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960" windowHeight="6915" activeTab="0"/>
  </bookViews>
  <sheets>
    <sheet name="計算用別紙１ (2)" sheetId="1" r:id="rId1"/>
    <sheet name="計算用固定資産税" sheetId="2" r:id="rId2"/>
    <sheet name="計算用法人事業税" sheetId="3" r:id="rId3"/>
    <sheet name="計算用法人税" sheetId="4" r:id="rId4"/>
  </sheets>
  <definedNames>
    <definedName name="k" localSheetId="1">'計算用固定資産税'!$A$1:$M$39</definedName>
    <definedName name="k" localSheetId="0">'計算用別紙１ (2)'!$A$1:$Y$51</definedName>
    <definedName name="_xlnm.Print_Area" localSheetId="1">'計算用固定資産税'!$A$1:$M$39</definedName>
    <definedName name="_xlnm.Print_Area" localSheetId="0">'計算用別紙１ (2)'!$A$1:$Y$51</definedName>
    <definedName name="_xlnm.Print_Area" localSheetId="3">'計算用法人税'!$A$1:$O$52</definedName>
    <definedName name="あ" localSheetId="3">'計算用法人税'!$A$1:$O$52</definedName>
  </definedNames>
  <calcPr fullCalcOnLoad="1"/>
</workbook>
</file>

<file path=xl/sharedStrings.xml><?xml version="1.0" encoding="utf-8"?>
<sst xmlns="http://schemas.openxmlformats.org/spreadsheetml/2006/main" count="367" uniqueCount="216">
  <si>
    <t>再生可能エネルギーの種類</t>
  </si>
  <si>
    <r>
      <rPr>
        <b/>
        <sz val="11"/>
        <rFont val="DejaVu Sans"/>
        <family val="2"/>
      </rPr>
      <t>税抜き売電単価（円／ｋ</t>
    </r>
    <r>
      <rPr>
        <b/>
        <sz val="11"/>
        <rFont val="ＭＳ Ｐゴシック"/>
        <family val="3"/>
      </rPr>
      <t>Wh</t>
    </r>
    <r>
      <rPr>
        <b/>
        <sz val="11"/>
        <rFont val="DejaVu Sans"/>
        <family val="2"/>
      </rPr>
      <t>）</t>
    </r>
  </si>
  <si>
    <t>売電収入に対する返済額の割合（％）</t>
  </si>
  <si>
    <r>
      <rPr>
        <b/>
        <sz val="11"/>
        <rFont val="DejaVu Sans"/>
        <family val="2"/>
      </rPr>
      <t>設置容量（ｋ</t>
    </r>
    <r>
      <rPr>
        <b/>
        <sz val="11"/>
        <rFont val="ＭＳ Ｐゴシック"/>
        <family val="3"/>
      </rPr>
      <t>W</t>
    </r>
    <r>
      <rPr>
        <b/>
        <sz val="11"/>
        <rFont val="DejaVu Sans"/>
        <family val="2"/>
      </rPr>
      <t>）</t>
    </r>
    <r>
      <rPr>
        <b/>
        <sz val="11"/>
        <rFont val="ＭＳ Ｐゴシック"/>
        <family val="3"/>
      </rPr>
      <t>(</t>
    </r>
    <r>
      <rPr>
        <b/>
        <sz val="11"/>
        <rFont val="DejaVu Sans"/>
        <family val="2"/>
      </rPr>
      <t>熱電併給</t>
    </r>
    <r>
      <rPr>
        <b/>
        <sz val="11"/>
        <rFont val="ＭＳ Ｐゴシック"/>
        <family val="3"/>
      </rPr>
      <t>)</t>
    </r>
  </si>
  <si>
    <t>売熱収入に対する返済額の割合（％）</t>
  </si>
  <si>
    <r>
      <rPr>
        <b/>
        <sz val="11"/>
        <rFont val="DejaVu Sans"/>
        <family val="2"/>
      </rPr>
      <t>バイオマス熱供給量（</t>
    </r>
    <r>
      <rPr>
        <b/>
        <sz val="11"/>
        <rFont val="ＭＳ Ｐゴシック"/>
        <family val="3"/>
      </rPr>
      <t>GJ/</t>
    </r>
    <r>
      <rPr>
        <b/>
        <sz val="11"/>
        <rFont val="DejaVu Sans"/>
        <family val="2"/>
      </rPr>
      <t>ｈ）</t>
    </r>
  </si>
  <si>
    <t>消費税（％）</t>
  </si>
  <si>
    <t>本事業貸付金額を２０年で除した金額（円）</t>
  </si>
  <si>
    <t>設備利用率（％）</t>
  </si>
  <si>
    <t>経年劣化率（％／年）</t>
  </si>
  <si>
    <t>（単位：円）</t>
  </si>
  <si>
    <t>経過年（年後）</t>
  </si>
  <si>
    <t>事業開始</t>
  </si>
  <si>
    <t>合計</t>
  </si>
  <si>
    <r>
      <rPr>
        <sz val="11"/>
        <rFont val="DejaVu Sans"/>
        <family val="2"/>
      </rPr>
      <t>年間予測発電量（ｋ</t>
    </r>
    <r>
      <rPr>
        <sz val="11"/>
        <rFont val="ＭＳ Ｐゴシック"/>
        <family val="3"/>
      </rPr>
      <t>Wh)</t>
    </r>
    <r>
      <rPr>
        <sz val="11"/>
        <rFont val="DejaVu Sans"/>
        <family val="2"/>
      </rPr>
      <t>（熱電併給）</t>
    </r>
  </si>
  <si>
    <r>
      <rPr>
        <sz val="11"/>
        <rFont val="DejaVu Sans"/>
        <family val="2"/>
      </rPr>
      <t>バイオマス熱供給量（</t>
    </r>
    <r>
      <rPr>
        <sz val="11"/>
        <rFont val="ＭＳ Ｐゴシック"/>
        <family val="3"/>
      </rPr>
      <t>GJ/h</t>
    </r>
    <r>
      <rPr>
        <sz val="11"/>
        <rFont val="DejaVu Sans"/>
        <family val="2"/>
      </rPr>
      <t>）</t>
    </r>
  </si>
  <si>
    <t>資金</t>
  </si>
  <si>
    <t>自己資金</t>
  </si>
  <si>
    <t>本事業からの借入金</t>
  </si>
  <si>
    <t>市町からの補助等</t>
  </si>
  <si>
    <t>その他（　　　　　　　　　　　　　　　　　　　）</t>
  </si>
  <si>
    <t>収入</t>
  </si>
  <si>
    <t>売電収入</t>
  </si>
  <si>
    <t xml:space="preserve">熱販売収入 </t>
  </si>
  <si>
    <t xml:space="preserve">製品販売収入  </t>
  </si>
  <si>
    <t xml:space="preserve"> 副産物販売収入 </t>
  </si>
  <si>
    <t xml:space="preserve">受入処理費による収入 </t>
  </si>
  <si>
    <t>資金・収入の合計</t>
  </si>
  <si>
    <t>本事業の返済残高</t>
  </si>
  <si>
    <t>支出</t>
  </si>
  <si>
    <t>本事業への返済額</t>
  </si>
  <si>
    <t>本事業に係る手数料</t>
  </si>
  <si>
    <t>設計費（調査費含む、税込）</t>
  </si>
  <si>
    <t>設備導入経費（税込）</t>
  </si>
  <si>
    <t>系統接続費用（税込）</t>
  </si>
  <si>
    <t>保険料</t>
  </si>
  <si>
    <t>修繕費（パワーコンディショナー更新等）</t>
  </si>
  <si>
    <t>土地賃借料、水利使用料</t>
  </si>
  <si>
    <t>原料購入費</t>
  </si>
  <si>
    <t>輸送・保管費</t>
  </si>
  <si>
    <t>固定資産税</t>
  </si>
  <si>
    <t>法人事業税※１</t>
  </si>
  <si>
    <t>法人税（所得等依存分）※２</t>
  </si>
  <si>
    <t>法人住民税（均等割）※３</t>
  </si>
  <si>
    <t>設備廃棄費</t>
  </si>
  <si>
    <t>地域貢献事業費</t>
  </si>
  <si>
    <r>
      <rPr>
        <sz val="11"/>
        <rFont val="ＭＳ Ｐゴシック"/>
        <family val="3"/>
      </rPr>
      <t>20</t>
    </r>
    <r>
      <rPr>
        <sz val="11"/>
        <rFont val="DejaVu Sans"/>
        <family val="2"/>
      </rPr>
      <t>年目以降の運営費のための内部留保</t>
    </r>
  </si>
  <si>
    <t>計</t>
  </si>
  <si>
    <t>資金・収入－支出（単年度）</t>
  </si>
  <si>
    <t>資金・収入－支出（累積）</t>
  </si>
  <si>
    <t>※１　法人事業税（収入金額課税）の他、地方法人特別税を含みます。</t>
  </si>
  <si>
    <t>事業開始時の自己資金</t>
  </si>
  <si>
    <t>※２　法人税の他、法人県民税（法人税割）、法人市町民税（法人税割）を含みます。</t>
  </si>
  <si>
    <r>
      <rPr>
        <sz val="11"/>
        <rFont val="ＭＳ Ｐゴシック"/>
        <family val="3"/>
      </rPr>
      <t>20</t>
    </r>
    <r>
      <rPr>
        <sz val="11"/>
        <rFont val="DejaVu Sans"/>
        <family val="2"/>
      </rPr>
      <t>年間の累積収支</t>
    </r>
    <r>
      <rPr>
        <sz val="11"/>
        <rFont val="ＭＳ Ｐゴシック"/>
        <family val="3"/>
      </rPr>
      <t>-</t>
    </r>
    <r>
      <rPr>
        <sz val="11"/>
        <rFont val="DejaVu Sans"/>
        <family val="2"/>
      </rPr>
      <t>自己資金</t>
    </r>
  </si>
  <si>
    <t>※３　法人県民税（均等割）、法人市町民税（均等割）があります。</t>
  </si>
  <si>
    <t>※　必要に応じ項目を追加、削除して下さい。</t>
  </si>
  <si>
    <t>参考１　【固定資産税の計算例】</t>
  </si>
  <si>
    <t>（固定資産税対象設備の概要）</t>
  </si>
  <si>
    <t>取得価額（円）</t>
  </si>
  <si>
    <t>耐用年数（年）</t>
  </si>
  <si>
    <t>←</t>
  </si>
  <si>
    <t>（太陽光・風力は１７年、小水力は２２年）</t>
  </si>
  <si>
    <t>減価率</t>
  </si>
  <si>
    <r>
      <rPr>
        <sz val="11"/>
        <rFont val="DejaVu Sans"/>
        <family val="2"/>
      </rPr>
      <t>（固定資産評価基準　別表第１５より、耐用年数</t>
    </r>
    <r>
      <rPr>
        <sz val="11"/>
        <rFont val="ＭＳ Ｐゴシック"/>
        <family val="3"/>
      </rPr>
      <t>17</t>
    </r>
    <r>
      <rPr>
        <sz val="11"/>
        <rFont val="DejaVu Sans"/>
        <family val="2"/>
      </rPr>
      <t>年の場合</t>
    </r>
    <r>
      <rPr>
        <sz val="11"/>
        <rFont val="ＭＳ Ｐゴシック"/>
        <family val="3"/>
      </rPr>
      <t>0.127</t>
    </r>
    <r>
      <rPr>
        <sz val="11"/>
        <rFont val="DejaVu Sans"/>
        <family val="2"/>
      </rPr>
      <t>、</t>
    </r>
    <r>
      <rPr>
        <sz val="11"/>
        <rFont val="ＭＳ Ｐゴシック"/>
        <family val="3"/>
      </rPr>
      <t>22</t>
    </r>
    <r>
      <rPr>
        <sz val="11"/>
        <rFont val="DejaVu Sans"/>
        <family val="2"/>
      </rPr>
      <t>年の場合</t>
    </r>
    <r>
      <rPr>
        <sz val="11"/>
        <rFont val="ＭＳ Ｐゴシック"/>
        <family val="3"/>
      </rPr>
      <t>0.099</t>
    </r>
    <r>
      <rPr>
        <sz val="11"/>
        <rFont val="DejaVu Sans"/>
        <family val="2"/>
      </rPr>
      <t>）</t>
    </r>
  </si>
  <si>
    <t>税率（％）</t>
  </si>
  <si>
    <t>１．太陽光発電等設備の評価額の計算方法</t>
  </si>
  <si>
    <t>初年度と次年度以降について、以下の計算により評価額を求める。</t>
  </si>
  <si>
    <t>・初年度評価額　　　：</t>
  </si>
  <si>
    <r>
      <rPr>
        <sz val="11"/>
        <rFont val="DejaVu Sans"/>
        <family val="2"/>
      </rPr>
      <t>取得価額</t>
    </r>
    <r>
      <rPr>
        <sz val="11"/>
        <rFont val="ＭＳ Ｐゴシック"/>
        <family val="3"/>
      </rPr>
      <t>×</t>
    </r>
    <r>
      <rPr>
        <sz val="11"/>
        <rFont val="DejaVu Sans"/>
        <family val="2"/>
      </rPr>
      <t>（１－減価率</t>
    </r>
    <r>
      <rPr>
        <sz val="11"/>
        <rFont val="ＭＳ Ｐゴシック"/>
        <family val="3"/>
      </rPr>
      <t>×</t>
    </r>
    <r>
      <rPr>
        <sz val="11"/>
        <rFont val="DejaVu Sans"/>
        <family val="2"/>
      </rPr>
      <t>０．５）</t>
    </r>
  </si>
  <si>
    <t>（取得した月にかかわらず、半年分を償却）　</t>
  </si>
  <si>
    <t>・次年度以降評価額：</t>
  </si>
  <si>
    <r>
      <rPr>
        <sz val="11"/>
        <rFont val="DejaVu Sans"/>
        <family val="2"/>
      </rPr>
      <t>前年度評価額</t>
    </r>
    <r>
      <rPr>
        <sz val="11"/>
        <rFont val="ＭＳ Ｐゴシック"/>
        <family val="3"/>
      </rPr>
      <t>×</t>
    </r>
    <r>
      <rPr>
        <sz val="11"/>
        <rFont val="DejaVu Sans"/>
        <family val="2"/>
      </rPr>
      <t>（１－減価率）</t>
    </r>
  </si>
  <si>
    <t>１～１０年目</t>
  </si>
  <si>
    <t>１年目</t>
  </si>
  <si>
    <t>２年目</t>
  </si>
  <si>
    <t>３年目</t>
  </si>
  <si>
    <t>４年目</t>
  </si>
  <si>
    <t>５年目</t>
  </si>
  <si>
    <t>６年目</t>
  </si>
  <si>
    <t>７年目</t>
  </si>
  <si>
    <t>８年目</t>
  </si>
  <si>
    <t>９年目</t>
  </si>
  <si>
    <t>１０年目</t>
  </si>
  <si>
    <t>設備の評価額（円）</t>
  </si>
  <si>
    <t>１１～２０年目</t>
  </si>
  <si>
    <t>１１年目</t>
  </si>
  <si>
    <t>１２年目</t>
  </si>
  <si>
    <t>１３年目</t>
  </si>
  <si>
    <t>１４年目</t>
  </si>
  <si>
    <t>１５年目</t>
  </si>
  <si>
    <t>１６年目</t>
  </si>
  <si>
    <t>１７年目</t>
  </si>
  <si>
    <t>１８年目</t>
  </si>
  <si>
    <t>１９年目</t>
  </si>
  <si>
    <t>２０年目</t>
  </si>
  <si>
    <t>２．固定資産税算出のための評価額の計算方法</t>
  </si>
  <si>
    <t>「１」で求めた設備の評価額について、以下の計算により固定資産税算出のための評価額を求める。</t>
  </si>
  <si>
    <r>
      <rPr>
        <sz val="11"/>
        <rFont val="DejaVu Sans"/>
        <family val="2"/>
      </rPr>
      <t>・初年度から３年間は再エネ発電設備に係る固定資産税の軽減措置により、「１」で求めた評価額の２／３となる。</t>
    </r>
    <r>
      <rPr>
        <sz val="11"/>
        <color indexed="10"/>
        <rFont val="DejaVu Sans"/>
        <family val="2"/>
      </rPr>
      <t>（ただし、１０ｋＷ未満の太陽光発電を除く。）</t>
    </r>
  </si>
  <si>
    <r>
      <rPr>
        <sz val="11"/>
        <rFont val="DejaVu Sans"/>
        <family val="2"/>
      </rPr>
      <t>・「１」で求めた評価額が１５０万円以下となった場合、非課税となるため、０とする。</t>
    </r>
    <r>
      <rPr>
        <sz val="11"/>
        <color indexed="10"/>
        <rFont val="DejaVu Sans"/>
        <family val="2"/>
      </rPr>
      <t>（ただし、取得価額が３，０００万円以上の場合は取扱が異なるので、要確認。）</t>
    </r>
  </si>
  <si>
    <t>・１，０００円未満は切り捨てる。</t>
  </si>
  <si>
    <t>税算出のための評価額（円）</t>
  </si>
  <si>
    <t>３．固定資産税の計算方法</t>
  </si>
  <si>
    <t>「２」で求めた税算出のための評価額に固定資産の税率１．４％を乗じて、税額を求める。（１００円未満は切り捨て）</t>
  </si>
  <si>
    <t>固定資産税の金額（円）</t>
  </si>
  <si>
    <t>参考２　【法人事業税の計算例】</t>
  </si>
  <si>
    <t>※以下の計算例はあくまで参考です。詳しくは、お近くの県税事務所にお問い合わせ下さい。</t>
  </si>
  <si>
    <t>売電事業に係る法人事業税は、以下の①と②の合計値となる。</t>
  </si>
  <si>
    <r>
      <rPr>
        <sz val="11"/>
        <rFont val="DejaVu Sans"/>
        <family val="2"/>
      </rPr>
      <t>①電気事業の場合の法人事業税（収入金額課税）＝年間発電量（</t>
    </r>
    <r>
      <rPr>
        <sz val="11"/>
        <rFont val="ＭＳ Ｐゴシック"/>
        <family val="3"/>
      </rPr>
      <t>kWh</t>
    </r>
    <r>
      <rPr>
        <sz val="11"/>
        <rFont val="DejaVu Sans"/>
        <family val="2"/>
      </rPr>
      <t>）</t>
    </r>
    <r>
      <rPr>
        <sz val="11"/>
        <rFont val="ＭＳ Ｐゴシック"/>
        <family val="3"/>
      </rPr>
      <t>×</t>
    </r>
    <r>
      <rPr>
        <sz val="11"/>
        <rFont val="DejaVu Sans"/>
        <family val="2"/>
      </rPr>
      <t>税抜き売電単価（円</t>
    </r>
    <r>
      <rPr>
        <sz val="11"/>
        <rFont val="ＭＳ Ｐゴシック"/>
        <family val="3"/>
      </rPr>
      <t>/kWh)×</t>
    </r>
    <r>
      <rPr>
        <sz val="11"/>
        <rFont val="DejaVu Sans"/>
        <family val="2"/>
      </rPr>
      <t>０．９％</t>
    </r>
  </si>
  <si>
    <r>
      <rPr>
        <sz val="11"/>
        <rFont val="DejaVu Sans"/>
        <family val="2"/>
      </rPr>
      <t>②地方法人特別税＝法人事業税（収入金額課税）</t>
    </r>
    <r>
      <rPr>
        <sz val="11"/>
        <rFont val="ＭＳ Ｐゴシック"/>
        <family val="3"/>
      </rPr>
      <t>×</t>
    </r>
    <r>
      <rPr>
        <sz val="11"/>
        <rFont val="DejaVu Sans"/>
        <family val="2"/>
      </rPr>
      <t>４３．２％</t>
    </r>
  </si>
  <si>
    <r>
      <rPr>
        <sz val="11"/>
        <rFont val="DejaVu Sans"/>
        <family val="2"/>
      </rPr>
      <t>※ただし、課税対象の金額（年間発電量</t>
    </r>
    <r>
      <rPr>
        <sz val="11"/>
        <rFont val="ＭＳ Ｐゴシック"/>
        <family val="3"/>
      </rPr>
      <t>×</t>
    </r>
    <r>
      <rPr>
        <sz val="11"/>
        <rFont val="DejaVu Sans"/>
        <family val="2"/>
      </rPr>
      <t>税抜き売電単価）は</t>
    </r>
    <r>
      <rPr>
        <sz val="11"/>
        <rFont val="ＭＳ Ｐゴシック"/>
        <family val="3"/>
      </rPr>
      <t>1,000</t>
    </r>
    <r>
      <rPr>
        <sz val="11"/>
        <rFont val="DejaVu Sans"/>
        <family val="2"/>
      </rPr>
      <t>円未満を切り捨ててから計算に用い、①②の税額は</t>
    </r>
    <r>
      <rPr>
        <sz val="11"/>
        <rFont val="ＭＳ Ｐゴシック"/>
        <family val="3"/>
      </rPr>
      <t>100</t>
    </r>
    <r>
      <rPr>
        <sz val="11"/>
        <rFont val="DejaVu Sans"/>
        <family val="2"/>
      </rPr>
      <t>円未満切り捨てる。</t>
    </r>
  </si>
  <si>
    <t>①法人事業税</t>
  </si>
  <si>
    <t>②地方法人特別税</t>
  </si>
  <si>
    <t>合　　　計</t>
  </si>
  <si>
    <t>参考３　【法人税（所得等依存分）の計算例】</t>
  </si>
  <si>
    <t>※以下の計算例はあくまで参考です。詳しくは、お近くの税務署、県税事務所等にお問い合わせ下さい。</t>
  </si>
  <si>
    <r>
      <rPr>
        <sz val="11"/>
        <rFont val="ＭＳ Ｐゴシック"/>
        <family val="3"/>
      </rPr>
      <t>1</t>
    </r>
    <r>
      <rPr>
        <sz val="11"/>
        <rFont val="DejaVu Sans"/>
        <family val="2"/>
      </rPr>
      <t>．減価償却費（定額法）の計算方法</t>
    </r>
  </si>
  <si>
    <t>（他に定率法がある。どちらの方法であっても耐用年数期間の総額は取得価額と同額）</t>
  </si>
  <si>
    <t>取得価額を耐用年数で割り、減価償却費を求める。（耐用年数期間中、毎年、この金額を損金（経費）とできる。）　</t>
  </si>
  <si>
    <t>÷</t>
  </si>
  <si>
    <t>耐用年数</t>
  </si>
  <si>
    <t>＝</t>
  </si>
  <si>
    <r>
      <rPr>
        <sz val="11"/>
        <rFont val="DejaVu Sans"/>
        <family val="2"/>
      </rPr>
      <t>円</t>
    </r>
    <r>
      <rPr>
        <sz val="11"/>
        <rFont val="ＭＳ Ｐゴシック"/>
        <family val="3"/>
      </rPr>
      <t>/</t>
    </r>
    <r>
      <rPr>
        <sz val="11"/>
        <rFont val="DejaVu Sans"/>
        <family val="2"/>
      </rPr>
      <t>年</t>
    </r>
  </si>
  <si>
    <t>２．課税対象となる所得の計算方法</t>
  </si>
  <si>
    <r>
      <rPr>
        <sz val="11"/>
        <rFont val="DejaVu Sans"/>
        <family val="2"/>
      </rPr>
      <t>次の①から②ｰ</t>
    </r>
    <r>
      <rPr>
        <sz val="11"/>
        <rFont val="ＭＳ Ｐゴシック"/>
        <family val="3"/>
      </rPr>
      <t>1</t>
    </r>
    <r>
      <rPr>
        <sz val="11"/>
        <rFont val="DejaVu Sans"/>
        <family val="2"/>
      </rPr>
      <t>，②ｰ</t>
    </r>
    <r>
      <rPr>
        <sz val="11"/>
        <rFont val="ＭＳ Ｐゴシック"/>
        <family val="3"/>
      </rPr>
      <t>2</t>
    </r>
    <r>
      <rPr>
        <sz val="11"/>
        <rFont val="DejaVu Sans"/>
        <family val="2"/>
      </rPr>
      <t>を差し引いて、課税対象所得を求める。（なお、マイナスとなった場合、以降最大９年目まで損金として繰り越せる。）</t>
    </r>
  </si>
  <si>
    <t>①売熱収入　　　　：　年間売熱収入の金額</t>
  </si>
  <si>
    <r>
      <rPr>
        <sz val="11"/>
        <rFont val="ＭＳ Ｐゴシック"/>
        <family val="3"/>
      </rPr>
      <t>②-1</t>
    </r>
    <r>
      <rPr>
        <sz val="11"/>
        <rFont val="DejaVu Sans"/>
        <family val="2"/>
      </rPr>
      <t>減価償却費　   ：　「１」で求めた減価償却費（耐用年数の期間中のみ）</t>
    </r>
  </si>
  <si>
    <r>
      <rPr>
        <sz val="11"/>
        <rFont val="ＭＳ Ｐゴシック"/>
        <family val="3"/>
      </rPr>
      <t>②-2</t>
    </r>
    <r>
      <rPr>
        <sz val="11"/>
        <rFont val="DejaVu Sans"/>
        <family val="2"/>
      </rPr>
      <t>支出欄の合計　：　収支シミュレーションの支出項目の内、「返済額」「法人税（所得依存分）」「法人住民税（均等割）」を除く金額の合計値</t>
    </r>
  </si>
  <si>
    <t>　　　　　　　　　　　　　　（なお、１年目には、事業開始時の「設備導入」以外の全ての項目の支出の合計値も合算する。）</t>
  </si>
  <si>
    <t>①売熱収入</t>
  </si>
  <si>
    <r>
      <rPr>
        <sz val="11"/>
        <rFont val="ＭＳ Ｐゴシック"/>
        <family val="3"/>
      </rPr>
      <t>②-1</t>
    </r>
    <r>
      <rPr>
        <sz val="11"/>
        <rFont val="DejaVu Sans"/>
        <family val="2"/>
      </rPr>
      <t>減価償却費</t>
    </r>
  </si>
  <si>
    <r>
      <rPr>
        <sz val="11"/>
        <rFont val="ＭＳ Ｐゴシック"/>
        <family val="3"/>
      </rPr>
      <t>②-2</t>
    </r>
    <r>
      <rPr>
        <sz val="11"/>
        <rFont val="DejaVu Sans"/>
        <family val="2"/>
      </rPr>
      <t>支出欄の計</t>
    </r>
  </si>
  <si>
    <r>
      <rPr>
        <sz val="11"/>
        <rFont val="ＭＳ Ｐゴシック"/>
        <family val="3"/>
      </rPr>
      <t>A</t>
    </r>
    <r>
      <rPr>
        <sz val="11"/>
        <rFont val="DejaVu Sans"/>
        <family val="2"/>
      </rPr>
      <t>　所得（①－②）</t>
    </r>
  </si>
  <si>
    <r>
      <rPr>
        <sz val="11"/>
        <rFont val="ＭＳ Ｐゴシック"/>
        <family val="3"/>
      </rPr>
      <t>B</t>
    </r>
    <r>
      <rPr>
        <sz val="11"/>
        <rFont val="DejaVu Sans"/>
        <family val="2"/>
      </rPr>
      <t>　マイナス分の繰越</t>
    </r>
  </si>
  <si>
    <r>
      <rPr>
        <sz val="11"/>
        <color indexed="10"/>
        <rFont val="ＭＳ Ｐゴシック"/>
        <family val="3"/>
      </rPr>
      <t>←B</t>
    </r>
    <r>
      <rPr>
        <sz val="11"/>
        <color indexed="10"/>
        <rFont val="DejaVu Sans"/>
        <family val="2"/>
      </rPr>
      <t>欄合計</t>
    </r>
  </si>
  <si>
    <r>
      <rPr>
        <sz val="11"/>
        <rFont val="DejaVu Sans"/>
        <family val="2"/>
      </rPr>
      <t>課税対象所得（</t>
    </r>
    <r>
      <rPr>
        <sz val="11"/>
        <rFont val="ＭＳ Ｐゴシック"/>
        <family val="3"/>
      </rPr>
      <t>A</t>
    </r>
    <r>
      <rPr>
        <sz val="11"/>
        <rFont val="DejaVu Sans"/>
        <family val="2"/>
      </rPr>
      <t>－</t>
    </r>
    <r>
      <rPr>
        <sz val="11"/>
        <rFont val="ＭＳ Ｐゴシック"/>
        <family val="3"/>
      </rPr>
      <t>B</t>
    </r>
    <r>
      <rPr>
        <sz val="11"/>
        <rFont val="DejaVu Sans"/>
        <family val="2"/>
      </rPr>
      <t>）</t>
    </r>
  </si>
  <si>
    <t>３．法人税、法人県民税（法人税割）、法人市町民税（法人税割）の税率の計算方法</t>
  </si>
  <si>
    <t>「２」で算出した課税対象所得の金額を用いて、次の①～④の税額を求め合計する。</t>
  </si>
  <si>
    <r>
      <rPr>
        <sz val="11"/>
        <rFont val="DejaVu Sans"/>
        <family val="2"/>
      </rPr>
      <t>①法人税　　　　　　　　　    　　：　課税対象所得</t>
    </r>
    <r>
      <rPr>
        <sz val="11"/>
        <rFont val="ＭＳ Ｐゴシック"/>
        <family val="3"/>
      </rPr>
      <t>×</t>
    </r>
    <r>
      <rPr>
        <sz val="11"/>
        <rFont val="DejaVu Sans"/>
        <family val="2"/>
      </rPr>
      <t>１５％  ←（年８００万円超等の場合、税率が異なるため、要確認）　</t>
    </r>
  </si>
  <si>
    <r>
      <rPr>
        <sz val="11"/>
        <rFont val="DejaVu Sans"/>
        <family val="2"/>
      </rPr>
      <t>②法人県民税　　　　　　　　　　：　法人税額（課税対象所得</t>
    </r>
    <r>
      <rPr>
        <sz val="11"/>
        <rFont val="ＭＳ Ｐゴシック"/>
        <family val="3"/>
      </rPr>
      <t>×</t>
    </r>
    <r>
      <rPr>
        <sz val="11"/>
        <rFont val="DejaVu Sans"/>
        <family val="2"/>
      </rPr>
      <t>１５％）</t>
    </r>
    <r>
      <rPr>
        <sz val="11"/>
        <rFont val="ＭＳ Ｐゴシック"/>
        <family val="3"/>
      </rPr>
      <t>×</t>
    </r>
    <r>
      <rPr>
        <sz val="11"/>
        <rFont val="DejaVu Sans"/>
        <family val="2"/>
      </rPr>
      <t>３．２％</t>
    </r>
  </si>
  <si>
    <r>
      <rPr>
        <sz val="11"/>
        <rFont val="DejaVu Sans"/>
        <family val="2"/>
      </rPr>
      <t>③法人市町民税　　　 　　　　　：　法人税額（課税対象所得</t>
    </r>
    <r>
      <rPr>
        <sz val="11"/>
        <rFont val="ＭＳ Ｐゴシック"/>
        <family val="3"/>
      </rPr>
      <t>×</t>
    </r>
    <r>
      <rPr>
        <sz val="11"/>
        <rFont val="DejaVu Sans"/>
        <family val="2"/>
      </rPr>
      <t>１５％）</t>
    </r>
    <r>
      <rPr>
        <sz val="11"/>
        <rFont val="ＭＳ Ｐゴシック"/>
        <family val="3"/>
      </rPr>
      <t>×</t>
    </r>
    <r>
      <rPr>
        <sz val="11"/>
        <rFont val="DejaVu Sans"/>
        <family val="2"/>
      </rPr>
      <t>９．７％</t>
    </r>
  </si>
  <si>
    <r>
      <rPr>
        <sz val="11"/>
        <rFont val="DejaVu Sans"/>
        <family val="2"/>
      </rPr>
      <t>④地方法人税（仮称）の税率　：　法人税額（課税対象所得</t>
    </r>
    <r>
      <rPr>
        <sz val="11"/>
        <rFont val="ＭＳ Ｐゴシック"/>
        <family val="3"/>
      </rPr>
      <t>×</t>
    </r>
    <r>
      <rPr>
        <sz val="11"/>
        <rFont val="DejaVu Sans"/>
        <family val="2"/>
      </rPr>
      <t>１５％）</t>
    </r>
    <r>
      <rPr>
        <sz val="11"/>
        <rFont val="ＭＳ Ｐゴシック"/>
        <family val="3"/>
      </rPr>
      <t>×</t>
    </r>
    <r>
      <rPr>
        <sz val="11"/>
        <rFont val="DejaVu Sans"/>
        <family val="2"/>
      </rPr>
      <t>４．４％　</t>
    </r>
  </si>
  <si>
    <r>
      <rPr>
        <sz val="11"/>
        <rFont val="DejaVu Sans"/>
        <family val="2"/>
      </rPr>
      <t>※ただし、①～④の税額は</t>
    </r>
    <r>
      <rPr>
        <sz val="11"/>
        <rFont val="ＭＳ Ｐゴシック"/>
        <family val="3"/>
      </rPr>
      <t>100</t>
    </r>
    <r>
      <rPr>
        <sz val="11"/>
        <rFont val="DejaVu Sans"/>
        <family val="2"/>
      </rPr>
      <t>円未満切り捨てる。また、②～④の計算に用いる法人税額は</t>
    </r>
    <r>
      <rPr>
        <sz val="11"/>
        <rFont val="ＭＳ Ｐゴシック"/>
        <family val="3"/>
      </rPr>
      <t>1,000</t>
    </r>
    <r>
      <rPr>
        <sz val="11"/>
        <rFont val="DejaVu Sans"/>
        <family val="2"/>
      </rPr>
      <t>円未満切り捨てた額とする。</t>
    </r>
  </si>
  <si>
    <t>法人税</t>
  </si>
  <si>
    <t>法人県民税</t>
  </si>
  <si>
    <t>法人市町民税</t>
  </si>
  <si>
    <t>地方法人税</t>
  </si>
  <si>
    <t>法人税の合計</t>
  </si>
  <si>
    <r>
      <rPr>
        <sz val="11"/>
        <color indexed="44"/>
        <rFont val="DejaVu Sans"/>
        <family val="2"/>
      </rPr>
      <t>「</t>
    </r>
    <r>
      <rPr>
        <sz val="11"/>
        <color indexed="44"/>
        <rFont val="ＭＳ Ｐゴシック"/>
        <family val="3"/>
      </rPr>
      <t>B</t>
    </r>
    <r>
      <rPr>
        <sz val="11"/>
        <color indexed="44"/>
        <rFont val="DejaVu Sans"/>
        <family val="2"/>
      </rPr>
      <t>　マイナス分の繰越」の自動計算用</t>
    </r>
  </si>
  <si>
    <t>※欠損金の繰越は９年間までなので、以降は全て０。</t>
  </si>
  <si>
    <r>
      <rPr>
        <sz val="11"/>
        <color indexed="44"/>
        <rFont val="ＭＳ Ｐゴシック"/>
        <family val="3"/>
      </rPr>
      <t>1</t>
    </r>
    <r>
      <rPr>
        <sz val="11"/>
        <color indexed="44"/>
        <rFont val="DejaVu Sans"/>
        <family val="2"/>
      </rPr>
      <t>年目</t>
    </r>
  </si>
  <si>
    <r>
      <rPr>
        <sz val="11"/>
        <color indexed="44"/>
        <rFont val="ＭＳ Ｐゴシック"/>
        <family val="3"/>
      </rPr>
      <t>2</t>
    </r>
    <r>
      <rPr>
        <sz val="11"/>
        <color indexed="44"/>
        <rFont val="DejaVu Sans"/>
        <family val="2"/>
      </rPr>
      <t>年目</t>
    </r>
  </si>
  <si>
    <r>
      <rPr>
        <sz val="11"/>
        <color indexed="44"/>
        <rFont val="ＭＳ Ｐゴシック"/>
        <family val="3"/>
      </rPr>
      <t>3</t>
    </r>
    <r>
      <rPr>
        <sz val="11"/>
        <color indexed="44"/>
        <rFont val="DejaVu Sans"/>
        <family val="2"/>
      </rPr>
      <t>年目</t>
    </r>
  </si>
  <si>
    <r>
      <rPr>
        <sz val="11"/>
        <color indexed="44"/>
        <rFont val="ＭＳ Ｐゴシック"/>
        <family val="3"/>
      </rPr>
      <t>4</t>
    </r>
    <r>
      <rPr>
        <sz val="11"/>
        <color indexed="44"/>
        <rFont val="DejaVu Sans"/>
        <family val="2"/>
      </rPr>
      <t>年目</t>
    </r>
  </si>
  <si>
    <r>
      <rPr>
        <sz val="11"/>
        <color indexed="44"/>
        <rFont val="ＭＳ Ｐゴシック"/>
        <family val="3"/>
      </rPr>
      <t>5</t>
    </r>
    <r>
      <rPr>
        <sz val="11"/>
        <color indexed="44"/>
        <rFont val="DejaVu Sans"/>
        <family val="2"/>
      </rPr>
      <t>年目</t>
    </r>
  </si>
  <si>
    <r>
      <rPr>
        <sz val="11"/>
        <color indexed="44"/>
        <rFont val="ＭＳ Ｐゴシック"/>
        <family val="3"/>
      </rPr>
      <t>6</t>
    </r>
    <r>
      <rPr>
        <sz val="11"/>
        <color indexed="44"/>
        <rFont val="DejaVu Sans"/>
        <family val="2"/>
      </rPr>
      <t>年目</t>
    </r>
  </si>
  <si>
    <r>
      <rPr>
        <sz val="11"/>
        <color indexed="44"/>
        <rFont val="ＭＳ Ｐゴシック"/>
        <family val="3"/>
      </rPr>
      <t>7</t>
    </r>
    <r>
      <rPr>
        <sz val="11"/>
        <color indexed="44"/>
        <rFont val="DejaVu Sans"/>
        <family val="2"/>
      </rPr>
      <t>年目</t>
    </r>
  </si>
  <si>
    <r>
      <rPr>
        <sz val="11"/>
        <color indexed="44"/>
        <rFont val="ＭＳ Ｐゴシック"/>
        <family val="3"/>
      </rPr>
      <t>8</t>
    </r>
    <r>
      <rPr>
        <sz val="11"/>
        <color indexed="44"/>
        <rFont val="DejaVu Sans"/>
        <family val="2"/>
      </rPr>
      <t>年目</t>
    </r>
  </si>
  <si>
    <r>
      <rPr>
        <sz val="11"/>
        <color indexed="44"/>
        <rFont val="ＭＳ Ｐゴシック"/>
        <family val="3"/>
      </rPr>
      <t>9</t>
    </r>
    <r>
      <rPr>
        <sz val="11"/>
        <color indexed="44"/>
        <rFont val="DejaVu Sans"/>
        <family val="2"/>
      </rPr>
      <t>年目</t>
    </r>
  </si>
  <si>
    <r>
      <rPr>
        <sz val="11"/>
        <color indexed="44"/>
        <rFont val="ＭＳ Ｐゴシック"/>
        <family val="3"/>
      </rPr>
      <t>10</t>
    </r>
    <r>
      <rPr>
        <sz val="11"/>
        <color indexed="44"/>
        <rFont val="DejaVu Sans"/>
        <family val="2"/>
      </rPr>
      <t>年目</t>
    </r>
  </si>
  <si>
    <r>
      <rPr>
        <sz val="11"/>
        <color indexed="44"/>
        <rFont val="ＭＳ Ｐゴシック"/>
        <family val="3"/>
      </rPr>
      <t>11</t>
    </r>
    <r>
      <rPr>
        <sz val="11"/>
        <color indexed="44"/>
        <rFont val="DejaVu Sans"/>
        <family val="2"/>
      </rPr>
      <t>年目</t>
    </r>
  </si>
  <si>
    <r>
      <rPr>
        <sz val="11"/>
        <color indexed="44"/>
        <rFont val="ＭＳ Ｐゴシック"/>
        <family val="3"/>
      </rPr>
      <t>12</t>
    </r>
    <r>
      <rPr>
        <sz val="11"/>
        <color indexed="44"/>
        <rFont val="DejaVu Sans"/>
        <family val="2"/>
      </rPr>
      <t>年目</t>
    </r>
  </si>
  <si>
    <r>
      <rPr>
        <sz val="11"/>
        <color indexed="44"/>
        <rFont val="ＭＳ Ｐゴシック"/>
        <family val="3"/>
      </rPr>
      <t>13</t>
    </r>
    <r>
      <rPr>
        <sz val="11"/>
        <color indexed="44"/>
        <rFont val="DejaVu Sans"/>
        <family val="2"/>
      </rPr>
      <t>年目</t>
    </r>
  </si>
  <si>
    <r>
      <rPr>
        <sz val="11"/>
        <color indexed="44"/>
        <rFont val="ＭＳ Ｐゴシック"/>
        <family val="3"/>
      </rPr>
      <t>14</t>
    </r>
    <r>
      <rPr>
        <sz val="11"/>
        <color indexed="44"/>
        <rFont val="DejaVu Sans"/>
        <family val="2"/>
      </rPr>
      <t>年目</t>
    </r>
  </si>
  <si>
    <r>
      <rPr>
        <sz val="11"/>
        <color indexed="44"/>
        <rFont val="ＭＳ Ｐゴシック"/>
        <family val="3"/>
      </rPr>
      <t>15</t>
    </r>
    <r>
      <rPr>
        <sz val="11"/>
        <color indexed="44"/>
        <rFont val="DejaVu Sans"/>
        <family val="2"/>
      </rPr>
      <t>年目</t>
    </r>
  </si>
  <si>
    <r>
      <rPr>
        <sz val="11"/>
        <color indexed="44"/>
        <rFont val="ＭＳ Ｐゴシック"/>
        <family val="3"/>
      </rPr>
      <t>16</t>
    </r>
    <r>
      <rPr>
        <sz val="11"/>
        <color indexed="44"/>
        <rFont val="DejaVu Sans"/>
        <family val="2"/>
      </rPr>
      <t>年目</t>
    </r>
  </si>
  <si>
    <r>
      <rPr>
        <sz val="11"/>
        <color indexed="44"/>
        <rFont val="ＭＳ Ｐゴシック"/>
        <family val="3"/>
      </rPr>
      <t>17</t>
    </r>
    <r>
      <rPr>
        <sz val="11"/>
        <color indexed="44"/>
        <rFont val="DejaVu Sans"/>
        <family val="2"/>
      </rPr>
      <t>年目</t>
    </r>
  </si>
  <si>
    <r>
      <rPr>
        <sz val="11"/>
        <color indexed="44"/>
        <rFont val="ＭＳ Ｐゴシック"/>
        <family val="3"/>
      </rPr>
      <t>18</t>
    </r>
    <r>
      <rPr>
        <sz val="11"/>
        <color indexed="44"/>
        <rFont val="DejaVu Sans"/>
        <family val="2"/>
      </rPr>
      <t>年目</t>
    </r>
  </si>
  <si>
    <r>
      <rPr>
        <sz val="11"/>
        <color indexed="44"/>
        <rFont val="ＭＳ Ｐゴシック"/>
        <family val="3"/>
      </rPr>
      <t>19</t>
    </r>
    <r>
      <rPr>
        <sz val="11"/>
        <color indexed="44"/>
        <rFont val="DejaVu Sans"/>
        <family val="2"/>
      </rPr>
      <t>年目</t>
    </r>
  </si>
  <si>
    <r>
      <rPr>
        <sz val="11"/>
        <color indexed="44"/>
        <rFont val="ＭＳ Ｐゴシック"/>
        <family val="3"/>
      </rPr>
      <t>20</t>
    </r>
    <r>
      <rPr>
        <sz val="11"/>
        <color indexed="44"/>
        <rFont val="DejaVu Sans"/>
        <family val="2"/>
      </rPr>
      <t>年目</t>
    </r>
  </si>
  <si>
    <t>当該年度の所得</t>
  </si>
  <si>
    <t>１年目の欠損金残額</t>
  </si>
  <si>
    <t>１年目の欠損金残額－当該年度の所得</t>
  </si>
  <si>
    <t>２年目の欠損金残額</t>
  </si>
  <si>
    <t>２年目の欠損金残額－当該年度の所得</t>
  </si>
  <si>
    <t>３年目の欠損金残額</t>
  </si>
  <si>
    <t>３年目の欠損金残額－当該年度の所得</t>
  </si>
  <si>
    <t>４年目の欠損金残額</t>
  </si>
  <si>
    <t>４年目の欠損金残額－当該年度の所得</t>
  </si>
  <si>
    <t>５年目の欠損金残額</t>
  </si>
  <si>
    <t>５年目の欠損金残額－当該年度の所得</t>
  </si>
  <si>
    <t>６年目の欠損金残額</t>
  </si>
  <si>
    <t>６年目の欠損金残額－当該年度の所得</t>
  </si>
  <si>
    <t>７年目の欠損金残額</t>
  </si>
  <si>
    <t>７年目の欠損金残額－当該年度の所得</t>
  </si>
  <si>
    <t>８年目の欠損金残額</t>
  </si>
  <si>
    <t>８年目の欠損金残額－当該年度の所得</t>
  </si>
  <si>
    <t>９年目の欠損金残額</t>
  </si>
  <si>
    <t>９年目の欠損金残額－当該年度の所得</t>
  </si>
  <si>
    <t>１０年目の欠損金残額</t>
  </si>
  <si>
    <t>１０年目の欠損金残額－当該年度の所得</t>
  </si>
  <si>
    <t>１１年目の欠損金残額</t>
  </si>
  <si>
    <t>１１年目の欠損金残額－当該年度の所得</t>
  </si>
  <si>
    <t>１２年目の欠損金残額</t>
  </si>
  <si>
    <t>１２年目の欠損金残額－当該年度の所得</t>
  </si>
  <si>
    <t>１３年目の欠損金残額</t>
  </si>
  <si>
    <t>１３年目の欠損金残額－当該年度の所得</t>
  </si>
  <si>
    <t>１４年目の欠損金残額</t>
  </si>
  <si>
    <t>１４年目の欠損金残額－当該年度の所得</t>
  </si>
  <si>
    <t>１５年目の欠損金残額</t>
  </si>
  <si>
    <t>１５年目の欠損金残額－当該年度の所得</t>
  </si>
  <si>
    <t>１６年目の欠損金残額</t>
  </si>
  <si>
    <t>１６年目の欠損金残額－当該年度の所得</t>
  </si>
  <si>
    <t>１７年目の欠損金残額</t>
  </si>
  <si>
    <t>１７年目の欠損金残額－当該年度の所得</t>
  </si>
  <si>
    <t>１８年目の欠損金残額</t>
  </si>
  <si>
    <t>１８年目の欠損金残額－当該年度の所得</t>
  </si>
  <si>
    <t>１９年目の欠損金残額</t>
  </si>
  <si>
    <t>１９年目の欠損金残額－当該年度の所得</t>
  </si>
  <si>
    <t>２０年目の欠損金残額</t>
  </si>
  <si>
    <r>
      <rPr>
        <sz val="11"/>
        <color indexed="44"/>
        <rFont val="ＭＳ Ｐゴシック"/>
        <family val="3"/>
      </rPr>
      <t>(</t>
    </r>
    <r>
      <rPr>
        <sz val="11"/>
        <color indexed="44"/>
        <rFont val="DejaVu Sans"/>
        <family val="2"/>
      </rPr>
      <t>転記</t>
    </r>
    <r>
      <rPr>
        <sz val="11"/>
        <color indexed="44"/>
        <rFont val="ＭＳ Ｐゴシック"/>
        <family val="3"/>
      </rPr>
      <t>)</t>
    </r>
  </si>
  <si>
    <t>２０年目の欠損金残額－当該年度の所得</t>
  </si>
  <si>
    <r>
      <rPr>
        <b/>
        <sz val="11"/>
        <rFont val="ＭＳ ゴシック"/>
        <family val="3"/>
      </rPr>
      <t>税抜き売熱単価（円／</t>
    </r>
    <r>
      <rPr>
        <b/>
        <sz val="11"/>
        <rFont val="DejaVu Sans"/>
        <family val="2"/>
      </rPr>
      <t>ton</t>
    </r>
    <r>
      <rPr>
        <b/>
        <sz val="11"/>
        <rFont val="ＭＳ ゴシック"/>
        <family val="3"/>
      </rPr>
      <t>）</t>
    </r>
  </si>
  <si>
    <t>その他（　　　　　　　　　　　　　　　　　）</t>
  </si>
  <si>
    <r>
      <rPr>
        <sz val="11"/>
        <rFont val="ＭＳ ゴシック"/>
        <family val="3"/>
      </rPr>
      <t>維持管理費（メンテナンス費、人件費、</t>
    </r>
    <r>
      <rPr>
        <u val="single"/>
        <sz val="11"/>
        <rFont val="ＭＳ ゴシック"/>
        <family val="3"/>
      </rPr>
      <t>電気代</t>
    </r>
    <r>
      <rPr>
        <sz val="11"/>
        <rFont val="ＭＳ ゴシック"/>
        <family val="3"/>
      </rPr>
      <t>等）</t>
    </r>
  </si>
  <si>
    <t>※以下の計算例はあくまで参考です。詳しくは、各市町の固定資産税担当課にお問い合わせ下さい。</t>
  </si>
  <si>
    <t>（別紙２）　事業実施期間収支シミュレーション（バイオマスによる熱供給）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</si>
</sst>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#,##0.0;[Red]\-#,##0.0"/>
    <numFmt numFmtId="179" formatCode="0.0_ "/>
    <numFmt numFmtId="180" formatCode="0_);[Red]\(0\)"/>
    <numFmt numFmtId="181" formatCode="#,##0_ "/>
    <numFmt numFmtId="182" formatCode="General&quot;年目&quot;"/>
    <numFmt numFmtId="183" formatCode="#,##0_ ;[Red]\-#,##0\ "/>
  </numFmts>
  <fonts count="73">
    <font>
      <sz val="11"/>
      <name val="ＭＳ Ｐゴシック"/>
      <family val="3"/>
    </font>
    <font>
      <sz val="10"/>
      <name val="Arial"/>
      <family val="2"/>
    </font>
    <font>
      <b/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17"/>
      <name val="ＭＳ Ｐゴシック"/>
      <family val="3"/>
    </font>
    <font>
      <sz val="10"/>
      <color indexed="19"/>
      <name val="ＭＳ Ｐゴシック"/>
      <family val="3"/>
    </font>
    <font>
      <sz val="10"/>
      <color indexed="16"/>
      <name val="ＭＳ Ｐゴシック"/>
      <family val="3"/>
    </font>
    <font>
      <b/>
      <sz val="10"/>
      <color indexed="9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20"/>
      <name val="ＭＳ Ｐゴシック"/>
      <family val="3"/>
    </font>
    <font>
      <b/>
      <sz val="11"/>
      <name val="DejaVu Sans"/>
      <family val="2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name val="DejaVu Sans"/>
      <family val="2"/>
    </font>
    <font>
      <sz val="11"/>
      <color indexed="10"/>
      <name val="DejaVu Sans"/>
      <family val="2"/>
    </font>
    <font>
      <sz val="10"/>
      <name val="DejaVu Sans"/>
      <family val="2"/>
    </font>
    <font>
      <sz val="12"/>
      <name val="DejaVu Sans"/>
      <family val="2"/>
    </font>
    <font>
      <sz val="12"/>
      <color indexed="10"/>
      <name val="DejaVu Sans"/>
      <family val="2"/>
    </font>
    <font>
      <sz val="14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1"/>
      <color indexed="44"/>
      <name val="ＭＳ Ｐゴシック"/>
      <family val="3"/>
    </font>
    <font>
      <sz val="11"/>
      <color indexed="44"/>
      <name val="DejaVu Sans"/>
      <family val="2"/>
    </font>
    <font>
      <sz val="11"/>
      <color indexed="52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b/>
      <sz val="14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sz val="18"/>
      <color indexed="54"/>
      <name val="游ゴシック Light"/>
      <family val="3"/>
    </font>
    <font>
      <b/>
      <sz val="12"/>
      <color indexed="9"/>
      <name val="ＭＳ 明朝"/>
      <family val="1"/>
    </font>
    <font>
      <sz val="12"/>
      <color indexed="19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b/>
      <u val="single"/>
      <sz val="12"/>
      <color indexed="10"/>
      <name val="ＭＳ ゴシック"/>
      <family val="3"/>
    </font>
    <font>
      <b/>
      <sz val="12"/>
      <color indexed="10"/>
      <name val="游ゴシック"/>
      <family val="3"/>
    </font>
    <font>
      <b/>
      <sz val="12"/>
      <color indexed="10"/>
      <name val="DejaVu Sans"/>
      <family val="2"/>
    </font>
    <font>
      <sz val="11"/>
      <color indexed="8"/>
      <name val="游ゴシック"/>
      <family val="3"/>
    </font>
    <font>
      <sz val="11"/>
      <color indexed="8"/>
      <name val="DejaVu Sans"/>
      <family val="2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57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b/>
      <u val="single"/>
      <sz val="12"/>
      <color rgb="FFFF0000"/>
      <name val="ＭＳ ゴシック"/>
      <family val="3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 diagonalDown="1">
      <left style="thin">
        <color indexed="8"/>
      </left>
      <right style="medium">
        <color indexed="8"/>
      </right>
      <top style="medium">
        <color indexed="8"/>
      </top>
      <bottom>
        <color indexed="63"/>
      </bottom>
      <diagonal style="thin">
        <color indexed="8"/>
      </diagonal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11" fillId="0" borderId="0" applyNumberFormat="0" applyFill="0" applyBorder="0" applyProtection="0">
      <alignment vertical="center"/>
    </xf>
    <xf numFmtId="0" fontId="12" fillId="20" borderId="0" applyNumberFormat="0" applyBorder="0" applyProtection="0">
      <alignment vertical="center"/>
    </xf>
    <xf numFmtId="0" fontId="12" fillId="21" borderId="0" applyNumberFormat="0" applyBorder="0" applyProtection="0">
      <alignment vertical="center"/>
    </xf>
    <xf numFmtId="0" fontId="11" fillId="22" borderId="0" applyNumberFormat="0" applyBorder="0" applyProtection="0">
      <alignment vertical="center"/>
    </xf>
    <xf numFmtId="0" fontId="9" fillId="23" borderId="0" applyNumberFormat="0" applyBorder="0" applyProtection="0">
      <alignment vertical="center"/>
    </xf>
    <xf numFmtId="0" fontId="10" fillId="24" borderId="0" applyNumberFormat="0" applyBorder="0" applyProtection="0">
      <alignment vertical="center"/>
    </xf>
    <xf numFmtId="176" fontId="0" fillId="0" borderId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7" fillId="25" borderId="0" applyNumberFormat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8" fillId="26" borderId="0" applyNumberFormat="0" applyBorder="0" applyProtection="0">
      <alignment vertical="center"/>
    </xf>
    <xf numFmtId="0" fontId="5" fillId="26" borderId="1" applyNumberFormat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3" borderId="2" applyNumberFormat="0" applyAlignment="0" applyProtection="0"/>
    <xf numFmtId="0" fontId="59" fillId="34" borderId="0" applyNumberFormat="0" applyBorder="0" applyAlignment="0" applyProtection="0"/>
    <xf numFmtId="9" fontId="1" fillId="0" borderId="0" applyFill="0" applyBorder="0" applyAlignment="0" applyProtection="0"/>
    <xf numFmtId="0" fontId="0" fillId="35" borderId="3" applyNumberFormat="0" applyFont="0" applyAlignment="0" applyProtection="0"/>
    <xf numFmtId="0" fontId="60" fillId="0" borderId="4" applyNumberFormat="0" applyFill="0" applyAlignment="0" applyProtection="0"/>
    <xf numFmtId="0" fontId="61" fillId="36" borderId="0" applyNumberFormat="0" applyBorder="0" applyAlignment="0" applyProtection="0"/>
    <xf numFmtId="0" fontId="62" fillId="37" borderId="5" applyNumberFormat="0" applyAlignment="0" applyProtection="0"/>
    <xf numFmtId="0" fontId="6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7" borderId="10" applyNumberFormat="0" applyAlignment="0" applyProtection="0"/>
    <xf numFmtId="0" fontId="6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70" fillId="38" borderId="5" applyNumberFormat="0" applyAlignment="0" applyProtection="0"/>
    <xf numFmtId="0" fontId="71" fillId="39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0" fillId="40" borderId="0" xfId="0" applyFill="1" applyAlignment="1">
      <alignment vertical="center"/>
    </xf>
    <xf numFmtId="0" fontId="14" fillId="40" borderId="11" xfId="0" applyFont="1" applyFill="1" applyBorder="1" applyAlignment="1">
      <alignment vertical="center"/>
    </xf>
    <xf numFmtId="0" fontId="0" fillId="40" borderId="0" xfId="0" applyFill="1" applyBorder="1" applyAlignment="1">
      <alignment vertical="center"/>
    </xf>
    <xf numFmtId="0" fontId="14" fillId="40" borderId="12" xfId="0" applyFont="1" applyFill="1" applyBorder="1" applyAlignment="1">
      <alignment vertical="center"/>
    </xf>
    <xf numFmtId="0" fontId="15" fillId="40" borderId="13" xfId="0" applyFont="1" applyFill="1" applyBorder="1" applyAlignment="1">
      <alignment vertical="center"/>
    </xf>
    <xf numFmtId="0" fontId="16" fillId="40" borderId="0" xfId="0" applyFont="1" applyFill="1" applyAlignment="1">
      <alignment vertical="center"/>
    </xf>
    <xf numFmtId="176" fontId="16" fillId="40" borderId="0" xfId="0" applyNumberFormat="1" applyFont="1" applyFill="1" applyAlignment="1">
      <alignment vertical="center"/>
    </xf>
    <xf numFmtId="176" fontId="0" fillId="40" borderId="0" xfId="0" applyNumberFormat="1" applyFill="1" applyAlignment="1">
      <alignment vertical="center"/>
    </xf>
    <xf numFmtId="0" fontId="14" fillId="40" borderId="14" xfId="0" applyFont="1" applyFill="1" applyBorder="1" applyAlignment="1">
      <alignment vertical="center"/>
    </xf>
    <xf numFmtId="176" fontId="15" fillId="40" borderId="15" xfId="39" applyFont="1" applyFill="1" applyBorder="1" applyAlignment="1" applyProtection="1">
      <alignment vertical="center"/>
      <protection/>
    </xf>
    <xf numFmtId="0" fontId="16" fillId="40" borderId="0" xfId="0" applyFont="1" applyFill="1" applyBorder="1" applyAlignment="1">
      <alignment vertical="center"/>
    </xf>
    <xf numFmtId="0" fontId="17" fillId="40" borderId="0" xfId="0" applyFont="1" applyFill="1" applyAlignment="1">
      <alignment vertical="center"/>
    </xf>
    <xf numFmtId="0" fontId="17" fillId="40" borderId="14" xfId="0" applyFont="1" applyFill="1" applyBorder="1" applyAlignment="1">
      <alignment horizontal="center" vertical="center"/>
    </xf>
    <xf numFmtId="176" fontId="17" fillId="40" borderId="16" xfId="0" applyNumberFormat="1" applyFont="1" applyFill="1" applyBorder="1" applyAlignment="1">
      <alignment horizontal="center" vertical="center"/>
    </xf>
    <xf numFmtId="180" fontId="0" fillId="40" borderId="17" xfId="0" applyNumberFormat="1" applyFill="1" applyBorder="1" applyAlignment="1">
      <alignment horizontal="center" vertical="center"/>
    </xf>
    <xf numFmtId="180" fontId="0" fillId="40" borderId="16" xfId="0" applyNumberFormat="1" applyFill="1" applyBorder="1" applyAlignment="1">
      <alignment horizontal="center" vertical="center"/>
    </xf>
    <xf numFmtId="176" fontId="17" fillId="40" borderId="13" xfId="0" applyNumberFormat="1" applyFont="1" applyFill="1" applyBorder="1" applyAlignment="1">
      <alignment horizontal="center" vertical="center"/>
    </xf>
    <xf numFmtId="0" fontId="0" fillId="40" borderId="0" xfId="0" applyFill="1" applyAlignment="1">
      <alignment horizontal="center" vertical="center"/>
    </xf>
    <xf numFmtId="176" fontId="0" fillId="40" borderId="18" xfId="0" applyNumberFormat="1" applyFill="1" applyBorder="1" applyAlignment="1">
      <alignment horizontal="center" vertical="center"/>
    </xf>
    <xf numFmtId="180" fontId="0" fillId="40" borderId="19" xfId="0" applyNumberFormat="1" applyFill="1" applyBorder="1" applyAlignment="1">
      <alignment horizontal="center" vertical="center"/>
    </xf>
    <xf numFmtId="176" fontId="0" fillId="40" borderId="18" xfId="0" applyNumberFormat="1" applyFont="1" applyFill="1" applyBorder="1" applyAlignment="1">
      <alignment horizontal="right" vertical="center"/>
    </xf>
    <xf numFmtId="181" fontId="0" fillId="40" borderId="16" xfId="0" applyNumberFormat="1" applyFont="1" applyFill="1" applyBorder="1" applyAlignment="1">
      <alignment vertical="center"/>
    </xf>
    <xf numFmtId="176" fontId="0" fillId="40" borderId="19" xfId="0" applyNumberFormat="1" applyFont="1" applyFill="1" applyBorder="1" applyAlignment="1">
      <alignment vertical="center"/>
    </xf>
    <xf numFmtId="176" fontId="0" fillId="40" borderId="16" xfId="0" applyNumberFormat="1" applyFont="1" applyFill="1" applyBorder="1" applyAlignment="1">
      <alignment vertical="center"/>
    </xf>
    <xf numFmtId="176" fontId="0" fillId="40" borderId="13" xfId="0" applyNumberFormat="1" applyFont="1" applyFill="1" applyBorder="1" applyAlignment="1">
      <alignment horizontal="center" vertical="center"/>
    </xf>
    <xf numFmtId="0" fontId="17" fillId="40" borderId="20" xfId="0" applyFont="1" applyFill="1" applyBorder="1" applyAlignment="1">
      <alignment vertical="center"/>
    </xf>
    <xf numFmtId="176" fontId="0" fillId="40" borderId="20" xfId="0" applyNumberFormat="1" applyFont="1" applyFill="1" applyBorder="1" applyAlignment="1">
      <alignment vertical="center"/>
    </xf>
    <xf numFmtId="176" fontId="0" fillId="40" borderId="21" xfId="0" applyNumberFormat="1" applyFont="1" applyFill="1" applyBorder="1" applyAlignment="1">
      <alignment vertical="center"/>
    </xf>
    <xf numFmtId="176" fontId="0" fillId="40" borderId="22" xfId="0" applyNumberFormat="1" applyFont="1" applyFill="1" applyBorder="1" applyAlignment="1">
      <alignment horizontal="center" vertical="center"/>
    </xf>
    <xf numFmtId="0" fontId="17" fillId="40" borderId="23" xfId="0" applyFont="1" applyFill="1" applyBorder="1" applyAlignment="1">
      <alignment vertical="center"/>
    </xf>
    <xf numFmtId="176" fontId="0" fillId="40" borderId="23" xfId="0" applyNumberFormat="1" applyFont="1" applyFill="1" applyBorder="1" applyAlignment="1">
      <alignment vertical="center"/>
    </xf>
    <xf numFmtId="176" fontId="0" fillId="40" borderId="24" xfId="0" applyNumberFormat="1" applyFont="1" applyFill="1" applyBorder="1" applyAlignment="1">
      <alignment horizontal="center" vertical="center"/>
    </xf>
    <xf numFmtId="0" fontId="17" fillId="40" borderId="25" xfId="0" applyFont="1" applyFill="1" applyBorder="1" applyAlignment="1">
      <alignment horizontal="left" vertical="center"/>
    </xf>
    <xf numFmtId="176" fontId="0" fillId="40" borderId="23" xfId="0" applyNumberFormat="1" applyFont="1" applyFill="1" applyBorder="1" applyAlignment="1">
      <alignment horizontal="right" vertical="center"/>
    </xf>
    <xf numFmtId="176" fontId="0" fillId="40" borderId="26" xfId="0" applyNumberFormat="1" applyFont="1" applyFill="1" applyBorder="1" applyAlignment="1">
      <alignment horizontal="right" vertical="center"/>
    </xf>
    <xf numFmtId="176" fontId="0" fillId="40" borderId="26" xfId="0" applyNumberFormat="1" applyFont="1" applyFill="1" applyBorder="1" applyAlignment="1">
      <alignment vertical="center"/>
    </xf>
    <xf numFmtId="176" fontId="0" fillId="40" borderId="27" xfId="0" applyNumberFormat="1" applyFont="1" applyFill="1" applyBorder="1" applyAlignment="1">
      <alignment horizontal="center" vertical="center"/>
    </xf>
    <xf numFmtId="0" fontId="17" fillId="40" borderId="21" xfId="0" applyFont="1" applyFill="1" applyBorder="1" applyAlignment="1">
      <alignment vertical="center"/>
    </xf>
    <xf numFmtId="176" fontId="0" fillId="40" borderId="28" xfId="0" applyNumberFormat="1" applyFont="1" applyFill="1" applyBorder="1" applyAlignment="1">
      <alignment horizontal="center" vertical="center"/>
    </xf>
    <xf numFmtId="0" fontId="17" fillId="40" borderId="23" xfId="0" applyFont="1" applyFill="1" applyBorder="1" applyAlignment="1">
      <alignment vertical="center" wrapText="1"/>
    </xf>
    <xf numFmtId="0" fontId="17" fillId="40" borderId="29" xfId="0" applyFont="1" applyFill="1" applyBorder="1" applyAlignment="1">
      <alignment vertical="center"/>
    </xf>
    <xf numFmtId="176" fontId="0" fillId="40" borderId="29" xfId="0" applyNumberFormat="1" applyFont="1" applyFill="1" applyBorder="1" applyAlignment="1">
      <alignment vertical="center"/>
    </xf>
    <xf numFmtId="176" fontId="0" fillId="40" borderId="30" xfId="0" applyNumberFormat="1" applyFont="1" applyFill="1" applyBorder="1" applyAlignment="1">
      <alignment horizontal="center" vertical="center"/>
    </xf>
    <xf numFmtId="0" fontId="17" fillId="40" borderId="14" xfId="0" applyFont="1" applyFill="1" applyBorder="1" applyAlignment="1">
      <alignment vertical="center"/>
    </xf>
    <xf numFmtId="176" fontId="0" fillId="40" borderId="23" xfId="39" applyFont="1" applyFill="1" applyBorder="1" applyAlignment="1" applyProtection="1">
      <alignment vertical="center"/>
      <protection/>
    </xf>
    <xf numFmtId="0" fontId="17" fillId="40" borderId="23" xfId="0" applyFont="1" applyFill="1" applyBorder="1" applyAlignment="1">
      <alignment vertical="center" shrinkToFit="1"/>
    </xf>
    <xf numFmtId="0" fontId="17" fillId="40" borderId="23" xfId="0" applyFont="1" applyFill="1" applyBorder="1" applyAlignment="1">
      <alignment vertical="center" wrapText="1" shrinkToFit="1"/>
    </xf>
    <xf numFmtId="0" fontId="0" fillId="40" borderId="23" xfId="0" applyFont="1" applyFill="1" applyBorder="1" applyAlignment="1">
      <alignment vertical="center"/>
    </xf>
    <xf numFmtId="0" fontId="0" fillId="40" borderId="16" xfId="0" applyFill="1" applyBorder="1" applyAlignment="1">
      <alignment vertical="center"/>
    </xf>
    <xf numFmtId="0" fontId="17" fillId="40" borderId="12" xfId="0" applyFont="1" applyFill="1" applyBorder="1" applyAlignment="1">
      <alignment vertical="center"/>
    </xf>
    <xf numFmtId="176" fontId="0" fillId="40" borderId="17" xfId="0" applyNumberFormat="1" applyFont="1" applyFill="1" applyBorder="1" applyAlignment="1">
      <alignment vertical="center"/>
    </xf>
    <xf numFmtId="176" fontId="0" fillId="40" borderId="31" xfId="0" applyNumberFormat="1" applyFont="1" applyFill="1" applyBorder="1" applyAlignment="1">
      <alignment horizontal="center" vertical="center"/>
    </xf>
    <xf numFmtId="0" fontId="19" fillId="40" borderId="32" xfId="0" applyFont="1" applyFill="1" applyBorder="1" applyAlignment="1">
      <alignment vertical="center"/>
    </xf>
    <xf numFmtId="0" fontId="0" fillId="40" borderId="22" xfId="0" applyFill="1" applyBorder="1" applyAlignment="1">
      <alignment vertical="center"/>
    </xf>
    <xf numFmtId="0" fontId="0" fillId="40" borderId="0" xfId="0" applyFill="1" applyBorder="1" applyAlignment="1">
      <alignment horizontal="center" vertical="center"/>
    </xf>
    <xf numFmtId="0" fontId="0" fillId="40" borderId="27" xfId="0" applyFill="1" applyBorder="1" applyAlignment="1">
      <alignment vertical="center"/>
    </xf>
    <xf numFmtId="0" fontId="19" fillId="4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33" xfId="0" applyFont="1" applyBorder="1" applyAlignment="1">
      <alignment vertical="center"/>
    </xf>
    <xf numFmtId="176" fontId="0" fillId="0" borderId="34" xfId="39" applyFont="1" applyBorder="1" applyAlignment="1" applyProtection="1">
      <alignment/>
      <protection/>
    </xf>
    <xf numFmtId="0" fontId="23" fillId="0" borderId="0" xfId="0" applyFont="1" applyAlignment="1">
      <alignment horizontal="right" vertical="center"/>
    </xf>
    <xf numFmtId="0" fontId="0" fillId="0" borderId="34" xfId="0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3" xfId="0" applyFont="1" applyBorder="1" applyAlignment="1">
      <alignment horizontal="left" vertical="center" shrinkToFit="1"/>
    </xf>
    <xf numFmtId="176" fontId="0" fillId="41" borderId="23" xfId="39" applyFont="1" applyFill="1" applyBorder="1" applyAlignment="1" applyProtection="1">
      <alignment vertical="center"/>
      <protection/>
    </xf>
    <xf numFmtId="181" fontId="0" fillId="41" borderId="23" xfId="0" applyNumberFormat="1" applyFill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81" fontId="0" fillId="0" borderId="23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left" vertical="center" shrinkToFit="1"/>
    </xf>
    <xf numFmtId="176" fontId="0" fillId="0" borderId="0" xfId="0" applyNumberForma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176" fontId="0" fillId="41" borderId="23" xfId="0" applyNumberFormat="1" applyFill="1" applyBorder="1" applyAlignment="1">
      <alignment vertical="center"/>
    </xf>
    <xf numFmtId="176" fontId="0" fillId="42" borderId="23" xfId="0" applyNumberFormat="1" applyFill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17" fillId="0" borderId="23" xfId="0" applyFont="1" applyBorder="1" applyAlignment="1">
      <alignment vertical="center"/>
    </xf>
    <xf numFmtId="176" fontId="0" fillId="43" borderId="23" xfId="39" applyFont="1" applyFill="1" applyBorder="1" applyAlignment="1" applyProtection="1">
      <alignment vertical="center"/>
      <protection/>
    </xf>
    <xf numFmtId="0" fontId="17" fillId="0" borderId="26" xfId="0" applyFont="1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176" fontId="0" fillId="42" borderId="16" xfId="39" applyFont="1" applyFill="1" applyBorder="1" applyAlignment="1" applyProtection="1">
      <alignment vertical="center"/>
      <protection/>
    </xf>
    <xf numFmtId="176" fontId="0" fillId="42" borderId="13" xfId="39" applyFont="1" applyFill="1" applyBorder="1" applyAlignment="1" applyProtection="1">
      <alignment vertical="center"/>
      <protection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176" fontId="0" fillId="0" borderId="0" xfId="0" applyNumberFormat="1" applyAlignment="1">
      <alignment vertical="center"/>
    </xf>
    <xf numFmtId="0" fontId="17" fillId="40" borderId="23" xfId="0" applyFont="1" applyFill="1" applyBorder="1" applyAlignment="1">
      <alignment horizontal="center" vertical="center"/>
    </xf>
    <xf numFmtId="176" fontId="0" fillId="43" borderId="23" xfId="0" applyNumberFormat="1" applyFill="1" applyBorder="1" applyAlignment="1">
      <alignment vertical="center"/>
    </xf>
    <xf numFmtId="0" fontId="0" fillId="43" borderId="23" xfId="0" applyFill="1" applyBorder="1" applyAlignment="1">
      <alignment vertical="center"/>
    </xf>
    <xf numFmtId="0" fontId="17" fillId="40" borderId="0" xfId="0" applyFont="1" applyFill="1" applyBorder="1" applyAlignment="1">
      <alignment horizontal="center" vertical="center"/>
    </xf>
    <xf numFmtId="182" fontId="0" fillId="40" borderId="23" xfId="0" applyNumberFormat="1" applyFill="1" applyBorder="1" applyAlignment="1">
      <alignment horizontal="center" vertical="center"/>
    </xf>
    <xf numFmtId="0" fontId="0" fillId="40" borderId="29" xfId="0" applyFont="1" applyFill="1" applyBorder="1" applyAlignment="1">
      <alignment vertical="center"/>
    </xf>
    <xf numFmtId="176" fontId="0" fillId="41" borderId="29" xfId="39" applyFont="1" applyFill="1" applyBorder="1" applyAlignment="1" applyProtection="1">
      <alignment vertical="center"/>
      <protection/>
    </xf>
    <xf numFmtId="0" fontId="0" fillId="40" borderId="23" xfId="0" applyFont="1" applyFill="1" applyBorder="1" applyAlignment="1">
      <alignment horizontal="left" vertical="center"/>
    </xf>
    <xf numFmtId="0" fontId="0" fillId="40" borderId="29" xfId="0" applyFont="1" applyFill="1" applyBorder="1" applyAlignment="1">
      <alignment horizontal="left" vertical="center"/>
    </xf>
    <xf numFmtId="176" fontId="0" fillId="41" borderId="29" xfId="0" applyNumberFormat="1" applyFill="1" applyBorder="1" applyAlignment="1">
      <alignment vertical="center"/>
    </xf>
    <xf numFmtId="0" fontId="16" fillId="0" borderId="0" xfId="0" applyFont="1" applyAlignment="1">
      <alignment vertical="center"/>
    </xf>
    <xf numFmtId="176" fontId="16" fillId="0" borderId="0" xfId="0" applyNumberFormat="1" applyFont="1" applyAlignment="1">
      <alignment vertical="center"/>
    </xf>
    <xf numFmtId="176" fontId="0" fillId="44" borderId="16" xfId="0" applyNumberFormat="1" applyFill="1" applyBorder="1" applyAlignment="1">
      <alignment vertical="center"/>
    </xf>
    <xf numFmtId="0" fontId="0" fillId="40" borderId="25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7" fillId="40" borderId="23" xfId="0" applyFont="1" applyFill="1" applyBorder="1" applyAlignment="1">
      <alignment horizontal="left" vertical="center"/>
    </xf>
    <xf numFmtId="176" fontId="0" fillId="41" borderId="23" xfId="39" applyFont="1" applyFill="1" applyBorder="1" applyAlignment="1" applyProtection="1">
      <alignment horizontal="right" vertical="center"/>
      <protection/>
    </xf>
    <xf numFmtId="0" fontId="17" fillId="40" borderId="29" xfId="0" applyFont="1" applyFill="1" applyBorder="1" applyAlignment="1">
      <alignment horizontal="left" vertical="center"/>
    </xf>
    <xf numFmtId="176" fontId="0" fillId="41" borderId="29" xfId="39" applyFont="1" applyFill="1" applyBorder="1" applyAlignment="1" applyProtection="1">
      <alignment horizontal="right" vertical="center"/>
      <protection/>
    </xf>
    <xf numFmtId="176" fontId="0" fillId="42" borderId="16" xfId="39" applyFont="1" applyFill="1" applyBorder="1" applyAlignment="1" applyProtection="1">
      <alignment horizontal="right" vertical="center"/>
      <protection/>
    </xf>
    <xf numFmtId="176" fontId="0" fillId="42" borderId="13" xfId="39" applyFont="1" applyFill="1" applyBorder="1" applyAlignment="1" applyProtection="1">
      <alignment horizontal="right" vertical="center"/>
      <protection/>
    </xf>
    <xf numFmtId="0" fontId="25" fillId="0" borderId="0" xfId="0" applyFont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21" borderId="0" xfId="0" applyFont="1" applyFill="1" applyAlignment="1">
      <alignment vertical="center"/>
    </xf>
    <xf numFmtId="0" fontId="25" fillId="0" borderId="23" xfId="0" applyFont="1" applyBorder="1" applyAlignment="1">
      <alignment vertical="center"/>
    </xf>
    <xf numFmtId="0" fontId="25" fillId="0" borderId="23" xfId="0" applyFont="1" applyBorder="1" applyAlignment="1">
      <alignment horizontal="center" vertical="center"/>
    </xf>
    <xf numFmtId="0" fontId="26" fillId="45" borderId="23" xfId="0" applyFont="1" applyFill="1" applyBorder="1" applyAlignment="1">
      <alignment horizontal="center" vertical="center"/>
    </xf>
    <xf numFmtId="183" fontId="25" fillId="45" borderId="23" xfId="0" applyNumberFormat="1" applyFont="1" applyFill="1" applyBorder="1" applyAlignment="1">
      <alignment horizontal="right" vertical="center" shrinkToFit="1"/>
    </xf>
    <xf numFmtId="0" fontId="26" fillId="0" borderId="23" xfId="0" applyFont="1" applyBorder="1" applyAlignment="1">
      <alignment horizontal="center" vertical="center" shrinkToFit="1"/>
    </xf>
    <xf numFmtId="183" fontId="27" fillId="46" borderId="23" xfId="0" applyNumberFormat="1" applyFont="1" applyFill="1" applyBorder="1" applyAlignment="1">
      <alignment vertical="center" shrinkToFit="1"/>
    </xf>
    <xf numFmtId="183" fontId="25" fillId="0" borderId="23" xfId="0" applyNumberFormat="1" applyFont="1" applyBorder="1" applyAlignment="1">
      <alignment vertical="center" shrinkToFit="1"/>
    </xf>
    <xf numFmtId="183" fontId="25" fillId="21" borderId="23" xfId="0" applyNumberFormat="1" applyFont="1" applyFill="1" applyBorder="1" applyAlignment="1">
      <alignment vertical="center" shrinkToFit="1"/>
    </xf>
    <xf numFmtId="0" fontId="0" fillId="0" borderId="0" xfId="0" applyBorder="1" applyAlignment="1">
      <alignment vertical="center"/>
    </xf>
    <xf numFmtId="183" fontId="25" fillId="0" borderId="0" xfId="0" applyNumberFormat="1" applyFont="1" applyBorder="1" applyAlignment="1">
      <alignment vertical="center" shrinkToFit="1"/>
    </xf>
    <xf numFmtId="183" fontId="0" fillId="0" borderId="0" xfId="0" applyNumberFormat="1" applyAlignment="1">
      <alignment vertical="center" shrinkToFit="1"/>
    </xf>
    <xf numFmtId="0" fontId="25" fillId="0" borderId="23" xfId="0" applyFont="1" applyBorder="1" applyAlignment="1">
      <alignment vertical="center" shrinkToFit="1"/>
    </xf>
    <xf numFmtId="183" fontId="25" fillId="0" borderId="29" xfId="0" applyNumberFormat="1" applyFont="1" applyBorder="1" applyAlignment="1">
      <alignment vertical="center" shrinkToFit="1"/>
    </xf>
    <xf numFmtId="183" fontId="25" fillId="0" borderId="35" xfId="0" applyNumberFormat="1" applyFont="1" applyBorder="1" applyAlignment="1">
      <alignment vertical="center" shrinkToFit="1"/>
    </xf>
    <xf numFmtId="0" fontId="30" fillId="40" borderId="29" xfId="0" applyFont="1" applyFill="1" applyBorder="1" applyAlignment="1">
      <alignment vertical="center"/>
    </xf>
    <xf numFmtId="0" fontId="30" fillId="40" borderId="26" xfId="0" applyFont="1" applyFill="1" applyBorder="1" applyAlignment="1">
      <alignment vertical="center"/>
    </xf>
    <xf numFmtId="0" fontId="30" fillId="40" borderId="23" xfId="0" applyFont="1" applyFill="1" applyBorder="1" applyAlignment="1">
      <alignment vertical="center" shrinkToFit="1"/>
    </xf>
    <xf numFmtId="0" fontId="72" fillId="0" borderId="0" xfId="0" applyFont="1" applyAlignment="1">
      <alignment vertical="center"/>
    </xf>
    <xf numFmtId="0" fontId="32" fillId="40" borderId="0" xfId="0" applyFont="1" applyFill="1" applyAlignment="1">
      <alignment vertical="center"/>
    </xf>
    <xf numFmtId="0" fontId="13" fillId="40" borderId="0" xfId="0" applyFont="1" applyFill="1" applyBorder="1" applyAlignment="1">
      <alignment horizontal="center" vertical="center"/>
    </xf>
    <xf numFmtId="0" fontId="15" fillId="40" borderId="36" xfId="0" applyFont="1" applyFill="1" applyBorder="1" applyAlignment="1">
      <alignment horizontal="center" vertical="center"/>
    </xf>
    <xf numFmtId="0" fontId="14" fillId="40" borderId="12" xfId="0" applyFont="1" applyFill="1" applyBorder="1" applyAlignment="1">
      <alignment vertical="center"/>
    </xf>
    <xf numFmtId="177" fontId="15" fillId="40" borderId="13" xfId="0" applyNumberFormat="1" applyFont="1" applyFill="1" applyBorder="1" applyAlignment="1">
      <alignment vertical="center"/>
    </xf>
    <xf numFmtId="0" fontId="14" fillId="40" borderId="12" xfId="0" applyFont="1" applyFill="1" applyBorder="1" applyAlignment="1">
      <alignment vertical="center"/>
    </xf>
    <xf numFmtId="178" fontId="15" fillId="40" borderId="37" xfId="39" applyNumberFormat="1" applyFont="1" applyFill="1" applyBorder="1" applyAlignment="1" applyProtection="1">
      <alignment vertical="center"/>
      <protection/>
    </xf>
    <xf numFmtId="0" fontId="14" fillId="40" borderId="14" xfId="0" applyFont="1" applyFill="1" applyBorder="1" applyAlignment="1">
      <alignment vertical="center"/>
    </xf>
    <xf numFmtId="179" fontId="15" fillId="40" borderId="13" xfId="0" applyNumberFormat="1" applyFont="1" applyFill="1" applyBorder="1" applyAlignment="1">
      <alignment vertical="center"/>
    </xf>
    <xf numFmtId="0" fontId="17" fillId="40" borderId="14" xfId="0" applyFont="1" applyFill="1" applyBorder="1" applyAlignment="1">
      <alignment horizontal="center" vertical="center"/>
    </xf>
    <xf numFmtId="0" fontId="17" fillId="40" borderId="38" xfId="0" applyFont="1" applyFill="1" applyBorder="1" applyAlignment="1">
      <alignment vertical="center" textRotation="255"/>
    </xf>
    <xf numFmtId="176" fontId="17" fillId="40" borderId="39" xfId="0" applyNumberFormat="1" applyFont="1" applyFill="1" applyBorder="1" applyAlignment="1">
      <alignment horizontal="center" vertical="center"/>
    </xf>
    <xf numFmtId="0" fontId="0" fillId="40" borderId="40" xfId="0" applyFont="1" applyFill="1" applyBorder="1" applyAlignment="1">
      <alignment horizontal="center" vertical="center"/>
    </xf>
    <xf numFmtId="0" fontId="17" fillId="40" borderId="14" xfId="0" applyFont="1" applyFill="1" applyBorder="1" applyAlignment="1">
      <alignment horizontal="center" vertical="center" textRotation="255"/>
    </xf>
    <xf numFmtId="0" fontId="17" fillId="40" borderId="14" xfId="0" applyFont="1" applyFill="1" applyBorder="1" applyAlignment="1">
      <alignment vertical="center"/>
    </xf>
    <xf numFmtId="176" fontId="0" fillId="43" borderId="23" xfId="39" applyFont="1" applyFill="1" applyBorder="1" applyAlignment="1" applyProtection="1">
      <alignment vertical="center"/>
      <protection/>
    </xf>
    <xf numFmtId="0" fontId="17" fillId="0" borderId="0" xfId="0" applyFont="1" applyBorder="1" applyAlignment="1">
      <alignment vertical="center"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Excel Built-in Comma [0]" xfId="39"/>
    <cellStyle name="Footnote" xfId="40"/>
    <cellStyle name="Good" xfId="41"/>
    <cellStyle name="Heading" xfId="42"/>
    <cellStyle name="Heading 1" xfId="43"/>
    <cellStyle name="Heading 2" xfId="44"/>
    <cellStyle name="Neutral" xfId="45"/>
    <cellStyle name="Note" xfId="46"/>
    <cellStyle name="Status" xfId="47"/>
    <cellStyle name="Text" xfId="48"/>
    <cellStyle name="Warning" xfId="49"/>
    <cellStyle name="アクセント 1" xfId="50"/>
    <cellStyle name="アクセント 2" xfId="51"/>
    <cellStyle name="アクセント 3" xfId="52"/>
    <cellStyle name="アクセント 4" xfId="53"/>
    <cellStyle name="アクセント 5" xfId="54"/>
    <cellStyle name="アクセント 6" xfId="55"/>
    <cellStyle name="タイトル" xfId="56"/>
    <cellStyle name="チェック セル" xfId="57"/>
    <cellStyle name="どちらでもない" xfId="58"/>
    <cellStyle name="Percent" xfId="59"/>
    <cellStyle name="メモ" xfId="60"/>
    <cellStyle name="リンク セル" xfId="61"/>
    <cellStyle name="悪い" xfId="62"/>
    <cellStyle name="計算" xfId="63"/>
    <cellStyle name="警告文" xfId="64"/>
    <cellStyle name="Comma [0]" xfId="65"/>
    <cellStyle name="Comma" xfId="66"/>
    <cellStyle name="見出し 1" xfId="67"/>
    <cellStyle name="見出し 2" xfId="68"/>
    <cellStyle name="見出し 3" xfId="69"/>
    <cellStyle name="見出し 4" xfId="70"/>
    <cellStyle name="集計" xfId="71"/>
    <cellStyle name="出力" xfId="72"/>
    <cellStyle name="説明文" xfId="73"/>
    <cellStyle name="Currency [0]" xfId="74"/>
    <cellStyle name="Currency" xfId="75"/>
    <cellStyle name="入力" xfId="76"/>
    <cellStyle name="良い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9</xdr:row>
      <xdr:rowOff>152400</xdr:rowOff>
    </xdr:from>
    <xdr:to>
      <xdr:col>7</xdr:col>
      <xdr:colOff>581025</xdr:colOff>
      <xdr:row>11</xdr:row>
      <xdr:rowOff>142875</xdr:rowOff>
    </xdr:to>
    <xdr:sp>
      <xdr:nvSpPr>
        <xdr:cNvPr id="1" name="CustomShape 1"/>
        <xdr:cNvSpPr>
          <a:spLocks/>
        </xdr:cNvSpPr>
      </xdr:nvSpPr>
      <xdr:spPr>
        <a:xfrm>
          <a:off x="5905500" y="2933700"/>
          <a:ext cx="85725" cy="219075"/>
        </a:xfrm>
        <a:custGeom>
          <a:pathLst>
            <a:path h="219075" w="85725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34</xdr:row>
      <xdr:rowOff>28575</xdr:rowOff>
    </xdr:from>
    <xdr:to>
      <xdr:col>7</xdr:col>
      <xdr:colOff>552450</xdr:colOff>
      <xdr:row>37</xdr:row>
      <xdr:rowOff>9525</xdr:rowOff>
    </xdr:to>
    <xdr:sp>
      <xdr:nvSpPr>
        <xdr:cNvPr id="1" name="CustomShape 1"/>
        <xdr:cNvSpPr>
          <a:spLocks/>
        </xdr:cNvSpPr>
      </xdr:nvSpPr>
      <xdr:spPr>
        <a:xfrm>
          <a:off x="5781675" y="8439150"/>
          <a:ext cx="142875" cy="695325"/>
        </a:xfrm>
        <a:custGeom>
          <a:pathLst>
            <a:path h="695325" w="142875">
              <a:moveTo>
                <a:pt x="0" y="0"/>
              </a:moveTo>
              <a:cubicBezTo>
                <a:pt x="116" y="0"/>
                <a:pt x="233" y="80"/>
                <a:pt x="233" y="160"/>
              </a:cubicBezTo>
              <a:lnTo>
                <a:pt x="233" y="804"/>
              </a:lnTo>
              <a:cubicBezTo>
                <a:pt x="233" y="885"/>
                <a:pt x="350" y="965"/>
                <a:pt x="467" y="965"/>
              </a:cubicBezTo>
              <a:cubicBezTo>
                <a:pt x="350" y="965"/>
                <a:pt x="233" y="1045"/>
                <a:pt x="233" y="1126"/>
              </a:cubicBezTo>
              <a:lnTo>
                <a:pt x="233" y="1770"/>
              </a:lnTo>
              <a:cubicBezTo>
                <a:pt x="233" y="1850"/>
                <a:pt x="116" y="1931"/>
                <a:pt x="0" y="1931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50"/>
  <sheetViews>
    <sheetView tabSelected="1" zoomScale="78" zoomScaleNormal="78" zoomScalePageLayoutView="0" workbookViewId="0" topLeftCell="A1">
      <selection activeCell="A2" sqref="A2"/>
    </sheetView>
  </sheetViews>
  <sheetFormatPr defaultColWidth="9.00390625" defaultRowHeight="13.5"/>
  <cols>
    <col min="1" max="1" width="4.125" style="1" customWidth="1"/>
    <col min="2" max="2" width="45.00390625" style="1" customWidth="1"/>
    <col min="3" max="3" width="10.50390625" style="1" customWidth="1"/>
    <col min="4" max="22" width="9.125" style="1" customWidth="1"/>
    <col min="23" max="23" width="9.25390625" style="1" customWidth="1"/>
    <col min="24" max="24" width="10.00390625" style="1" customWidth="1"/>
    <col min="25" max="25" width="2.00390625" style="1" customWidth="1"/>
    <col min="26" max="26" width="10.25390625" style="1" customWidth="1"/>
    <col min="27" max="16384" width="9.00390625" style="1" customWidth="1"/>
  </cols>
  <sheetData>
    <row r="1" ht="16.5" customHeight="1"/>
    <row r="2" spans="1:23" ht="17.25">
      <c r="A2" s="133" t="s">
        <v>215</v>
      </c>
      <c r="V2" s="134"/>
      <c r="W2" s="134"/>
    </row>
    <row r="3" spans="22:23" ht="13.5">
      <c r="V3" s="134"/>
      <c r="W3" s="134"/>
    </row>
    <row r="4" spans="2:22" ht="21.75" customHeight="1">
      <c r="B4" s="2" t="s">
        <v>0</v>
      </c>
      <c r="C4" s="135"/>
      <c r="D4" s="135"/>
      <c r="E4" s="3"/>
      <c r="F4" s="136" t="s">
        <v>1</v>
      </c>
      <c r="G4" s="136"/>
      <c r="H4" s="136"/>
      <c r="I4" s="5"/>
      <c r="J4" s="6"/>
      <c r="K4" s="136" t="s">
        <v>2</v>
      </c>
      <c r="L4" s="136"/>
      <c r="M4" s="136"/>
      <c r="N4" s="136"/>
      <c r="O4" s="5"/>
      <c r="P4" s="7"/>
      <c r="Q4" s="8"/>
      <c r="R4" s="8"/>
      <c r="S4" s="8"/>
      <c r="T4" s="8"/>
      <c r="U4" s="8"/>
      <c r="V4" s="8"/>
    </row>
    <row r="5" spans="2:22" ht="21.75" customHeight="1">
      <c r="B5" s="4" t="s">
        <v>3</v>
      </c>
      <c r="C5" s="137"/>
      <c r="D5" s="137"/>
      <c r="E5" s="3"/>
      <c r="F5" s="138" t="s">
        <v>211</v>
      </c>
      <c r="G5" s="136"/>
      <c r="H5" s="136"/>
      <c r="I5" s="5"/>
      <c r="J5" s="6"/>
      <c r="K5" s="136" t="s">
        <v>4</v>
      </c>
      <c r="L5" s="136"/>
      <c r="M5" s="136"/>
      <c r="N5" s="136"/>
      <c r="O5" s="5"/>
      <c r="P5" s="7"/>
      <c r="Q5" s="8"/>
      <c r="R5" s="8"/>
      <c r="S5" s="8"/>
      <c r="T5" s="8"/>
      <c r="U5" s="8"/>
      <c r="V5" s="8"/>
    </row>
    <row r="6" spans="2:22" ht="21.75" customHeight="1">
      <c r="B6" s="9" t="s">
        <v>5</v>
      </c>
      <c r="C6" s="139"/>
      <c r="D6" s="139"/>
      <c r="E6" s="3"/>
      <c r="F6" s="136" t="s">
        <v>6</v>
      </c>
      <c r="G6" s="136"/>
      <c r="H6" s="136"/>
      <c r="I6" s="5"/>
      <c r="K6" s="140" t="s">
        <v>7</v>
      </c>
      <c r="L6" s="140"/>
      <c r="M6" s="140"/>
      <c r="N6" s="140"/>
      <c r="O6" s="10"/>
      <c r="P6" s="8"/>
      <c r="Q6" s="8"/>
      <c r="R6" s="8"/>
      <c r="S6" s="8"/>
      <c r="T6" s="8"/>
      <c r="U6" s="8"/>
      <c r="V6" s="8"/>
    </row>
    <row r="7" spans="2:24" ht="21.75" customHeight="1">
      <c r="B7" s="4" t="s">
        <v>8</v>
      </c>
      <c r="C7" s="141"/>
      <c r="D7" s="141"/>
      <c r="E7" s="11"/>
      <c r="M7" s="8"/>
      <c r="N7" s="8"/>
      <c r="O7" s="8"/>
      <c r="P7" s="8"/>
      <c r="Q7" s="8"/>
      <c r="R7" s="8"/>
      <c r="S7" s="8"/>
      <c r="T7" s="8"/>
      <c r="U7" s="8"/>
      <c r="V7" s="8"/>
      <c r="X7" s="8"/>
    </row>
    <row r="8" spans="2:22" ht="21.75" customHeight="1">
      <c r="B8" s="4" t="s">
        <v>9</v>
      </c>
      <c r="C8" s="141"/>
      <c r="D8" s="141"/>
      <c r="F8" s="8"/>
      <c r="H8" s="8"/>
      <c r="V8" s="8"/>
    </row>
    <row r="9" ht="19.5" customHeight="1">
      <c r="X9" s="12" t="s">
        <v>10</v>
      </c>
    </row>
    <row r="10" spans="1:24" s="18" customFormat="1" ht="25.5" customHeight="1">
      <c r="A10" s="142" t="s">
        <v>11</v>
      </c>
      <c r="B10" s="142"/>
      <c r="C10" s="14" t="s">
        <v>12</v>
      </c>
      <c r="D10" s="15">
        <v>1</v>
      </c>
      <c r="E10" s="16">
        <v>2</v>
      </c>
      <c r="F10" s="14">
        <v>3</v>
      </c>
      <c r="G10" s="14">
        <v>4</v>
      </c>
      <c r="H10" s="14">
        <v>5</v>
      </c>
      <c r="I10" s="14">
        <v>6</v>
      </c>
      <c r="J10" s="14">
        <v>7</v>
      </c>
      <c r="K10" s="14">
        <v>8</v>
      </c>
      <c r="L10" s="14">
        <v>9</v>
      </c>
      <c r="M10" s="14">
        <v>10</v>
      </c>
      <c r="N10" s="14">
        <v>11</v>
      </c>
      <c r="O10" s="14">
        <v>12</v>
      </c>
      <c r="P10" s="14">
        <v>13</v>
      </c>
      <c r="Q10" s="14">
        <v>14</v>
      </c>
      <c r="R10" s="14">
        <v>15</v>
      </c>
      <c r="S10" s="14">
        <v>16</v>
      </c>
      <c r="T10" s="14">
        <v>17</v>
      </c>
      <c r="U10" s="14">
        <v>18</v>
      </c>
      <c r="V10" s="14">
        <v>19</v>
      </c>
      <c r="W10" s="14">
        <v>20</v>
      </c>
      <c r="X10" s="17" t="s">
        <v>13</v>
      </c>
    </row>
    <row r="11" spans="1:24" s="18" customFormat="1" ht="25.5" customHeight="1">
      <c r="A11" s="142" t="s">
        <v>14</v>
      </c>
      <c r="B11" s="142"/>
      <c r="C11" s="19"/>
      <c r="D11" s="15"/>
      <c r="E11" s="20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7"/>
    </row>
    <row r="12" spans="1:24" s="18" customFormat="1" ht="26.25" customHeight="1">
      <c r="A12" s="142" t="s">
        <v>15</v>
      </c>
      <c r="B12" s="142"/>
      <c r="C12" s="21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5"/>
    </row>
    <row r="13" spans="1:24" ht="26.25" customHeight="1">
      <c r="A13" s="146" t="s">
        <v>16</v>
      </c>
      <c r="B13" s="26" t="s">
        <v>17</v>
      </c>
      <c r="C13" s="27"/>
      <c r="D13" s="28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9"/>
    </row>
    <row r="14" spans="1:24" ht="26.25" customHeight="1">
      <c r="A14" s="146"/>
      <c r="B14" s="30" t="s">
        <v>18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2"/>
    </row>
    <row r="15" spans="1:24" s="18" customFormat="1" ht="26.25" customHeight="1">
      <c r="A15" s="146"/>
      <c r="B15" s="33" t="s">
        <v>19</v>
      </c>
      <c r="C15" s="34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2"/>
    </row>
    <row r="16" spans="1:24" s="18" customFormat="1" ht="26.25" customHeight="1">
      <c r="A16" s="146"/>
      <c r="B16" s="130" t="s">
        <v>212</v>
      </c>
      <c r="C16" s="35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7"/>
    </row>
    <row r="17" spans="1:24" ht="26.25" customHeight="1">
      <c r="A17" s="143" t="s">
        <v>21</v>
      </c>
      <c r="B17" s="38" t="s">
        <v>22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39"/>
    </row>
    <row r="18" spans="1:24" ht="26.25" customHeight="1">
      <c r="A18" s="143"/>
      <c r="B18" s="40" t="s">
        <v>23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2"/>
    </row>
    <row r="19" spans="1:24" ht="26.25" customHeight="1">
      <c r="A19" s="143"/>
      <c r="B19" s="40" t="s">
        <v>24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2"/>
    </row>
    <row r="20" spans="1:24" ht="26.25" customHeight="1">
      <c r="A20" s="143"/>
      <c r="B20" s="40" t="s">
        <v>25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2"/>
    </row>
    <row r="21" spans="1:24" ht="26.25" customHeight="1">
      <c r="A21" s="143"/>
      <c r="B21" s="40" t="s">
        <v>26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2"/>
    </row>
    <row r="22" spans="1:24" ht="26.25" customHeight="1">
      <c r="A22" s="143"/>
      <c r="B22" s="129" t="s">
        <v>212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3"/>
    </row>
    <row r="23" spans="1:24" ht="26.25" customHeight="1">
      <c r="A23" s="147" t="s">
        <v>27</v>
      </c>
      <c r="B23" s="147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5"/>
    </row>
    <row r="24" spans="1:24" ht="26.25" customHeight="1">
      <c r="A24" s="147" t="s">
        <v>28</v>
      </c>
      <c r="B24" s="147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5"/>
    </row>
    <row r="25" spans="1:24" ht="26.25" customHeight="1">
      <c r="A25" s="143" t="s">
        <v>29</v>
      </c>
      <c r="B25" s="38" t="s">
        <v>30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39"/>
    </row>
    <row r="26" spans="1:24" ht="26.25" customHeight="1">
      <c r="A26" s="143"/>
      <c r="B26" s="30" t="s">
        <v>31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32"/>
    </row>
    <row r="27" spans="1:24" ht="26.25" customHeight="1">
      <c r="A27" s="143"/>
      <c r="B27" s="30" t="s">
        <v>32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2"/>
    </row>
    <row r="28" spans="1:24" ht="26.25" customHeight="1">
      <c r="A28" s="143"/>
      <c r="B28" s="30" t="s">
        <v>33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2"/>
    </row>
    <row r="29" spans="1:26" ht="26.25" customHeight="1">
      <c r="A29" s="143"/>
      <c r="B29" s="30" t="s">
        <v>34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2"/>
      <c r="Z29" s="8"/>
    </row>
    <row r="30" spans="1:24" ht="26.25" customHeight="1">
      <c r="A30" s="143"/>
      <c r="B30" s="30" t="s">
        <v>35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2"/>
    </row>
    <row r="31" spans="1:24" ht="26.25" customHeight="1">
      <c r="A31" s="143"/>
      <c r="B31" s="46" t="s">
        <v>36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2"/>
    </row>
    <row r="32" spans="1:24" ht="26.25" customHeight="1">
      <c r="A32" s="143"/>
      <c r="B32" s="131" t="s">
        <v>213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2"/>
    </row>
    <row r="33" spans="1:24" ht="26.25" customHeight="1">
      <c r="A33" s="143"/>
      <c r="B33" s="46" t="s">
        <v>37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2"/>
    </row>
    <row r="34" spans="1:24" ht="26.25" customHeight="1">
      <c r="A34" s="143"/>
      <c r="B34" s="47" t="s">
        <v>38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2"/>
    </row>
    <row r="35" spans="1:24" ht="26.25" customHeight="1">
      <c r="A35" s="143"/>
      <c r="B35" s="47" t="s">
        <v>39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2"/>
    </row>
    <row r="36" spans="1:24" ht="26.25" customHeight="1">
      <c r="A36" s="143"/>
      <c r="B36" s="30" t="s">
        <v>40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2"/>
    </row>
    <row r="37" spans="1:24" ht="26.25" customHeight="1">
      <c r="A37" s="143"/>
      <c r="B37" s="30" t="s">
        <v>41</v>
      </c>
      <c r="C37" s="31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32"/>
    </row>
    <row r="38" spans="1:24" ht="26.25" customHeight="1">
      <c r="A38" s="143"/>
      <c r="B38" s="30" t="s">
        <v>42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2"/>
    </row>
    <row r="39" spans="1:24" ht="26.25" customHeight="1">
      <c r="A39" s="143"/>
      <c r="B39" s="30" t="s">
        <v>43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2"/>
    </row>
    <row r="40" spans="1:24" ht="26.25" customHeight="1">
      <c r="A40" s="143"/>
      <c r="B40" s="30" t="s">
        <v>44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2"/>
    </row>
    <row r="41" spans="1:24" ht="26.25" customHeight="1">
      <c r="A41" s="143"/>
      <c r="B41" s="30" t="s">
        <v>45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2"/>
    </row>
    <row r="42" spans="1:24" ht="26.25" customHeight="1">
      <c r="A42" s="143"/>
      <c r="B42" s="48" t="s">
        <v>46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2"/>
    </row>
    <row r="43" spans="1:24" ht="26.25" customHeight="1">
      <c r="A43" s="143"/>
      <c r="B43" s="30" t="s">
        <v>20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2"/>
    </row>
    <row r="44" spans="1:26" ht="26.25" customHeight="1">
      <c r="A44" s="143"/>
      <c r="B44" s="41" t="s">
        <v>47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3"/>
      <c r="Y44" s="8"/>
      <c r="Z44" s="8"/>
    </row>
    <row r="45" spans="1:25" ht="26.25" customHeight="1">
      <c r="A45" s="44" t="s">
        <v>48</v>
      </c>
      <c r="B45" s="49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5"/>
      <c r="Y45" s="8"/>
    </row>
    <row r="46" spans="1:24" ht="26.25" customHeight="1">
      <c r="A46" s="50" t="s">
        <v>49</v>
      </c>
      <c r="B46" s="4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51"/>
      <c r="V46" s="51"/>
      <c r="W46" s="51"/>
      <c r="X46" s="52"/>
    </row>
    <row r="47" spans="2:24" ht="14.25">
      <c r="B47" s="53" t="s">
        <v>50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144" t="s">
        <v>51</v>
      </c>
      <c r="V47" s="144"/>
      <c r="W47" s="144"/>
      <c r="X47" s="54"/>
    </row>
    <row r="48" spans="2:24" ht="17.25" customHeight="1">
      <c r="B48" s="53" t="s">
        <v>52</v>
      </c>
      <c r="Q48" s="55"/>
      <c r="R48" s="6"/>
      <c r="U48" s="145" t="s">
        <v>53</v>
      </c>
      <c r="V48" s="145"/>
      <c r="W48" s="145"/>
      <c r="X48" s="56"/>
    </row>
    <row r="49" spans="2:17" ht="16.5" customHeight="1">
      <c r="B49" s="53" t="s">
        <v>54</v>
      </c>
      <c r="Q49" s="55"/>
    </row>
    <row r="50" spans="2:18" ht="13.5">
      <c r="B50" s="57" t="s">
        <v>55</v>
      </c>
      <c r="Q50" s="55"/>
      <c r="R50" s="8"/>
    </row>
  </sheetData>
  <sheetProtection selectLockedCells="1" selectUnlockedCells="1"/>
  <mergeCells count="22">
    <mergeCell ref="A25:A44"/>
    <mergeCell ref="U47:W47"/>
    <mergeCell ref="U48:W48"/>
    <mergeCell ref="A11:B11"/>
    <mergeCell ref="A12:B12"/>
    <mergeCell ref="A13:A16"/>
    <mergeCell ref="A17:A22"/>
    <mergeCell ref="A23:B23"/>
    <mergeCell ref="A24:B24"/>
    <mergeCell ref="C6:D6"/>
    <mergeCell ref="F6:H6"/>
    <mergeCell ref="K6:N6"/>
    <mergeCell ref="C7:D7"/>
    <mergeCell ref="C8:D8"/>
    <mergeCell ref="A10:B10"/>
    <mergeCell ref="V2:W3"/>
    <mergeCell ref="C4:D4"/>
    <mergeCell ref="F4:H4"/>
    <mergeCell ref="K4:N4"/>
    <mergeCell ref="C5:D5"/>
    <mergeCell ref="F5:H5"/>
    <mergeCell ref="K5:N5"/>
  </mergeCells>
  <printOptions horizontalCentered="1" verticalCentered="1"/>
  <pageMargins left="0" right="0" top="0" bottom="0" header="0.5118055555555555" footer="0.5118055555555555"/>
  <pageSetup fitToWidth="0" fitToHeight="1" horizontalDpi="300" verticalDpi="300" orientation="landscape" paperSize="8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39"/>
  <sheetViews>
    <sheetView zoomScalePageLayoutView="0" workbookViewId="0" topLeftCell="A1">
      <selection activeCell="F2" sqref="F2"/>
    </sheetView>
  </sheetViews>
  <sheetFormatPr defaultColWidth="9.00390625" defaultRowHeight="13.5"/>
  <cols>
    <col min="1" max="1" width="2.875" style="58" customWidth="1"/>
    <col min="2" max="2" width="20.625" style="58" customWidth="1"/>
    <col min="3" max="12" width="9.50390625" style="58" customWidth="1"/>
    <col min="13" max="13" width="16.50390625" style="58" customWidth="1"/>
    <col min="14" max="22" width="9.50390625" style="58" customWidth="1"/>
  </cols>
  <sheetData>
    <row r="1" ht="56.25" customHeight="1"/>
    <row r="2" s="59" customFormat="1" ht="22.5" customHeight="1">
      <c r="A2" s="59" t="s">
        <v>56</v>
      </c>
    </row>
    <row r="3" s="59" customFormat="1" ht="22.5" customHeight="1">
      <c r="B3" s="132" t="s">
        <v>214</v>
      </c>
    </row>
    <row r="4" spans="1:2" ht="11.25" customHeight="1">
      <c r="A4" s="61"/>
      <c r="B4" s="61"/>
    </row>
    <row r="5" ht="23.25" customHeight="1">
      <c r="B5" s="62" t="s">
        <v>57</v>
      </c>
    </row>
    <row r="6" spans="2:4" ht="20.25" customHeight="1">
      <c r="B6" s="63" t="s">
        <v>58</v>
      </c>
      <c r="C6" s="64"/>
      <c r="D6" s="65"/>
    </row>
    <row r="7" spans="2:5" ht="20.25" customHeight="1">
      <c r="B7" s="63" t="s">
        <v>59</v>
      </c>
      <c r="C7" s="66"/>
      <c r="D7" s="65" t="s">
        <v>60</v>
      </c>
      <c r="E7" s="62" t="s">
        <v>61</v>
      </c>
    </row>
    <row r="8" spans="2:5" ht="22.5" customHeight="1">
      <c r="B8" s="63" t="s">
        <v>62</v>
      </c>
      <c r="C8" s="67"/>
      <c r="D8" s="65" t="s">
        <v>60</v>
      </c>
      <c r="E8" s="62" t="s">
        <v>63</v>
      </c>
    </row>
    <row r="9" spans="2:3" ht="20.25" customHeight="1">
      <c r="B9" s="63" t="s">
        <v>64</v>
      </c>
      <c r="C9" s="67"/>
    </row>
    <row r="10" ht="15.75" customHeight="1"/>
    <row r="11" ht="2.25" customHeight="1"/>
    <row r="12" ht="19.5" customHeight="1">
      <c r="B12" s="62" t="s">
        <v>65</v>
      </c>
    </row>
    <row r="13" ht="19.5" customHeight="1">
      <c r="B13" s="62" t="s">
        <v>66</v>
      </c>
    </row>
    <row r="14" spans="2:7" ht="19.5" customHeight="1">
      <c r="B14" s="62" t="s">
        <v>67</v>
      </c>
      <c r="C14" s="62" t="s">
        <v>68</v>
      </c>
      <c r="F14" s="65" t="s">
        <v>60</v>
      </c>
      <c r="G14" s="62" t="s">
        <v>69</v>
      </c>
    </row>
    <row r="15" spans="2:3" ht="19.5" customHeight="1">
      <c r="B15" s="62" t="s">
        <v>70</v>
      </c>
      <c r="C15" s="62" t="s">
        <v>71</v>
      </c>
    </row>
    <row r="16" spans="2:12" s="68" customFormat="1" ht="19.5" customHeight="1">
      <c r="B16" s="69" t="s">
        <v>72</v>
      </c>
      <c r="C16" s="69" t="s">
        <v>73</v>
      </c>
      <c r="D16" s="69" t="s">
        <v>74</v>
      </c>
      <c r="E16" s="69" t="s">
        <v>75</v>
      </c>
      <c r="F16" s="69" t="s">
        <v>76</v>
      </c>
      <c r="G16" s="69" t="s">
        <v>77</v>
      </c>
      <c r="H16" s="69" t="s">
        <v>78</v>
      </c>
      <c r="I16" s="69" t="s">
        <v>79</v>
      </c>
      <c r="J16" s="69" t="s">
        <v>80</v>
      </c>
      <c r="K16" s="69" t="s">
        <v>81</v>
      </c>
      <c r="L16" s="69" t="s">
        <v>82</v>
      </c>
    </row>
    <row r="17" spans="2:12" ht="18.75" customHeight="1">
      <c r="B17" s="70" t="s">
        <v>83</v>
      </c>
      <c r="C17" s="71">
        <f>ROUNDUP(C6*(1-C8*0.5),0)</f>
        <v>0</v>
      </c>
      <c r="D17" s="72">
        <f aca="true" t="shared" si="0" ref="D17:L17">ROUNDUP(C17*(1-$C$8),0)</f>
        <v>0</v>
      </c>
      <c r="E17" s="72">
        <f t="shared" si="0"/>
        <v>0</v>
      </c>
      <c r="F17" s="72">
        <f t="shared" si="0"/>
        <v>0</v>
      </c>
      <c r="G17" s="72">
        <f t="shared" si="0"/>
        <v>0</v>
      </c>
      <c r="H17" s="72">
        <f t="shared" si="0"/>
        <v>0</v>
      </c>
      <c r="I17" s="72">
        <f t="shared" si="0"/>
        <v>0</v>
      </c>
      <c r="J17" s="72">
        <f t="shared" si="0"/>
        <v>0</v>
      </c>
      <c r="K17" s="72">
        <f t="shared" si="0"/>
        <v>0</v>
      </c>
      <c r="L17" s="72">
        <f t="shared" si="0"/>
        <v>0</v>
      </c>
    </row>
    <row r="18" spans="2:12" ht="2.25" customHeight="1">
      <c r="B18" s="70"/>
      <c r="C18" s="73"/>
      <c r="D18" s="74"/>
      <c r="E18" s="74"/>
      <c r="F18" s="74"/>
      <c r="G18" s="74"/>
      <c r="H18" s="74"/>
      <c r="I18" s="74"/>
      <c r="J18" s="74"/>
      <c r="K18" s="74"/>
      <c r="L18" s="74"/>
    </row>
    <row r="19" spans="2:22" ht="18.75" customHeight="1">
      <c r="B19" s="69" t="s">
        <v>84</v>
      </c>
      <c r="C19" s="69" t="s">
        <v>85</v>
      </c>
      <c r="D19" s="69" t="s">
        <v>86</v>
      </c>
      <c r="E19" s="69" t="s">
        <v>87</v>
      </c>
      <c r="F19" s="69" t="s">
        <v>88</v>
      </c>
      <c r="G19" s="69" t="s">
        <v>89</v>
      </c>
      <c r="H19" s="69" t="s">
        <v>90</v>
      </c>
      <c r="I19" s="69" t="s">
        <v>91</v>
      </c>
      <c r="J19" s="69" t="s">
        <v>92</v>
      </c>
      <c r="K19" s="69" t="s">
        <v>93</v>
      </c>
      <c r="L19" s="69" t="s">
        <v>94</v>
      </c>
      <c r="M19" s="75"/>
      <c r="N19" s="75"/>
      <c r="O19" s="75"/>
      <c r="P19" s="75"/>
      <c r="Q19" s="75"/>
      <c r="R19" s="75"/>
      <c r="S19" s="75"/>
      <c r="T19" s="75"/>
      <c r="U19" s="75"/>
      <c r="V19" s="75"/>
    </row>
    <row r="20" spans="2:22" ht="18.75" customHeight="1">
      <c r="B20" s="70" t="s">
        <v>83</v>
      </c>
      <c r="C20" s="72">
        <f>ROUNDUP(L17*(1-$C$8),0)</f>
        <v>0</v>
      </c>
      <c r="D20" s="72">
        <f aca="true" t="shared" si="1" ref="D20:L20">ROUNDUP(C20*(1-$C$8),0)</f>
        <v>0</v>
      </c>
      <c r="E20" s="72">
        <f t="shared" si="1"/>
        <v>0</v>
      </c>
      <c r="F20" s="72">
        <f t="shared" si="1"/>
        <v>0</v>
      </c>
      <c r="G20" s="72">
        <f t="shared" si="1"/>
        <v>0</v>
      </c>
      <c r="H20" s="72">
        <f t="shared" si="1"/>
        <v>0</v>
      </c>
      <c r="I20" s="72">
        <f t="shared" si="1"/>
        <v>0</v>
      </c>
      <c r="J20" s="72">
        <f t="shared" si="1"/>
        <v>0</v>
      </c>
      <c r="K20" s="72">
        <f t="shared" si="1"/>
        <v>0</v>
      </c>
      <c r="L20" s="72">
        <f t="shared" si="1"/>
        <v>0</v>
      </c>
      <c r="M20" s="75"/>
      <c r="N20" s="75"/>
      <c r="O20" s="75"/>
      <c r="P20" s="75"/>
      <c r="Q20" s="75"/>
      <c r="R20" s="75"/>
      <c r="S20" s="75"/>
      <c r="T20" s="75"/>
      <c r="U20" s="75"/>
      <c r="V20" s="75"/>
    </row>
    <row r="21" spans="2:22" ht="14.25" customHeight="1">
      <c r="B21" s="76"/>
      <c r="C21" s="77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</row>
    <row r="22" ht="22.5" customHeight="1">
      <c r="B22" s="62" t="s">
        <v>95</v>
      </c>
    </row>
    <row r="23" ht="18" customHeight="1">
      <c r="B23" s="78" t="s">
        <v>96</v>
      </c>
    </row>
    <row r="24" ht="18" customHeight="1">
      <c r="B24" s="62" t="s">
        <v>97</v>
      </c>
    </row>
    <row r="25" ht="18" customHeight="1">
      <c r="B25" s="62" t="s">
        <v>98</v>
      </c>
    </row>
    <row r="26" ht="18" customHeight="1">
      <c r="B26" s="62" t="s">
        <v>99</v>
      </c>
    </row>
    <row r="27" spans="2:12" s="68" customFormat="1" ht="19.5" customHeight="1">
      <c r="B27" s="69" t="s">
        <v>72</v>
      </c>
      <c r="C27" s="69" t="s">
        <v>73</v>
      </c>
      <c r="D27" s="69" t="s">
        <v>74</v>
      </c>
      <c r="E27" s="69" t="s">
        <v>75</v>
      </c>
      <c r="F27" s="69" t="s">
        <v>76</v>
      </c>
      <c r="G27" s="69" t="s">
        <v>77</v>
      </c>
      <c r="H27" s="69" t="s">
        <v>78</v>
      </c>
      <c r="I27" s="69" t="s">
        <v>79</v>
      </c>
      <c r="J27" s="69" t="s">
        <v>80</v>
      </c>
      <c r="K27" s="69" t="s">
        <v>81</v>
      </c>
      <c r="L27" s="69" t="s">
        <v>82</v>
      </c>
    </row>
    <row r="28" spans="2:12" ht="18.75" customHeight="1">
      <c r="B28" s="70" t="s">
        <v>100</v>
      </c>
      <c r="C28" s="79">
        <f>IF(C17&gt;150000,ROUNDDOWN(C17*2/3/1000,0)*1000,0)</f>
        <v>0</v>
      </c>
      <c r="D28" s="79">
        <f>IF(D17&gt;150000,ROUNDDOWN(D17*2/3/1000,0)*1000,0)</f>
        <v>0</v>
      </c>
      <c r="E28" s="79">
        <f>IF(E17&gt;150000,ROUNDDOWN(E17*2/3/1000,0)*1000,0)</f>
        <v>0</v>
      </c>
      <c r="F28" s="79">
        <f aca="true" t="shared" si="2" ref="F28:L28">IF(F17&gt;1500000,ROUNDDOWN(F17/1000,0)*1000,0)</f>
        <v>0</v>
      </c>
      <c r="G28" s="79">
        <f t="shared" si="2"/>
        <v>0</v>
      </c>
      <c r="H28" s="79">
        <f t="shared" si="2"/>
        <v>0</v>
      </c>
      <c r="I28" s="79">
        <f t="shared" si="2"/>
        <v>0</v>
      </c>
      <c r="J28" s="79">
        <f t="shared" si="2"/>
        <v>0</v>
      </c>
      <c r="K28" s="79">
        <f t="shared" si="2"/>
        <v>0</v>
      </c>
      <c r="L28" s="79">
        <f t="shared" si="2"/>
        <v>0</v>
      </c>
    </row>
    <row r="29" spans="2:12" ht="2.25" customHeight="1">
      <c r="B29" s="70"/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spans="2:22" ht="18.75" customHeight="1">
      <c r="B30" s="69" t="s">
        <v>84</v>
      </c>
      <c r="C30" s="69" t="s">
        <v>85</v>
      </c>
      <c r="D30" s="69" t="s">
        <v>86</v>
      </c>
      <c r="E30" s="69" t="s">
        <v>87</v>
      </c>
      <c r="F30" s="69" t="s">
        <v>88</v>
      </c>
      <c r="G30" s="69" t="s">
        <v>89</v>
      </c>
      <c r="H30" s="69" t="s">
        <v>90</v>
      </c>
      <c r="I30" s="69" t="s">
        <v>91</v>
      </c>
      <c r="J30" s="69" t="s">
        <v>92</v>
      </c>
      <c r="K30" s="69" t="s">
        <v>93</v>
      </c>
      <c r="L30" s="69" t="s">
        <v>94</v>
      </c>
      <c r="M30" s="77"/>
      <c r="N30" s="77"/>
      <c r="O30" s="77"/>
      <c r="P30" s="77"/>
      <c r="Q30" s="77"/>
      <c r="R30" s="77"/>
      <c r="S30" s="77"/>
      <c r="T30" s="77"/>
      <c r="U30" s="77"/>
      <c r="V30" s="77"/>
    </row>
    <row r="31" spans="2:22" ht="18.75" customHeight="1">
      <c r="B31" s="70" t="s">
        <v>100</v>
      </c>
      <c r="C31" s="79">
        <f aca="true" t="shared" si="3" ref="C31:L31">IF(C20&gt;1500000,ROUNDDOWN(C20/1000,0)*1000,0)</f>
        <v>0</v>
      </c>
      <c r="D31" s="79">
        <f t="shared" si="3"/>
        <v>0</v>
      </c>
      <c r="E31" s="79">
        <f t="shared" si="3"/>
        <v>0</v>
      </c>
      <c r="F31" s="79">
        <f t="shared" si="3"/>
        <v>0</v>
      </c>
      <c r="G31" s="79">
        <f t="shared" si="3"/>
        <v>0</v>
      </c>
      <c r="H31" s="79">
        <f t="shared" si="3"/>
        <v>0</v>
      </c>
      <c r="I31" s="79">
        <f t="shared" si="3"/>
        <v>0</v>
      </c>
      <c r="J31" s="79">
        <f t="shared" si="3"/>
        <v>0</v>
      </c>
      <c r="K31" s="79">
        <f t="shared" si="3"/>
        <v>0</v>
      </c>
      <c r="L31" s="79">
        <f t="shared" si="3"/>
        <v>0</v>
      </c>
      <c r="M31" s="77"/>
      <c r="N31" s="77"/>
      <c r="O31" s="77"/>
      <c r="P31" s="77"/>
      <c r="Q31" s="77"/>
      <c r="R31" s="77"/>
      <c r="S31" s="77"/>
      <c r="T31" s="77"/>
      <c r="U31" s="77"/>
      <c r="V31" s="77"/>
    </row>
    <row r="32" ht="18" customHeight="1"/>
    <row r="33" ht="20.25" customHeight="1">
      <c r="B33" s="62" t="s">
        <v>101</v>
      </c>
    </row>
    <row r="34" ht="18.75" customHeight="1">
      <c r="B34" s="62" t="s">
        <v>102</v>
      </c>
    </row>
    <row r="35" spans="2:12" s="68" customFormat="1" ht="18" customHeight="1">
      <c r="B35" s="69" t="s">
        <v>72</v>
      </c>
      <c r="C35" s="69" t="s">
        <v>73</v>
      </c>
      <c r="D35" s="69" t="s">
        <v>74</v>
      </c>
      <c r="E35" s="69" t="s">
        <v>75</v>
      </c>
      <c r="F35" s="69" t="s">
        <v>76</v>
      </c>
      <c r="G35" s="69" t="s">
        <v>77</v>
      </c>
      <c r="H35" s="69" t="s">
        <v>78</v>
      </c>
      <c r="I35" s="69" t="s">
        <v>79</v>
      </c>
      <c r="J35" s="69" t="s">
        <v>80</v>
      </c>
      <c r="K35" s="69" t="s">
        <v>81</v>
      </c>
      <c r="L35" s="69" t="s">
        <v>82</v>
      </c>
    </row>
    <row r="36" spans="2:12" ht="18" customHeight="1">
      <c r="B36" s="70" t="s">
        <v>103</v>
      </c>
      <c r="C36" s="80">
        <f aca="true" t="shared" si="4" ref="C36:L36">ROUNDDOWN(C28*0.014/100,0)*100</f>
        <v>0</v>
      </c>
      <c r="D36" s="80">
        <f t="shared" si="4"/>
        <v>0</v>
      </c>
      <c r="E36" s="80">
        <f t="shared" si="4"/>
        <v>0</v>
      </c>
      <c r="F36" s="80">
        <f t="shared" si="4"/>
        <v>0</v>
      </c>
      <c r="G36" s="80">
        <f t="shared" si="4"/>
        <v>0</v>
      </c>
      <c r="H36" s="80">
        <f t="shared" si="4"/>
        <v>0</v>
      </c>
      <c r="I36" s="80">
        <f t="shared" si="4"/>
        <v>0</v>
      </c>
      <c r="J36" s="80">
        <f t="shared" si="4"/>
        <v>0</v>
      </c>
      <c r="K36" s="80">
        <f t="shared" si="4"/>
        <v>0</v>
      </c>
      <c r="L36" s="80">
        <f t="shared" si="4"/>
        <v>0</v>
      </c>
    </row>
    <row r="37" spans="2:12" ht="2.25" customHeight="1">
      <c r="B37" s="70"/>
      <c r="C37" s="73"/>
      <c r="D37" s="73"/>
      <c r="E37" s="73"/>
      <c r="F37" s="73"/>
      <c r="G37" s="73"/>
      <c r="H37" s="73"/>
      <c r="I37" s="73"/>
      <c r="J37" s="73"/>
      <c r="K37" s="73"/>
      <c r="L37" s="73"/>
    </row>
    <row r="38" spans="2:12" ht="18" customHeight="1">
      <c r="B38" s="69" t="s">
        <v>84</v>
      </c>
      <c r="C38" s="69" t="s">
        <v>85</v>
      </c>
      <c r="D38" s="69" t="s">
        <v>86</v>
      </c>
      <c r="E38" s="69" t="s">
        <v>87</v>
      </c>
      <c r="F38" s="69" t="s">
        <v>88</v>
      </c>
      <c r="G38" s="69" t="s">
        <v>89</v>
      </c>
      <c r="H38" s="69" t="s">
        <v>90</v>
      </c>
      <c r="I38" s="69" t="s">
        <v>91</v>
      </c>
      <c r="J38" s="69" t="s">
        <v>92</v>
      </c>
      <c r="K38" s="69" t="s">
        <v>93</v>
      </c>
      <c r="L38" s="69" t="s">
        <v>94</v>
      </c>
    </row>
    <row r="39" spans="2:12" ht="18" customHeight="1">
      <c r="B39" s="70" t="s">
        <v>103</v>
      </c>
      <c r="C39" s="80">
        <f aca="true" t="shared" si="5" ref="C39:L39">ROUNDDOWN(C31*0.014/100,0)*100</f>
        <v>0</v>
      </c>
      <c r="D39" s="80">
        <f t="shared" si="5"/>
        <v>0</v>
      </c>
      <c r="E39" s="80">
        <f t="shared" si="5"/>
        <v>0</v>
      </c>
      <c r="F39" s="80">
        <f t="shared" si="5"/>
        <v>0</v>
      </c>
      <c r="G39" s="80">
        <f t="shared" si="5"/>
        <v>0</v>
      </c>
      <c r="H39" s="80">
        <f t="shared" si="5"/>
        <v>0</v>
      </c>
      <c r="I39" s="80">
        <f t="shared" si="5"/>
        <v>0</v>
      </c>
      <c r="J39" s="80">
        <f t="shared" si="5"/>
        <v>0</v>
      </c>
      <c r="K39" s="80">
        <f t="shared" si="5"/>
        <v>0</v>
      </c>
      <c r="L39" s="80">
        <f t="shared" si="5"/>
        <v>0</v>
      </c>
    </row>
  </sheetData>
  <sheetProtection selectLockedCells="1" selectUnlockedCells="1"/>
  <printOptions horizontalCentered="1" verticalCentered="1"/>
  <pageMargins left="0" right="0" top="0" bottom="0" header="0.5118055555555555" footer="0.5118055555555555"/>
  <pageSetup fitToWidth="0" fitToHeight="1" horizontalDpi="300" verticalDpi="3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58" customWidth="1"/>
    <col min="2" max="2" width="19.00390625" style="58" customWidth="1"/>
    <col min="3" max="3" width="10.25390625" style="58" customWidth="1"/>
    <col min="4" max="9" width="9.25390625" style="58" customWidth="1"/>
    <col min="10" max="12" width="9.125" style="58" customWidth="1"/>
    <col min="13" max="13" width="9.25390625" style="58" customWidth="1"/>
    <col min="14" max="14" width="15.875" style="58" customWidth="1"/>
  </cols>
  <sheetData>
    <row r="1" ht="56.25" customHeight="1"/>
    <row r="2" ht="5.25" customHeight="1"/>
    <row r="3" spans="1:3" s="59" customFormat="1" ht="28.5" customHeight="1">
      <c r="A3" s="59" t="s">
        <v>104</v>
      </c>
      <c r="C3" s="81"/>
    </row>
    <row r="4" s="59" customFormat="1" ht="18.75" customHeight="1">
      <c r="B4" s="60" t="s">
        <v>105</v>
      </c>
    </row>
    <row r="5" ht="18.75" customHeight="1">
      <c r="B5" s="61"/>
    </row>
    <row r="6" ht="20.25" customHeight="1">
      <c r="B6" s="62" t="s">
        <v>106</v>
      </c>
    </row>
    <row r="7" spans="2:9" ht="21">
      <c r="B7" s="62" t="s">
        <v>107</v>
      </c>
      <c r="I7" s="65"/>
    </row>
    <row r="8" ht="21" customHeight="1">
      <c r="B8" s="62" t="s">
        <v>108</v>
      </c>
    </row>
    <row r="9" ht="19.5" customHeight="1">
      <c r="B9" s="62" t="s">
        <v>109</v>
      </c>
    </row>
    <row r="10" spans="2:12" ht="21.75" customHeight="1">
      <c r="B10" s="69" t="s">
        <v>72</v>
      </c>
      <c r="C10" s="69" t="s">
        <v>73</v>
      </c>
      <c r="D10" s="69" t="s">
        <v>74</v>
      </c>
      <c r="E10" s="69" t="s">
        <v>75</v>
      </c>
      <c r="F10" s="69" t="s">
        <v>76</v>
      </c>
      <c r="G10" s="69" t="s">
        <v>77</v>
      </c>
      <c r="H10" s="69" t="s">
        <v>78</v>
      </c>
      <c r="I10" s="69" t="s">
        <v>79</v>
      </c>
      <c r="J10" s="69" t="s">
        <v>80</v>
      </c>
      <c r="K10" s="69" t="s">
        <v>81</v>
      </c>
      <c r="L10" s="69" t="s">
        <v>82</v>
      </c>
    </row>
    <row r="11" spans="2:12" ht="21.75" customHeight="1">
      <c r="B11" s="82" t="s">
        <v>110</v>
      </c>
      <c r="C11" s="83" t="e">
        <f>#N/A</f>
        <v>#N/A</v>
      </c>
      <c r="D11" s="83" t="e">
        <f>#N/A</f>
        <v>#N/A</v>
      </c>
      <c r="E11" s="83" t="e">
        <f>#N/A</f>
        <v>#N/A</v>
      </c>
      <c r="F11" s="83" t="e">
        <f>#N/A</f>
        <v>#N/A</v>
      </c>
      <c r="G11" s="83" t="e">
        <f>#N/A</f>
        <v>#N/A</v>
      </c>
      <c r="H11" s="83" t="e">
        <f>#N/A</f>
        <v>#N/A</v>
      </c>
      <c r="I11" s="83" t="e">
        <f>#N/A</f>
        <v>#N/A</v>
      </c>
      <c r="J11" s="83" t="e">
        <f>#N/A</f>
        <v>#N/A</v>
      </c>
      <c r="K11" s="83" t="e">
        <f>#N/A</f>
        <v>#N/A</v>
      </c>
      <c r="L11" s="83" t="e">
        <f>#N/A</f>
        <v>#N/A</v>
      </c>
    </row>
    <row r="12" spans="2:12" ht="21.75" customHeight="1">
      <c r="B12" s="84" t="s">
        <v>111</v>
      </c>
      <c r="C12" s="83" t="e">
        <f aca="true" t="shared" si="0" ref="C12:L12">ROUNDDOWN(C11*0.432/100,0)*100</f>
        <v>#N/A</v>
      </c>
      <c r="D12" s="83" t="e">
        <f t="shared" si="0"/>
        <v>#N/A</v>
      </c>
      <c r="E12" s="83" t="e">
        <f t="shared" si="0"/>
        <v>#N/A</v>
      </c>
      <c r="F12" s="83" t="e">
        <f t="shared" si="0"/>
        <v>#N/A</v>
      </c>
      <c r="G12" s="83" t="e">
        <f t="shared" si="0"/>
        <v>#N/A</v>
      </c>
      <c r="H12" s="83" t="e">
        <f t="shared" si="0"/>
        <v>#N/A</v>
      </c>
      <c r="I12" s="83" t="e">
        <f t="shared" si="0"/>
        <v>#N/A</v>
      </c>
      <c r="J12" s="83" t="e">
        <f t="shared" si="0"/>
        <v>#N/A</v>
      </c>
      <c r="K12" s="83" t="e">
        <f t="shared" si="0"/>
        <v>#N/A</v>
      </c>
      <c r="L12" s="83" t="e">
        <f t="shared" si="0"/>
        <v>#N/A</v>
      </c>
    </row>
    <row r="13" spans="2:12" ht="21.75" customHeight="1">
      <c r="B13" s="85" t="s">
        <v>112</v>
      </c>
      <c r="C13" s="86" t="e">
        <f aca="true" t="shared" si="1" ref="C13:L13">C11+C12</f>
        <v>#N/A</v>
      </c>
      <c r="D13" s="86" t="e">
        <f t="shared" si="1"/>
        <v>#N/A</v>
      </c>
      <c r="E13" s="86" t="e">
        <f t="shared" si="1"/>
        <v>#N/A</v>
      </c>
      <c r="F13" s="86" t="e">
        <f t="shared" si="1"/>
        <v>#N/A</v>
      </c>
      <c r="G13" s="86" t="e">
        <f t="shared" si="1"/>
        <v>#N/A</v>
      </c>
      <c r="H13" s="86" t="e">
        <f t="shared" si="1"/>
        <v>#N/A</v>
      </c>
      <c r="I13" s="86" t="e">
        <f t="shared" si="1"/>
        <v>#N/A</v>
      </c>
      <c r="J13" s="86" t="e">
        <f t="shared" si="1"/>
        <v>#N/A</v>
      </c>
      <c r="K13" s="86" t="e">
        <f t="shared" si="1"/>
        <v>#N/A</v>
      </c>
      <c r="L13" s="87" t="e">
        <f t="shared" si="1"/>
        <v>#N/A</v>
      </c>
    </row>
    <row r="14" spans="2:12" ht="6" customHeight="1">
      <c r="B14" s="88"/>
      <c r="C14" s="89"/>
      <c r="D14" s="89"/>
      <c r="E14" s="89"/>
      <c r="F14" s="89"/>
      <c r="G14" s="89"/>
      <c r="H14" s="89"/>
      <c r="I14" s="89"/>
      <c r="J14" s="89"/>
      <c r="K14" s="89"/>
      <c r="L14" s="89"/>
    </row>
    <row r="15" spans="2:12" ht="21.75" customHeight="1">
      <c r="B15" s="69" t="s">
        <v>84</v>
      </c>
      <c r="C15" s="69" t="s">
        <v>85</v>
      </c>
      <c r="D15" s="69" t="s">
        <v>86</v>
      </c>
      <c r="E15" s="69" t="s">
        <v>87</v>
      </c>
      <c r="F15" s="69" t="s">
        <v>88</v>
      </c>
      <c r="G15" s="69" t="s">
        <v>89</v>
      </c>
      <c r="H15" s="69" t="s">
        <v>90</v>
      </c>
      <c r="I15" s="69" t="s">
        <v>91</v>
      </c>
      <c r="J15" s="69" t="s">
        <v>92</v>
      </c>
      <c r="K15" s="69" t="s">
        <v>93</v>
      </c>
      <c r="L15" s="69" t="s">
        <v>94</v>
      </c>
    </row>
    <row r="16" spans="2:12" ht="21.75" customHeight="1">
      <c r="B16" s="82" t="s">
        <v>110</v>
      </c>
      <c r="C16" s="83" t="e">
        <f>#N/A</f>
        <v>#N/A</v>
      </c>
      <c r="D16" s="83" t="e">
        <f>#N/A</f>
        <v>#N/A</v>
      </c>
      <c r="E16" s="83" t="e">
        <f>#N/A</f>
        <v>#N/A</v>
      </c>
      <c r="F16" s="83" t="e">
        <f>#N/A</f>
        <v>#N/A</v>
      </c>
      <c r="G16" s="83" t="e">
        <f>#N/A</f>
        <v>#N/A</v>
      </c>
      <c r="H16" s="83" t="e">
        <f>#N/A</f>
        <v>#N/A</v>
      </c>
      <c r="I16" s="83" t="e">
        <f>#N/A</f>
        <v>#N/A</v>
      </c>
      <c r="J16" s="83" t="e">
        <f>#N/A</f>
        <v>#N/A</v>
      </c>
      <c r="K16" s="83" t="e">
        <f>#N/A</f>
        <v>#N/A</v>
      </c>
      <c r="L16" s="83" t="e">
        <f>#N/A</f>
        <v>#N/A</v>
      </c>
    </row>
    <row r="17" spans="2:14" ht="21.75" customHeight="1">
      <c r="B17" s="84" t="s">
        <v>111</v>
      </c>
      <c r="C17" s="83" t="e">
        <f aca="true" t="shared" si="2" ref="C17:L17">ROUNDDOWN(C16*0.432/100,0)*100</f>
        <v>#N/A</v>
      </c>
      <c r="D17" s="83" t="e">
        <f t="shared" si="2"/>
        <v>#N/A</v>
      </c>
      <c r="E17" s="83" t="e">
        <f t="shared" si="2"/>
        <v>#N/A</v>
      </c>
      <c r="F17" s="83" t="e">
        <f t="shared" si="2"/>
        <v>#N/A</v>
      </c>
      <c r="G17" s="83" t="e">
        <f t="shared" si="2"/>
        <v>#N/A</v>
      </c>
      <c r="H17" s="83" t="e">
        <f t="shared" si="2"/>
        <v>#N/A</v>
      </c>
      <c r="I17" s="83" t="e">
        <f t="shared" si="2"/>
        <v>#N/A</v>
      </c>
      <c r="J17" s="83" t="e">
        <f t="shared" si="2"/>
        <v>#N/A</v>
      </c>
      <c r="K17" s="83" t="e">
        <f t="shared" si="2"/>
        <v>#N/A</v>
      </c>
      <c r="L17" s="83" t="e">
        <f t="shared" si="2"/>
        <v>#N/A</v>
      </c>
      <c r="N17" s="90"/>
    </row>
    <row r="18" spans="2:14" ht="21.75" customHeight="1">
      <c r="B18" s="85" t="s">
        <v>112</v>
      </c>
      <c r="C18" s="86" t="e">
        <f aca="true" t="shared" si="3" ref="C18:L18">C16+C17</f>
        <v>#N/A</v>
      </c>
      <c r="D18" s="86" t="e">
        <f t="shared" si="3"/>
        <v>#N/A</v>
      </c>
      <c r="E18" s="86" t="e">
        <f t="shared" si="3"/>
        <v>#N/A</v>
      </c>
      <c r="F18" s="86" t="e">
        <f t="shared" si="3"/>
        <v>#N/A</v>
      </c>
      <c r="G18" s="86" t="e">
        <f t="shared" si="3"/>
        <v>#N/A</v>
      </c>
      <c r="H18" s="86" t="e">
        <f t="shared" si="3"/>
        <v>#N/A</v>
      </c>
      <c r="I18" s="86" t="e">
        <f t="shared" si="3"/>
        <v>#N/A</v>
      </c>
      <c r="J18" s="86" t="e">
        <f t="shared" si="3"/>
        <v>#N/A</v>
      </c>
      <c r="K18" s="86" t="e">
        <f t="shared" si="3"/>
        <v>#N/A</v>
      </c>
      <c r="L18" s="87" t="e">
        <f t="shared" si="3"/>
        <v>#N/A</v>
      </c>
      <c r="N18" s="90"/>
    </row>
    <row r="19" ht="237" customHeight="1"/>
    <row r="20" ht="264.75" customHeight="1"/>
  </sheetData>
  <sheetProtection selectLockedCells="1" selectUnlockedCells="1"/>
  <printOptions horizontalCentered="1" verticalCentered="1"/>
  <pageMargins left="0" right="0" top="0" bottom="0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1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58" customWidth="1"/>
    <col min="2" max="2" width="19.00390625" style="58" customWidth="1"/>
    <col min="3" max="3" width="10.75390625" style="58" customWidth="1"/>
    <col min="4" max="9" width="9.375" style="58" customWidth="1"/>
    <col min="10" max="12" width="9.25390625" style="58" customWidth="1"/>
    <col min="13" max="13" width="10.375" style="58" customWidth="1"/>
    <col min="14" max="14" width="7.125" style="58" customWidth="1"/>
    <col min="15" max="15" width="8.00390625" style="58" customWidth="1"/>
  </cols>
  <sheetData>
    <row r="1" ht="51.75" customHeight="1"/>
    <row r="2" spans="1:2" ht="21.75" customHeight="1">
      <c r="A2" s="59" t="s">
        <v>113</v>
      </c>
      <c r="B2" s="59"/>
    </row>
    <row r="3" spans="1:2" ht="22.5" customHeight="1">
      <c r="A3" s="59"/>
      <c r="B3" s="60" t="s">
        <v>114</v>
      </c>
    </row>
    <row r="4" ht="10.5" customHeight="1"/>
    <row r="5" spans="2:6" ht="21">
      <c r="B5" s="58" t="s">
        <v>115</v>
      </c>
      <c r="E5" s="65" t="s">
        <v>60</v>
      </c>
      <c r="F5" s="62" t="s">
        <v>116</v>
      </c>
    </row>
    <row r="6" ht="17.25" customHeight="1">
      <c r="B6" s="62" t="s">
        <v>117</v>
      </c>
    </row>
    <row r="7" spans="2:10" ht="17.25" customHeight="1">
      <c r="B7" s="91" t="s">
        <v>58</v>
      </c>
      <c r="C7" s="92">
        <f>'計算用固定資産税'!C6</f>
        <v>0</v>
      </c>
      <c r="D7" s="18" t="s">
        <v>118</v>
      </c>
      <c r="E7" s="30" t="s">
        <v>119</v>
      </c>
      <c r="F7" s="93">
        <f>'計算用固定資産税'!C7</f>
        <v>0</v>
      </c>
      <c r="G7" s="94" t="s">
        <v>120</v>
      </c>
      <c r="H7" s="148" t="e">
        <f>ROUNDDOWN(C7/F7,0)</f>
        <v>#DIV/0!</v>
      </c>
      <c r="I7" s="148"/>
      <c r="J7" s="12" t="s">
        <v>121</v>
      </c>
    </row>
    <row r="8" ht="8.25" customHeight="1"/>
    <row r="9" ht="2.25" customHeight="1"/>
    <row r="10" ht="22.5" customHeight="1">
      <c r="B10" s="62" t="s">
        <v>122</v>
      </c>
    </row>
    <row r="11" ht="15.75" customHeight="1">
      <c r="B11" s="62" t="s">
        <v>123</v>
      </c>
    </row>
    <row r="12" ht="15.75" customHeight="1">
      <c r="B12" s="62" t="s">
        <v>124</v>
      </c>
    </row>
    <row r="13" ht="15.75" customHeight="1">
      <c r="B13" s="58" t="s">
        <v>125</v>
      </c>
    </row>
    <row r="14" ht="15.75" customHeight="1">
      <c r="B14" s="58" t="s">
        <v>126</v>
      </c>
    </row>
    <row r="15" ht="21" customHeight="1">
      <c r="B15" s="62" t="s">
        <v>127</v>
      </c>
    </row>
    <row r="16" spans="2:12" ht="18" customHeight="1">
      <c r="B16" s="91" t="s">
        <v>72</v>
      </c>
      <c r="C16" s="95">
        <v>1</v>
      </c>
      <c r="D16" s="95">
        <v>2</v>
      </c>
      <c r="E16" s="95">
        <v>3</v>
      </c>
      <c r="F16" s="95">
        <v>4</v>
      </c>
      <c r="G16" s="95">
        <v>5</v>
      </c>
      <c r="H16" s="95">
        <v>6</v>
      </c>
      <c r="I16" s="95">
        <v>7</v>
      </c>
      <c r="J16" s="95">
        <v>8</v>
      </c>
      <c r="K16" s="95">
        <v>9</v>
      </c>
      <c r="L16" s="95">
        <v>10</v>
      </c>
    </row>
    <row r="17" spans="2:12" ht="21.75" customHeight="1">
      <c r="B17" s="30" t="s">
        <v>128</v>
      </c>
      <c r="C17" s="71" t="e">
        <f>#N/A</f>
        <v>#N/A</v>
      </c>
      <c r="D17" s="71" t="e">
        <f>#N/A</f>
        <v>#N/A</v>
      </c>
      <c r="E17" s="71" t="e">
        <f>#N/A</f>
        <v>#N/A</v>
      </c>
      <c r="F17" s="71" t="e">
        <f>#N/A</f>
        <v>#N/A</v>
      </c>
      <c r="G17" s="71" t="e">
        <f>#N/A</f>
        <v>#N/A</v>
      </c>
      <c r="H17" s="71" t="e">
        <f>#N/A</f>
        <v>#N/A</v>
      </c>
      <c r="I17" s="71" t="e">
        <f>#N/A</f>
        <v>#N/A</v>
      </c>
      <c r="J17" s="71" t="e">
        <f>#N/A</f>
        <v>#N/A</v>
      </c>
      <c r="K17" s="71" t="e">
        <f>#N/A</f>
        <v>#N/A</v>
      </c>
      <c r="L17" s="71" t="e">
        <f>#N/A</f>
        <v>#N/A</v>
      </c>
    </row>
    <row r="18" spans="2:12" ht="21.75" customHeight="1">
      <c r="B18" s="96" t="s">
        <v>129</v>
      </c>
      <c r="C18" s="97">
        <f aca="true" t="shared" si="0" ref="C18:L18">IF(C16&lt;=$F$7,$H$7,0)</f>
        <v>0</v>
      </c>
      <c r="D18" s="97">
        <f t="shared" si="0"/>
        <v>0</v>
      </c>
      <c r="E18" s="97">
        <f t="shared" si="0"/>
        <v>0</v>
      </c>
      <c r="F18" s="97">
        <f t="shared" si="0"/>
        <v>0</v>
      </c>
      <c r="G18" s="97">
        <f t="shared" si="0"/>
        <v>0</v>
      </c>
      <c r="H18" s="97">
        <f t="shared" si="0"/>
        <v>0</v>
      </c>
      <c r="I18" s="97">
        <f t="shared" si="0"/>
        <v>0</v>
      </c>
      <c r="J18" s="97">
        <f t="shared" si="0"/>
        <v>0</v>
      </c>
      <c r="K18" s="97">
        <f t="shared" si="0"/>
        <v>0</v>
      </c>
      <c r="L18" s="97">
        <f t="shared" si="0"/>
        <v>0</v>
      </c>
    </row>
    <row r="19" spans="2:12" ht="21.75" customHeight="1">
      <c r="B19" s="96" t="s">
        <v>130</v>
      </c>
      <c r="C19" s="97" t="e">
        <f>#N/A</f>
        <v>#N/A</v>
      </c>
      <c r="D19" s="97" t="e">
        <f>#N/A</f>
        <v>#N/A</v>
      </c>
      <c r="E19" s="97" t="e">
        <f>#N/A</f>
        <v>#N/A</v>
      </c>
      <c r="F19" s="97" t="e">
        <f>#N/A</f>
        <v>#N/A</v>
      </c>
      <c r="G19" s="97" t="e">
        <f>#N/A</f>
        <v>#N/A</v>
      </c>
      <c r="H19" s="97" t="e">
        <f>#N/A</f>
        <v>#N/A</v>
      </c>
      <c r="I19" s="97" t="e">
        <f>#N/A</f>
        <v>#N/A</v>
      </c>
      <c r="J19" s="97" t="e">
        <f>#N/A</f>
        <v>#N/A</v>
      </c>
      <c r="K19" s="97" t="e">
        <f>#N/A</f>
        <v>#N/A</v>
      </c>
      <c r="L19" s="97" t="e">
        <f>#N/A</f>
        <v>#N/A</v>
      </c>
    </row>
    <row r="20" spans="2:12" ht="21.75" customHeight="1">
      <c r="B20" s="98" t="s">
        <v>131</v>
      </c>
      <c r="C20" s="79" t="e">
        <f aca="true" t="shared" si="1" ref="C20:L20">C17-C18-C19</f>
        <v>#N/A</v>
      </c>
      <c r="D20" s="79" t="e">
        <f t="shared" si="1"/>
        <v>#N/A</v>
      </c>
      <c r="E20" s="79" t="e">
        <f t="shared" si="1"/>
        <v>#N/A</v>
      </c>
      <c r="F20" s="79" t="e">
        <f t="shared" si="1"/>
        <v>#N/A</v>
      </c>
      <c r="G20" s="79" t="e">
        <f t="shared" si="1"/>
        <v>#N/A</v>
      </c>
      <c r="H20" s="79" t="e">
        <f t="shared" si="1"/>
        <v>#N/A</v>
      </c>
      <c r="I20" s="79" t="e">
        <f t="shared" si="1"/>
        <v>#N/A</v>
      </c>
      <c r="J20" s="79" t="e">
        <f t="shared" si="1"/>
        <v>#N/A</v>
      </c>
      <c r="K20" s="79" t="e">
        <f t="shared" si="1"/>
        <v>#N/A</v>
      </c>
      <c r="L20" s="79" t="e">
        <f t="shared" si="1"/>
        <v>#N/A</v>
      </c>
    </row>
    <row r="21" spans="2:14" ht="21.75" customHeight="1">
      <c r="B21" s="99" t="s">
        <v>132</v>
      </c>
      <c r="C21" s="100">
        <f aca="true" t="shared" si="2" ref="C21:L21">IF(C126&lt;0,-C126,0)</f>
        <v>0</v>
      </c>
      <c r="D21" s="100">
        <f t="shared" si="2"/>
        <v>0</v>
      </c>
      <c r="E21" s="100">
        <f t="shared" si="2"/>
        <v>0</v>
      </c>
      <c r="F21" s="100">
        <f t="shared" si="2"/>
        <v>0</v>
      </c>
      <c r="G21" s="100">
        <f t="shared" si="2"/>
        <v>0</v>
      </c>
      <c r="H21" s="100">
        <f t="shared" si="2"/>
        <v>0</v>
      </c>
      <c r="I21" s="100">
        <f t="shared" si="2"/>
        <v>0</v>
      </c>
      <c r="J21" s="100">
        <f t="shared" si="2"/>
        <v>0</v>
      </c>
      <c r="K21" s="100">
        <f t="shared" si="2"/>
        <v>0</v>
      </c>
      <c r="L21" s="100">
        <f t="shared" si="2"/>
        <v>0</v>
      </c>
      <c r="M21" s="101" t="s">
        <v>133</v>
      </c>
      <c r="N21" s="102">
        <f>SUM(C21:L21)</f>
        <v>0</v>
      </c>
    </row>
    <row r="22" spans="2:12" ht="21.75" customHeight="1">
      <c r="B22" s="13" t="s">
        <v>134</v>
      </c>
      <c r="C22" s="103" t="e">
        <f aca="true" t="shared" si="3" ref="C22:L22">IF((C20-C21)&lt;0,0,C20-C21)</f>
        <v>#N/A</v>
      </c>
      <c r="D22" s="103" t="e">
        <f t="shared" si="3"/>
        <v>#N/A</v>
      </c>
      <c r="E22" s="103" t="e">
        <f t="shared" si="3"/>
        <v>#N/A</v>
      </c>
      <c r="F22" s="103" t="e">
        <f t="shared" si="3"/>
        <v>#N/A</v>
      </c>
      <c r="G22" s="103" t="e">
        <f t="shared" si="3"/>
        <v>#N/A</v>
      </c>
      <c r="H22" s="103" t="e">
        <f t="shared" si="3"/>
        <v>#N/A</v>
      </c>
      <c r="I22" s="103" t="e">
        <f t="shared" si="3"/>
        <v>#N/A</v>
      </c>
      <c r="J22" s="103" t="e">
        <f t="shared" si="3"/>
        <v>#N/A</v>
      </c>
      <c r="K22" s="103" t="e">
        <f t="shared" si="3"/>
        <v>#N/A</v>
      </c>
      <c r="L22" s="103" t="e">
        <f t="shared" si="3"/>
        <v>#N/A</v>
      </c>
    </row>
    <row r="23" spans="2:12" ht="6" customHeight="1">
      <c r="B23" s="88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2:12" ht="17.25" customHeight="1">
      <c r="B24" s="91" t="s">
        <v>84</v>
      </c>
      <c r="C24" s="95">
        <v>11</v>
      </c>
      <c r="D24" s="95">
        <v>12</v>
      </c>
      <c r="E24" s="95">
        <v>13</v>
      </c>
      <c r="F24" s="95">
        <v>14</v>
      </c>
      <c r="G24" s="95">
        <v>15</v>
      </c>
      <c r="H24" s="95">
        <v>16</v>
      </c>
      <c r="I24" s="95">
        <v>17</v>
      </c>
      <c r="J24" s="95">
        <v>18</v>
      </c>
      <c r="K24" s="95">
        <v>19</v>
      </c>
      <c r="L24" s="95">
        <v>20</v>
      </c>
    </row>
    <row r="25" spans="2:12" ht="21.75" customHeight="1">
      <c r="B25" s="30" t="s">
        <v>128</v>
      </c>
      <c r="C25" s="71" t="e">
        <f>#N/A</f>
        <v>#N/A</v>
      </c>
      <c r="D25" s="71" t="e">
        <f>#N/A</f>
        <v>#N/A</v>
      </c>
      <c r="E25" s="71" t="e">
        <f>#N/A</f>
        <v>#N/A</v>
      </c>
      <c r="F25" s="71" t="e">
        <f>#N/A</f>
        <v>#N/A</v>
      </c>
      <c r="G25" s="71" t="e">
        <f>#N/A</f>
        <v>#N/A</v>
      </c>
      <c r="H25" s="71" t="e">
        <f>#N/A</f>
        <v>#N/A</v>
      </c>
      <c r="I25" s="71" t="e">
        <f>#N/A</f>
        <v>#N/A</v>
      </c>
      <c r="J25" s="71" t="e">
        <f>#N/A</f>
        <v>#N/A</v>
      </c>
      <c r="K25" s="71" t="e">
        <f>#N/A</f>
        <v>#N/A</v>
      </c>
      <c r="L25" s="71" t="e">
        <f>#N/A</f>
        <v>#N/A</v>
      </c>
    </row>
    <row r="26" spans="2:12" ht="21.75" customHeight="1">
      <c r="B26" s="48" t="s">
        <v>129</v>
      </c>
      <c r="C26" s="97">
        <f aca="true" t="shared" si="4" ref="C26:L26">IF(C24&lt;=$F$7,$H$7,0)</f>
        <v>0</v>
      </c>
      <c r="D26" s="97">
        <f t="shared" si="4"/>
        <v>0</v>
      </c>
      <c r="E26" s="97">
        <f t="shared" si="4"/>
        <v>0</v>
      </c>
      <c r="F26" s="97">
        <f t="shared" si="4"/>
        <v>0</v>
      </c>
      <c r="G26" s="97">
        <f t="shared" si="4"/>
        <v>0</v>
      </c>
      <c r="H26" s="97">
        <f t="shared" si="4"/>
        <v>0</v>
      </c>
      <c r="I26" s="97">
        <f t="shared" si="4"/>
        <v>0</v>
      </c>
      <c r="J26" s="97">
        <f t="shared" si="4"/>
        <v>0</v>
      </c>
      <c r="K26" s="97">
        <f t="shared" si="4"/>
        <v>0</v>
      </c>
      <c r="L26" s="97">
        <f t="shared" si="4"/>
        <v>0</v>
      </c>
    </row>
    <row r="27" spans="2:12" ht="21.75" customHeight="1">
      <c r="B27" s="104" t="s">
        <v>130</v>
      </c>
      <c r="C27" s="97" t="e">
        <f>#N/A</f>
        <v>#N/A</v>
      </c>
      <c r="D27" s="97" t="e">
        <f>#N/A</f>
        <v>#N/A</v>
      </c>
      <c r="E27" s="97" t="e">
        <f>#N/A</f>
        <v>#N/A</v>
      </c>
      <c r="F27" s="97" t="e">
        <f>#N/A</f>
        <v>#N/A</v>
      </c>
      <c r="G27" s="97" t="e">
        <f>#N/A</f>
        <v>#N/A</v>
      </c>
      <c r="H27" s="97" t="e">
        <f>#N/A</f>
        <v>#N/A</v>
      </c>
      <c r="I27" s="97" t="e">
        <f>#N/A</f>
        <v>#N/A</v>
      </c>
      <c r="J27" s="97" t="e">
        <f>#N/A</f>
        <v>#N/A</v>
      </c>
      <c r="K27" s="97" t="e">
        <f>#N/A</f>
        <v>#N/A</v>
      </c>
      <c r="L27" s="97" t="e">
        <f>#N/A</f>
        <v>#N/A</v>
      </c>
    </row>
    <row r="28" spans="2:12" ht="21.75" customHeight="1">
      <c r="B28" s="98" t="s">
        <v>131</v>
      </c>
      <c r="C28" s="79" t="e">
        <f aca="true" t="shared" si="5" ref="C28:L28">C25-C26-C27</f>
        <v>#N/A</v>
      </c>
      <c r="D28" s="79" t="e">
        <f t="shared" si="5"/>
        <v>#N/A</v>
      </c>
      <c r="E28" s="79" t="e">
        <f t="shared" si="5"/>
        <v>#N/A</v>
      </c>
      <c r="F28" s="79" t="e">
        <f t="shared" si="5"/>
        <v>#N/A</v>
      </c>
      <c r="G28" s="79" t="e">
        <f t="shared" si="5"/>
        <v>#N/A</v>
      </c>
      <c r="H28" s="79" t="e">
        <f t="shared" si="5"/>
        <v>#N/A</v>
      </c>
      <c r="I28" s="79" t="e">
        <f t="shared" si="5"/>
        <v>#N/A</v>
      </c>
      <c r="J28" s="79" t="e">
        <f t="shared" si="5"/>
        <v>#N/A</v>
      </c>
      <c r="K28" s="79" t="e">
        <f t="shared" si="5"/>
        <v>#N/A</v>
      </c>
      <c r="L28" s="79" t="e">
        <f t="shared" si="5"/>
        <v>#N/A</v>
      </c>
    </row>
    <row r="29" spans="2:14" ht="24.75" customHeight="1">
      <c r="B29" s="99" t="s">
        <v>132</v>
      </c>
      <c r="C29" s="100" t="e">
        <f aca="true" t="shared" si="6" ref="C29:L29">IF(M126&lt;0,-M126,0)</f>
        <v>#N/A</v>
      </c>
      <c r="D29" s="100" t="e">
        <f t="shared" si="6"/>
        <v>#N/A</v>
      </c>
      <c r="E29" s="100" t="e">
        <f t="shared" si="6"/>
        <v>#N/A</v>
      </c>
      <c r="F29" s="100" t="e">
        <f t="shared" si="6"/>
        <v>#N/A</v>
      </c>
      <c r="G29" s="100" t="e">
        <f t="shared" si="6"/>
        <v>#N/A</v>
      </c>
      <c r="H29" s="100" t="e">
        <f t="shared" si="6"/>
        <v>#N/A</v>
      </c>
      <c r="I29" s="100" t="e">
        <f t="shared" si="6"/>
        <v>#N/A</v>
      </c>
      <c r="J29" s="100" t="e">
        <f t="shared" si="6"/>
        <v>#N/A</v>
      </c>
      <c r="K29" s="100" t="e">
        <f t="shared" si="6"/>
        <v>#N/A</v>
      </c>
      <c r="L29" s="100" t="e">
        <f t="shared" si="6"/>
        <v>#N/A</v>
      </c>
      <c r="M29" s="101" t="s">
        <v>133</v>
      </c>
      <c r="N29" s="102" t="e">
        <f>SUM(C29:L29)</f>
        <v>#N/A</v>
      </c>
    </row>
    <row r="30" spans="2:12" ht="20.25" customHeight="1">
      <c r="B30" s="13" t="s">
        <v>134</v>
      </c>
      <c r="C30" s="103" t="e">
        <f aca="true" t="shared" si="7" ref="C30:L30">IF((C28-C29)&lt;0,0,C28-C29)</f>
        <v>#N/A</v>
      </c>
      <c r="D30" s="103" t="e">
        <f t="shared" si="7"/>
        <v>#N/A</v>
      </c>
      <c r="E30" s="103" t="e">
        <f t="shared" si="7"/>
        <v>#N/A</v>
      </c>
      <c r="F30" s="103" t="e">
        <f t="shared" si="7"/>
        <v>#N/A</v>
      </c>
      <c r="G30" s="103" t="e">
        <f t="shared" si="7"/>
        <v>#N/A</v>
      </c>
      <c r="H30" s="103" t="e">
        <f t="shared" si="7"/>
        <v>#N/A</v>
      </c>
      <c r="I30" s="103" t="e">
        <f t="shared" si="7"/>
        <v>#N/A</v>
      </c>
      <c r="J30" s="103" t="e">
        <f t="shared" si="7"/>
        <v>#N/A</v>
      </c>
      <c r="K30" s="103" t="e">
        <f t="shared" si="7"/>
        <v>#N/A</v>
      </c>
      <c r="L30" s="103" t="e">
        <f t="shared" si="7"/>
        <v>#N/A</v>
      </c>
    </row>
    <row r="31" ht="20.25" customHeight="1">
      <c r="B31" s="105"/>
    </row>
    <row r="32" spans="2:9" ht="21.75" customHeight="1">
      <c r="B32" s="62" t="s">
        <v>135</v>
      </c>
      <c r="I32" s="65"/>
    </row>
    <row r="33" ht="18.75" customHeight="1">
      <c r="B33" s="62" t="s">
        <v>136</v>
      </c>
    </row>
    <row r="34" ht="18.75" customHeight="1">
      <c r="B34" s="62" t="s">
        <v>137</v>
      </c>
    </row>
    <row r="35" spans="2:8" ht="18.75" customHeight="1">
      <c r="B35" s="149" t="s">
        <v>138</v>
      </c>
      <c r="C35" s="149"/>
      <c r="D35" s="149"/>
      <c r="E35" s="149"/>
      <c r="F35" s="149"/>
      <c r="G35" s="149"/>
      <c r="H35" s="149"/>
    </row>
    <row r="36" spans="2:8" ht="18.75" customHeight="1">
      <c r="B36" s="149" t="s">
        <v>139</v>
      </c>
      <c r="C36" s="149"/>
      <c r="D36" s="149"/>
      <c r="E36" s="149"/>
      <c r="F36" s="149"/>
      <c r="G36" s="149"/>
      <c r="H36" s="149"/>
    </row>
    <row r="37" spans="2:8" ht="18.75" customHeight="1">
      <c r="B37" s="149" t="s">
        <v>140</v>
      </c>
      <c r="C37" s="149"/>
      <c r="D37" s="149"/>
      <c r="E37" s="149"/>
      <c r="F37" s="149"/>
      <c r="G37" s="149"/>
      <c r="H37" s="149"/>
    </row>
    <row r="38" ht="18.75" customHeight="1">
      <c r="B38" s="62" t="s">
        <v>141</v>
      </c>
    </row>
    <row r="39" spans="2:12" ht="15" customHeight="1">
      <c r="B39" s="91" t="s">
        <v>72</v>
      </c>
      <c r="C39" s="91" t="s">
        <v>73</v>
      </c>
      <c r="D39" s="91" t="s">
        <v>74</v>
      </c>
      <c r="E39" s="91" t="s">
        <v>75</v>
      </c>
      <c r="F39" s="91" t="s">
        <v>76</v>
      </c>
      <c r="G39" s="91" t="s">
        <v>77</v>
      </c>
      <c r="H39" s="91" t="s">
        <v>78</v>
      </c>
      <c r="I39" s="91" t="s">
        <v>79</v>
      </c>
      <c r="J39" s="91" t="s">
        <v>80</v>
      </c>
      <c r="K39" s="91" t="s">
        <v>81</v>
      </c>
      <c r="L39" s="91" t="s">
        <v>82</v>
      </c>
    </row>
    <row r="40" spans="2:12" ht="15" customHeight="1">
      <c r="B40" s="106" t="s">
        <v>142</v>
      </c>
      <c r="C40" s="107" t="e">
        <f aca="true" t="shared" si="8" ref="C40:L40">ROUNDDOWN(C22*0.15/100,0)*100</f>
        <v>#N/A</v>
      </c>
      <c r="D40" s="107" t="e">
        <f t="shared" si="8"/>
        <v>#N/A</v>
      </c>
      <c r="E40" s="107" t="e">
        <f t="shared" si="8"/>
        <v>#N/A</v>
      </c>
      <c r="F40" s="107" t="e">
        <f t="shared" si="8"/>
        <v>#N/A</v>
      </c>
      <c r="G40" s="107" t="e">
        <f t="shared" si="8"/>
        <v>#N/A</v>
      </c>
      <c r="H40" s="107" t="e">
        <f t="shared" si="8"/>
        <v>#N/A</v>
      </c>
      <c r="I40" s="107" t="e">
        <f t="shared" si="8"/>
        <v>#N/A</v>
      </c>
      <c r="J40" s="107" t="e">
        <f t="shared" si="8"/>
        <v>#N/A</v>
      </c>
      <c r="K40" s="107" t="e">
        <f t="shared" si="8"/>
        <v>#N/A</v>
      </c>
      <c r="L40" s="107" t="e">
        <f t="shared" si="8"/>
        <v>#N/A</v>
      </c>
    </row>
    <row r="41" spans="2:12" ht="15" customHeight="1">
      <c r="B41" s="106" t="s">
        <v>143</v>
      </c>
      <c r="C41" s="107" t="e">
        <f aca="true" t="shared" si="9" ref="C41:L41">ROUNDDOWN(ROUNDDOWN(C40/1000,0)*1000*0.032/100,0)*100</f>
        <v>#N/A</v>
      </c>
      <c r="D41" s="107" t="e">
        <f t="shared" si="9"/>
        <v>#N/A</v>
      </c>
      <c r="E41" s="107" t="e">
        <f t="shared" si="9"/>
        <v>#N/A</v>
      </c>
      <c r="F41" s="107" t="e">
        <f t="shared" si="9"/>
        <v>#N/A</v>
      </c>
      <c r="G41" s="107" t="e">
        <f t="shared" si="9"/>
        <v>#N/A</v>
      </c>
      <c r="H41" s="107" t="e">
        <f t="shared" si="9"/>
        <v>#N/A</v>
      </c>
      <c r="I41" s="107" t="e">
        <f t="shared" si="9"/>
        <v>#N/A</v>
      </c>
      <c r="J41" s="107" t="e">
        <f t="shared" si="9"/>
        <v>#N/A</v>
      </c>
      <c r="K41" s="107" t="e">
        <f t="shared" si="9"/>
        <v>#N/A</v>
      </c>
      <c r="L41" s="107" t="e">
        <f t="shared" si="9"/>
        <v>#N/A</v>
      </c>
    </row>
    <row r="42" spans="2:12" ht="15" customHeight="1">
      <c r="B42" s="106" t="s">
        <v>144</v>
      </c>
      <c r="C42" s="107" t="e">
        <f aca="true" t="shared" si="10" ref="C42:L42">ROUNDDOWN(ROUNDDOWN(C40/1000,0)*1000*0.097/100,0)*100</f>
        <v>#N/A</v>
      </c>
      <c r="D42" s="107" t="e">
        <f t="shared" si="10"/>
        <v>#N/A</v>
      </c>
      <c r="E42" s="107" t="e">
        <f t="shared" si="10"/>
        <v>#N/A</v>
      </c>
      <c r="F42" s="107" t="e">
        <f t="shared" si="10"/>
        <v>#N/A</v>
      </c>
      <c r="G42" s="107" t="e">
        <f t="shared" si="10"/>
        <v>#N/A</v>
      </c>
      <c r="H42" s="107" t="e">
        <f t="shared" si="10"/>
        <v>#N/A</v>
      </c>
      <c r="I42" s="107" t="e">
        <f t="shared" si="10"/>
        <v>#N/A</v>
      </c>
      <c r="J42" s="107" t="e">
        <f t="shared" si="10"/>
        <v>#N/A</v>
      </c>
      <c r="K42" s="107" t="e">
        <f t="shared" si="10"/>
        <v>#N/A</v>
      </c>
      <c r="L42" s="107" t="e">
        <f t="shared" si="10"/>
        <v>#N/A</v>
      </c>
    </row>
    <row r="43" spans="2:12" ht="15" customHeight="1">
      <c r="B43" s="108" t="s">
        <v>145</v>
      </c>
      <c r="C43" s="109" t="e">
        <f aca="true" t="shared" si="11" ref="C43:L43">ROUNDDOWN(ROUNDDOWN(C40/1000,0)*1000*0.044/100,0)*100</f>
        <v>#N/A</v>
      </c>
      <c r="D43" s="109" t="e">
        <f t="shared" si="11"/>
        <v>#N/A</v>
      </c>
      <c r="E43" s="109" t="e">
        <f t="shared" si="11"/>
        <v>#N/A</v>
      </c>
      <c r="F43" s="109" t="e">
        <f t="shared" si="11"/>
        <v>#N/A</v>
      </c>
      <c r="G43" s="109" t="e">
        <f t="shared" si="11"/>
        <v>#N/A</v>
      </c>
      <c r="H43" s="109" t="e">
        <f t="shared" si="11"/>
        <v>#N/A</v>
      </c>
      <c r="I43" s="109" t="e">
        <f t="shared" si="11"/>
        <v>#N/A</v>
      </c>
      <c r="J43" s="109" t="e">
        <f t="shared" si="11"/>
        <v>#N/A</v>
      </c>
      <c r="K43" s="109" t="e">
        <f t="shared" si="11"/>
        <v>#N/A</v>
      </c>
      <c r="L43" s="109" t="e">
        <f t="shared" si="11"/>
        <v>#N/A</v>
      </c>
    </row>
    <row r="44" spans="2:12" ht="21" customHeight="1">
      <c r="B44" s="44" t="s">
        <v>146</v>
      </c>
      <c r="C44" s="110" t="e">
        <f aca="true" t="shared" si="12" ref="C44:L44">SUM(C40:C43)</f>
        <v>#N/A</v>
      </c>
      <c r="D44" s="110" t="e">
        <f t="shared" si="12"/>
        <v>#N/A</v>
      </c>
      <c r="E44" s="110" t="e">
        <f t="shared" si="12"/>
        <v>#N/A</v>
      </c>
      <c r="F44" s="110" t="e">
        <f t="shared" si="12"/>
        <v>#N/A</v>
      </c>
      <c r="G44" s="110" t="e">
        <f t="shared" si="12"/>
        <v>#N/A</v>
      </c>
      <c r="H44" s="110" t="e">
        <f t="shared" si="12"/>
        <v>#N/A</v>
      </c>
      <c r="I44" s="110" t="e">
        <f t="shared" si="12"/>
        <v>#N/A</v>
      </c>
      <c r="J44" s="110" t="e">
        <f t="shared" si="12"/>
        <v>#N/A</v>
      </c>
      <c r="K44" s="110" t="e">
        <f t="shared" si="12"/>
        <v>#N/A</v>
      </c>
      <c r="L44" s="111" t="e">
        <f t="shared" si="12"/>
        <v>#N/A</v>
      </c>
    </row>
    <row r="45" ht="4.5" customHeight="1"/>
    <row r="46" spans="2:12" ht="17.25" customHeight="1">
      <c r="B46" s="91" t="s">
        <v>84</v>
      </c>
      <c r="C46" s="91" t="s">
        <v>85</v>
      </c>
      <c r="D46" s="91" t="s">
        <v>86</v>
      </c>
      <c r="E46" s="91" t="s">
        <v>87</v>
      </c>
      <c r="F46" s="91" t="s">
        <v>88</v>
      </c>
      <c r="G46" s="91" t="s">
        <v>89</v>
      </c>
      <c r="H46" s="91" t="s">
        <v>90</v>
      </c>
      <c r="I46" s="91" t="s">
        <v>91</v>
      </c>
      <c r="J46" s="91" t="s">
        <v>92</v>
      </c>
      <c r="K46" s="91" t="s">
        <v>93</v>
      </c>
      <c r="L46" s="91" t="s">
        <v>94</v>
      </c>
    </row>
    <row r="47" spans="2:12" ht="17.25" customHeight="1">
      <c r="B47" s="106" t="s">
        <v>142</v>
      </c>
      <c r="C47" s="107" t="e">
        <f aca="true" t="shared" si="13" ref="C47:L47">ROUNDDOWN(C30*0.15/100,0)*100</f>
        <v>#N/A</v>
      </c>
      <c r="D47" s="107" t="e">
        <f t="shared" si="13"/>
        <v>#N/A</v>
      </c>
      <c r="E47" s="107" t="e">
        <f t="shared" si="13"/>
        <v>#N/A</v>
      </c>
      <c r="F47" s="107" t="e">
        <f t="shared" si="13"/>
        <v>#N/A</v>
      </c>
      <c r="G47" s="107" t="e">
        <f t="shared" si="13"/>
        <v>#N/A</v>
      </c>
      <c r="H47" s="107" t="e">
        <f t="shared" si="13"/>
        <v>#N/A</v>
      </c>
      <c r="I47" s="107" t="e">
        <f t="shared" si="13"/>
        <v>#N/A</v>
      </c>
      <c r="J47" s="107" t="e">
        <f t="shared" si="13"/>
        <v>#N/A</v>
      </c>
      <c r="K47" s="107" t="e">
        <f t="shared" si="13"/>
        <v>#N/A</v>
      </c>
      <c r="L47" s="107" t="e">
        <f t="shared" si="13"/>
        <v>#N/A</v>
      </c>
    </row>
    <row r="48" spans="2:12" ht="17.25" customHeight="1">
      <c r="B48" s="106" t="s">
        <v>143</v>
      </c>
      <c r="C48" s="107" t="e">
        <f aca="true" t="shared" si="14" ref="C48:L48">ROUNDDOWN(ROUNDDOWN(C47/1000,0)*1000*0.032/100,0)*100</f>
        <v>#N/A</v>
      </c>
      <c r="D48" s="107" t="e">
        <f t="shared" si="14"/>
        <v>#N/A</v>
      </c>
      <c r="E48" s="107" t="e">
        <f t="shared" si="14"/>
        <v>#N/A</v>
      </c>
      <c r="F48" s="107" t="e">
        <f t="shared" si="14"/>
        <v>#N/A</v>
      </c>
      <c r="G48" s="107" t="e">
        <f t="shared" si="14"/>
        <v>#N/A</v>
      </c>
      <c r="H48" s="107" t="e">
        <f t="shared" si="14"/>
        <v>#N/A</v>
      </c>
      <c r="I48" s="107" t="e">
        <f t="shared" si="14"/>
        <v>#N/A</v>
      </c>
      <c r="J48" s="107" t="e">
        <f t="shared" si="14"/>
        <v>#N/A</v>
      </c>
      <c r="K48" s="107" t="e">
        <f t="shared" si="14"/>
        <v>#N/A</v>
      </c>
      <c r="L48" s="107" t="e">
        <f t="shared" si="14"/>
        <v>#N/A</v>
      </c>
    </row>
    <row r="49" spans="2:12" ht="17.25" customHeight="1">
      <c r="B49" s="106" t="s">
        <v>144</v>
      </c>
      <c r="C49" s="107" t="e">
        <f aca="true" t="shared" si="15" ref="C49:L49">ROUNDDOWN(ROUNDDOWN(C47/1000,0)*1000*0.097/100,0)*100</f>
        <v>#N/A</v>
      </c>
      <c r="D49" s="107" t="e">
        <f t="shared" si="15"/>
        <v>#N/A</v>
      </c>
      <c r="E49" s="107" t="e">
        <f t="shared" si="15"/>
        <v>#N/A</v>
      </c>
      <c r="F49" s="107" t="e">
        <f t="shared" si="15"/>
        <v>#N/A</v>
      </c>
      <c r="G49" s="107" t="e">
        <f t="shared" si="15"/>
        <v>#N/A</v>
      </c>
      <c r="H49" s="107" t="e">
        <f t="shared" si="15"/>
        <v>#N/A</v>
      </c>
      <c r="I49" s="107" t="e">
        <f t="shared" si="15"/>
        <v>#N/A</v>
      </c>
      <c r="J49" s="107" t="e">
        <f t="shared" si="15"/>
        <v>#N/A</v>
      </c>
      <c r="K49" s="107" t="e">
        <f t="shared" si="15"/>
        <v>#N/A</v>
      </c>
      <c r="L49" s="107" t="e">
        <f t="shared" si="15"/>
        <v>#N/A</v>
      </c>
    </row>
    <row r="50" spans="2:12" ht="17.25" customHeight="1">
      <c r="B50" s="108" t="s">
        <v>145</v>
      </c>
      <c r="C50" s="109" t="e">
        <f aca="true" t="shared" si="16" ref="C50:L50">ROUNDDOWN(ROUNDDOWN(C47/1000,0)*1000*0.044/100,0)*100</f>
        <v>#N/A</v>
      </c>
      <c r="D50" s="109" t="e">
        <f t="shared" si="16"/>
        <v>#N/A</v>
      </c>
      <c r="E50" s="109" t="e">
        <f t="shared" si="16"/>
        <v>#N/A</v>
      </c>
      <c r="F50" s="109" t="e">
        <f t="shared" si="16"/>
        <v>#N/A</v>
      </c>
      <c r="G50" s="109" t="e">
        <f t="shared" si="16"/>
        <v>#N/A</v>
      </c>
      <c r="H50" s="109" t="e">
        <f t="shared" si="16"/>
        <v>#N/A</v>
      </c>
      <c r="I50" s="109" t="e">
        <f t="shared" si="16"/>
        <v>#N/A</v>
      </c>
      <c r="J50" s="109" t="e">
        <f t="shared" si="16"/>
        <v>#N/A</v>
      </c>
      <c r="K50" s="109" t="e">
        <f t="shared" si="16"/>
        <v>#N/A</v>
      </c>
      <c r="L50" s="109" t="e">
        <f t="shared" si="16"/>
        <v>#N/A</v>
      </c>
    </row>
    <row r="51" spans="2:12" ht="21.75" customHeight="1">
      <c r="B51" s="44" t="s">
        <v>146</v>
      </c>
      <c r="C51" s="86" t="e">
        <f aca="true" t="shared" si="17" ref="C51:L51">SUM(C47:C50)</f>
        <v>#N/A</v>
      </c>
      <c r="D51" s="86" t="e">
        <f t="shared" si="17"/>
        <v>#N/A</v>
      </c>
      <c r="E51" s="86" t="e">
        <f t="shared" si="17"/>
        <v>#N/A</v>
      </c>
      <c r="F51" s="86" t="e">
        <f t="shared" si="17"/>
        <v>#N/A</v>
      </c>
      <c r="G51" s="86" t="e">
        <f t="shared" si="17"/>
        <v>#N/A</v>
      </c>
      <c r="H51" s="86" t="e">
        <f t="shared" si="17"/>
        <v>#N/A</v>
      </c>
      <c r="I51" s="86" t="e">
        <f t="shared" si="17"/>
        <v>#N/A</v>
      </c>
      <c r="J51" s="86" t="e">
        <f t="shared" si="17"/>
        <v>#N/A</v>
      </c>
      <c r="K51" s="86" t="e">
        <f t="shared" si="17"/>
        <v>#N/A</v>
      </c>
      <c r="L51" s="87" t="e">
        <f t="shared" si="17"/>
        <v>#N/A</v>
      </c>
    </row>
    <row r="52" ht="7.5" customHeight="1"/>
    <row r="61" spans="2:22" ht="13.5"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</row>
    <row r="62" spans="2:22" ht="14.25">
      <c r="B62" s="113" t="s">
        <v>147</v>
      </c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4" t="s">
        <v>148</v>
      </c>
      <c r="N62" s="114"/>
      <c r="O62" s="114"/>
      <c r="P62" s="114"/>
      <c r="Q62" s="114"/>
      <c r="R62" s="112"/>
      <c r="S62" s="112"/>
      <c r="T62" s="112"/>
      <c r="U62" s="112"/>
      <c r="V62" s="112"/>
    </row>
    <row r="63" spans="2:22" ht="14.25">
      <c r="B63" s="115"/>
      <c r="C63" s="116" t="s">
        <v>149</v>
      </c>
      <c r="D63" s="116" t="s">
        <v>150</v>
      </c>
      <c r="E63" s="116" t="s">
        <v>151</v>
      </c>
      <c r="F63" s="116" t="s">
        <v>152</v>
      </c>
      <c r="G63" s="116" t="s">
        <v>153</v>
      </c>
      <c r="H63" s="116" t="s">
        <v>154</v>
      </c>
      <c r="I63" s="116" t="s">
        <v>155</v>
      </c>
      <c r="J63" s="116" t="s">
        <v>156</v>
      </c>
      <c r="K63" s="116" t="s">
        <v>157</v>
      </c>
      <c r="L63" s="116" t="s">
        <v>158</v>
      </c>
      <c r="M63" s="116" t="s">
        <v>159</v>
      </c>
      <c r="N63" s="116" t="s">
        <v>160</v>
      </c>
      <c r="O63" s="116" t="s">
        <v>161</v>
      </c>
      <c r="P63" s="116" t="s">
        <v>162</v>
      </c>
      <c r="Q63" s="116" t="s">
        <v>163</v>
      </c>
      <c r="R63" s="116" t="s">
        <v>164</v>
      </c>
      <c r="S63" s="116" t="s">
        <v>165</v>
      </c>
      <c r="T63" s="116" t="s">
        <v>166</v>
      </c>
      <c r="U63" s="116" t="s">
        <v>167</v>
      </c>
      <c r="V63" s="116" t="s">
        <v>168</v>
      </c>
    </row>
    <row r="64" spans="2:22" ht="14.25">
      <c r="B64" s="117" t="s">
        <v>169</v>
      </c>
      <c r="C64" s="118" t="e">
        <f aca="true" t="shared" si="18" ref="C64:L64">C20</f>
        <v>#N/A</v>
      </c>
      <c r="D64" s="118" t="e">
        <f t="shared" si="18"/>
        <v>#N/A</v>
      </c>
      <c r="E64" s="118" t="e">
        <f t="shared" si="18"/>
        <v>#N/A</v>
      </c>
      <c r="F64" s="118" t="e">
        <f t="shared" si="18"/>
        <v>#N/A</v>
      </c>
      <c r="G64" s="118" t="e">
        <f t="shared" si="18"/>
        <v>#N/A</v>
      </c>
      <c r="H64" s="118" t="e">
        <f t="shared" si="18"/>
        <v>#N/A</v>
      </c>
      <c r="I64" s="118" t="e">
        <f t="shared" si="18"/>
        <v>#N/A</v>
      </c>
      <c r="J64" s="118" t="e">
        <f t="shared" si="18"/>
        <v>#N/A</v>
      </c>
      <c r="K64" s="118" t="e">
        <f t="shared" si="18"/>
        <v>#N/A</v>
      </c>
      <c r="L64" s="118" t="e">
        <f t="shared" si="18"/>
        <v>#N/A</v>
      </c>
      <c r="M64" s="118" t="e">
        <f aca="true" t="shared" si="19" ref="M64:V64">C28</f>
        <v>#N/A</v>
      </c>
      <c r="N64" s="118" t="e">
        <f t="shared" si="19"/>
        <v>#N/A</v>
      </c>
      <c r="O64" s="118" t="e">
        <f t="shared" si="19"/>
        <v>#N/A</v>
      </c>
      <c r="P64" s="118" t="e">
        <f t="shared" si="19"/>
        <v>#N/A</v>
      </c>
      <c r="Q64" s="118" t="e">
        <f t="shared" si="19"/>
        <v>#N/A</v>
      </c>
      <c r="R64" s="118" t="e">
        <f t="shared" si="19"/>
        <v>#N/A</v>
      </c>
      <c r="S64" s="118" t="e">
        <f t="shared" si="19"/>
        <v>#N/A</v>
      </c>
      <c r="T64" s="118" t="e">
        <f t="shared" si="19"/>
        <v>#N/A</v>
      </c>
      <c r="U64" s="118" t="e">
        <f t="shared" si="19"/>
        <v>#N/A</v>
      </c>
      <c r="V64" s="118" t="e">
        <f t="shared" si="19"/>
        <v>#N/A</v>
      </c>
    </row>
    <row r="65" spans="2:22" ht="14.25">
      <c r="B65" s="119" t="s">
        <v>170</v>
      </c>
      <c r="C65" s="120" t="e">
        <f>IF(C64&lt;0,C64,0)</f>
        <v>#N/A</v>
      </c>
      <c r="D65" s="121" t="e">
        <f aca="true" t="shared" si="20" ref="D65:L65">IF(D64&lt;=0,C65,IF(D64+C65&gt;=0,0,D64+C65))</f>
        <v>#N/A</v>
      </c>
      <c r="E65" s="121" t="e">
        <f t="shared" si="20"/>
        <v>#N/A</v>
      </c>
      <c r="F65" s="121" t="e">
        <f t="shared" si="20"/>
        <v>#N/A</v>
      </c>
      <c r="G65" s="121" t="e">
        <f t="shared" si="20"/>
        <v>#N/A</v>
      </c>
      <c r="H65" s="121" t="e">
        <f t="shared" si="20"/>
        <v>#N/A</v>
      </c>
      <c r="I65" s="121" t="e">
        <f t="shared" si="20"/>
        <v>#N/A</v>
      </c>
      <c r="J65" s="121" t="e">
        <f t="shared" si="20"/>
        <v>#N/A</v>
      </c>
      <c r="K65" s="121" t="e">
        <f t="shared" si="20"/>
        <v>#N/A</v>
      </c>
      <c r="L65" s="121" t="e">
        <f t="shared" si="20"/>
        <v>#N/A</v>
      </c>
      <c r="M65" s="122">
        <v>0</v>
      </c>
      <c r="N65" s="122">
        <v>0</v>
      </c>
      <c r="O65" s="122">
        <v>0</v>
      </c>
      <c r="P65" s="122">
        <v>0</v>
      </c>
      <c r="Q65" s="122">
        <v>0</v>
      </c>
      <c r="R65" s="122">
        <v>0</v>
      </c>
      <c r="S65" s="122">
        <v>0</v>
      </c>
      <c r="T65" s="122">
        <v>0</v>
      </c>
      <c r="U65" s="122">
        <v>0</v>
      </c>
      <c r="V65" s="122">
        <v>0</v>
      </c>
    </row>
    <row r="66" spans="2:22" ht="14.25">
      <c r="B66" s="119" t="s">
        <v>171</v>
      </c>
      <c r="C66" s="121"/>
      <c r="D66" s="121" t="e">
        <f aca="true" t="shared" si="21" ref="D66:L66">IF(D64&lt;=0,C65,IF(D64-(D65-C65)&lt;=0,0,D64-(D65-C65)))</f>
        <v>#N/A</v>
      </c>
      <c r="E66" s="121" t="e">
        <f t="shared" si="21"/>
        <v>#N/A</v>
      </c>
      <c r="F66" s="121" t="e">
        <f t="shared" si="21"/>
        <v>#N/A</v>
      </c>
      <c r="G66" s="121" t="e">
        <f t="shared" si="21"/>
        <v>#N/A</v>
      </c>
      <c r="H66" s="121" t="e">
        <f t="shared" si="21"/>
        <v>#N/A</v>
      </c>
      <c r="I66" s="121" t="e">
        <f t="shared" si="21"/>
        <v>#N/A</v>
      </c>
      <c r="J66" s="121" t="e">
        <f t="shared" si="21"/>
        <v>#N/A</v>
      </c>
      <c r="K66" s="121" t="e">
        <f t="shared" si="21"/>
        <v>#N/A</v>
      </c>
      <c r="L66" s="121" t="e">
        <f t="shared" si="21"/>
        <v>#N/A</v>
      </c>
      <c r="M66" s="122" t="e">
        <f aca="true" t="shared" si="22" ref="M66:V66">M64</f>
        <v>#N/A</v>
      </c>
      <c r="N66" s="122" t="e">
        <f t="shared" si="22"/>
        <v>#N/A</v>
      </c>
      <c r="O66" s="122" t="e">
        <f t="shared" si="22"/>
        <v>#N/A</v>
      </c>
      <c r="P66" s="122" t="e">
        <f t="shared" si="22"/>
        <v>#N/A</v>
      </c>
      <c r="Q66" s="122" t="e">
        <f t="shared" si="22"/>
        <v>#N/A</v>
      </c>
      <c r="R66" s="122" t="e">
        <f t="shared" si="22"/>
        <v>#N/A</v>
      </c>
      <c r="S66" s="122" t="e">
        <f t="shared" si="22"/>
        <v>#N/A</v>
      </c>
      <c r="T66" s="122" t="e">
        <f t="shared" si="22"/>
        <v>#N/A</v>
      </c>
      <c r="U66" s="122" t="e">
        <f t="shared" si="22"/>
        <v>#N/A</v>
      </c>
      <c r="V66" s="122" t="e">
        <f t="shared" si="22"/>
        <v>#N/A</v>
      </c>
    </row>
    <row r="67" spans="2:22" ht="14.25">
      <c r="B67" s="119" t="s">
        <v>172</v>
      </c>
      <c r="C67" s="121"/>
      <c r="D67" s="120" t="e">
        <f>IF(D64&lt;0,D64,0)</f>
        <v>#N/A</v>
      </c>
      <c r="E67" s="121" t="e">
        <f aca="true" t="shared" si="23" ref="E67:M67">IF(E66&lt;=0,D67,IF(E66+D67&gt;=0,0,E66+D67))</f>
        <v>#N/A</v>
      </c>
      <c r="F67" s="121" t="e">
        <f t="shared" si="23"/>
        <v>#N/A</v>
      </c>
      <c r="G67" s="121" t="e">
        <f t="shared" si="23"/>
        <v>#N/A</v>
      </c>
      <c r="H67" s="121" t="e">
        <f t="shared" si="23"/>
        <v>#N/A</v>
      </c>
      <c r="I67" s="121" t="e">
        <f t="shared" si="23"/>
        <v>#N/A</v>
      </c>
      <c r="J67" s="121" t="e">
        <f t="shared" si="23"/>
        <v>#N/A</v>
      </c>
      <c r="K67" s="121" t="e">
        <f t="shared" si="23"/>
        <v>#N/A</v>
      </c>
      <c r="L67" s="121" t="e">
        <f t="shared" si="23"/>
        <v>#N/A</v>
      </c>
      <c r="M67" s="121" t="e">
        <f t="shared" si="23"/>
        <v>#N/A</v>
      </c>
      <c r="N67" s="122">
        <v>0</v>
      </c>
      <c r="O67" s="122">
        <v>0</v>
      </c>
      <c r="P67" s="122">
        <v>0</v>
      </c>
      <c r="Q67" s="122">
        <v>0</v>
      </c>
      <c r="R67" s="122">
        <v>0</v>
      </c>
      <c r="S67" s="122">
        <v>0</v>
      </c>
      <c r="T67" s="122">
        <v>0</v>
      </c>
      <c r="U67" s="122">
        <v>0</v>
      </c>
      <c r="V67" s="122">
        <v>0</v>
      </c>
    </row>
    <row r="68" spans="2:31" ht="14.25">
      <c r="B68" s="119" t="s">
        <v>173</v>
      </c>
      <c r="C68" s="121"/>
      <c r="D68" s="121"/>
      <c r="E68" s="121" t="e">
        <f aca="true" t="shared" si="24" ref="E68:M68">IF(E66&lt;=0,D67,IF(E66-(E67-D67)&lt;=0,0,E66-(E67-D67)))</f>
        <v>#N/A</v>
      </c>
      <c r="F68" s="121" t="e">
        <f t="shared" si="24"/>
        <v>#N/A</v>
      </c>
      <c r="G68" s="121" t="e">
        <f t="shared" si="24"/>
        <v>#N/A</v>
      </c>
      <c r="H68" s="121" t="e">
        <f t="shared" si="24"/>
        <v>#N/A</v>
      </c>
      <c r="I68" s="121" t="e">
        <f t="shared" si="24"/>
        <v>#N/A</v>
      </c>
      <c r="J68" s="121" t="e">
        <f t="shared" si="24"/>
        <v>#N/A</v>
      </c>
      <c r="K68" s="121" t="e">
        <f t="shared" si="24"/>
        <v>#N/A</v>
      </c>
      <c r="L68" s="121" t="e">
        <f t="shared" si="24"/>
        <v>#N/A</v>
      </c>
      <c r="M68" s="121" t="e">
        <f t="shared" si="24"/>
        <v>#N/A</v>
      </c>
      <c r="N68" s="122" t="e">
        <f aca="true" t="shared" si="25" ref="N68:V68">N66</f>
        <v>#N/A</v>
      </c>
      <c r="O68" s="122" t="e">
        <f t="shared" si="25"/>
        <v>#N/A</v>
      </c>
      <c r="P68" s="122" t="e">
        <f t="shared" si="25"/>
        <v>#N/A</v>
      </c>
      <c r="Q68" s="122" t="e">
        <f t="shared" si="25"/>
        <v>#N/A</v>
      </c>
      <c r="R68" s="122" t="e">
        <f t="shared" si="25"/>
        <v>#N/A</v>
      </c>
      <c r="S68" s="122" t="e">
        <f t="shared" si="25"/>
        <v>#N/A</v>
      </c>
      <c r="T68" s="122" t="e">
        <f t="shared" si="25"/>
        <v>#N/A</v>
      </c>
      <c r="U68" s="122" t="e">
        <f t="shared" si="25"/>
        <v>#N/A</v>
      </c>
      <c r="V68" s="122" t="e">
        <f t="shared" si="25"/>
        <v>#N/A</v>
      </c>
      <c r="W68" s="123"/>
      <c r="X68" s="123"/>
      <c r="Y68" s="123"/>
      <c r="Z68" s="123"/>
      <c r="AA68" s="123"/>
      <c r="AB68" s="123"/>
      <c r="AC68" s="123"/>
      <c r="AD68" s="123"/>
      <c r="AE68" s="123"/>
    </row>
    <row r="69" spans="2:31" ht="14.25">
      <c r="B69" s="119" t="s">
        <v>174</v>
      </c>
      <c r="C69" s="121"/>
      <c r="D69" s="121"/>
      <c r="E69" s="120" t="e">
        <f>IF(E64&lt;0,E64,0)</f>
        <v>#N/A</v>
      </c>
      <c r="F69" s="121" t="e">
        <f aca="true" t="shared" si="26" ref="F69:N69">IF(F68&lt;=0,E69,IF(F68+E69&gt;=0,0,F68+E69))</f>
        <v>#N/A</v>
      </c>
      <c r="G69" s="121" t="e">
        <f t="shared" si="26"/>
        <v>#N/A</v>
      </c>
      <c r="H69" s="121" t="e">
        <f t="shared" si="26"/>
        <v>#N/A</v>
      </c>
      <c r="I69" s="121" t="e">
        <f t="shared" si="26"/>
        <v>#N/A</v>
      </c>
      <c r="J69" s="121" t="e">
        <f t="shared" si="26"/>
        <v>#N/A</v>
      </c>
      <c r="K69" s="121" t="e">
        <f t="shared" si="26"/>
        <v>#N/A</v>
      </c>
      <c r="L69" s="121" t="e">
        <f t="shared" si="26"/>
        <v>#N/A</v>
      </c>
      <c r="M69" s="121" t="e">
        <f t="shared" si="26"/>
        <v>#N/A</v>
      </c>
      <c r="N69" s="121" t="e">
        <f t="shared" si="26"/>
        <v>#N/A</v>
      </c>
      <c r="O69" s="122">
        <v>0</v>
      </c>
      <c r="P69" s="122">
        <v>0</v>
      </c>
      <c r="Q69" s="122">
        <v>0</v>
      </c>
      <c r="R69" s="122">
        <v>0</v>
      </c>
      <c r="S69" s="122">
        <v>0</v>
      </c>
      <c r="T69" s="122">
        <v>0</v>
      </c>
      <c r="U69" s="122">
        <v>0</v>
      </c>
      <c r="V69" s="122">
        <v>0</v>
      </c>
      <c r="W69" s="123"/>
      <c r="X69" s="123"/>
      <c r="Y69" s="123"/>
      <c r="Z69" s="123"/>
      <c r="AA69" s="123"/>
      <c r="AB69" s="123"/>
      <c r="AC69" s="123"/>
      <c r="AD69" s="123"/>
      <c r="AE69" s="123"/>
    </row>
    <row r="70" spans="2:31" ht="14.25">
      <c r="B70" s="119" t="s">
        <v>175</v>
      </c>
      <c r="C70" s="121"/>
      <c r="D70" s="121"/>
      <c r="E70" s="121"/>
      <c r="F70" s="121" t="e">
        <f aca="true" t="shared" si="27" ref="F70:N70">IF(F68&lt;=0,E69,IF(F68-(F69-E69)&lt;=0,0,F68-(F69-E69)))</f>
        <v>#N/A</v>
      </c>
      <c r="G70" s="121" t="e">
        <f t="shared" si="27"/>
        <v>#N/A</v>
      </c>
      <c r="H70" s="121" t="e">
        <f t="shared" si="27"/>
        <v>#N/A</v>
      </c>
      <c r="I70" s="121" t="e">
        <f t="shared" si="27"/>
        <v>#N/A</v>
      </c>
      <c r="J70" s="121" t="e">
        <f t="shared" si="27"/>
        <v>#N/A</v>
      </c>
      <c r="K70" s="121" t="e">
        <f t="shared" si="27"/>
        <v>#N/A</v>
      </c>
      <c r="L70" s="121" t="e">
        <f t="shared" si="27"/>
        <v>#N/A</v>
      </c>
      <c r="M70" s="121" t="e">
        <f t="shared" si="27"/>
        <v>#N/A</v>
      </c>
      <c r="N70" s="121" t="e">
        <f t="shared" si="27"/>
        <v>#N/A</v>
      </c>
      <c r="O70" s="122" t="e">
        <f aca="true" t="shared" si="28" ref="O70:V70">O68</f>
        <v>#N/A</v>
      </c>
      <c r="P70" s="122" t="e">
        <f t="shared" si="28"/>
        <v>#N/A</v>
      </c>
      <c r="Q70" s="122" t="e">
        <f t="shared" si="28"/>
        <v>#N/A</v>
      </c>
      <c r="R70" s="122" t="e">
        <f t="shared" si="28"/>
        <v>#N/A</v>
      </c>
      <c r="S70" s="122" t="e">
        <f t="shared" si="28"/>
        <v>#N/A</v>
      </c>
      <c r="T70" s="122" t="e">
        <f t="shared" si="28"/>
        <v>#N/A</v>
      </c>
      <c r="U70" s="122" t="e">
        <f t="shared" si="28"/>
        <v>#N/A</v>
      </c>
      <c r="V70" s="122" t="e">
        <f t="shared" si="28"/>
        <v>#N/A</v>
      </c>
      <c r="W70" s="124"/>
      <c r="X70" s="123"/>
      <c r="Y70" s="123"/>
      <c r="Z70" s="123"/>
      <c r="AA70" s="123"/>
      <c r="AB70" s="123"/>
      <c r="AC70" s="123"/>
      <c r="AD70" s="123"/>
      <c r="AE70" s="123"/>
    </row>
    <row r="71" spans="2:31" ht="14.25">
      <c r="B71" s="119" t="s">
        <v>176</v>
      </c>
      <c r="C71" s="121"/>
      <c r="D71" s="121"/>
      <c r="E71" s="121"/>
      <c r="F71" s="120" t="e">
        <f>IF(F64&lt;0,F64,0)</f>
        <v>#N/A</v>
      </c>
      <c r="G71" s="121" t="e">
        <f aca="true" t="shared" si="29" ref="G71:O71">IF(G70&lt;=0,F71,IF(G70+F71&gt;=0,0,G70+F71))</f>
        <v>#N/A</v>
      </c>
      <c r="H71" s="121" t="e">
        <f t="shared" si="29"/>
        <v>#N/A</v>
      </c>
      <c r="I71" s="121" t="e">
        <f t="shared" si="29"/>
        <v>#N/A</v>
      </c>
      <c r="J71" s="121" t="e">
        <f t="shared" si="29"/>
        <v>#N/A</v>
      </c>
      <c r="K71" s="121" t="e">
        <f t="shared" si="29"/>
        <v>#N/A</v>
      </c>
      <c r="L71" s="121" t="e">
        <f t="shared" si="29"/>
        <v>#N/A</v>
      </c>
      <c r="M71" s="121" t="e">
        <f t="shared" si="29"/>
        <v>#N/A</v>
      </c>
      <c r="N71" s="121" t="e">
        <f t="shared" si="29"/>
        <v>#N/A</v>
      </c>
      <c r="O71" s="121" t="e">
        <f t="shared" si="29"/>
        <v>#N/A</v>
      </c>
      <c r="P71" s="122">
        <v>0</v>
      </c>
      <c r="Q71" s="122">
        <v>0</v>
      </c>
      <c r="R71" s="122">
        <v>0</v>
      </c>
      <c r="S71" s="122">
        <v>0</v>
      </c>
      <c r="T71" s="122">
        <v>0</v>
      </c>
      <c r="U71" s="122">
        <v>0</v>
      </c>
      <c r="V71" s="122">
        <v>0</v>
      </c>
      <c r="W71" s="123"/>
      <c r="X71" s="123"/>
      <c r="Y71" s="123"/>
      <c r="Z71" s="123"/>
      <c r="AA71" s="123"/>
      <c r="AB71" s="123"/>
      <c r="AC71" s="123"/>
      <c r="AD71" s="123"/>
      <c r="AE71" s="123"/>
    </row>
    <row r="72" spans="2:31" ht="14.25">
      <c r="B72" s="119" t="s">
        <v>177</v>
      </c>
      <c r="C72" s="121"/>
      <c r="D72" s="121"/>
      <c r="E72" s="121"/>
      <c r="F72" s="121"/>
      <c r="G72" s="121" t="e">
        <f aca="true" t="shared" si="30" ref="G72:O72">IF(G70&lt;=0,F71,IF(G70-(G71-F71)&lt;=0,0,G70-(G71-F71)))</f>
        <v>#N/A</v>
      </c>
      <c r="H72" s="121" t="e">
        <f t="shared" si="30"/>
        <v>#N/A</v>
      </c>
      <c r="I72" s="121" t="e">
        <f t="shared" si="30"/>
        <v>#N/A</v>
      </c>
      <c r="J72" s="121" t="e">
        <f t="shared" si="30"/>
        <v>#N/A</v>
      </c>
      <c r="K72" s="121" t="e">
        <f t="shared" si="30"/>
        <v>#N/A</v>
      </c>
      <c r="L72" s="121" t="e">
        <f t="shared" si="30"/>
        <v>#N/A</v>
      </c>
      <c r="M72" s="121" t="e">
        <f t="shared" si="30"/>
        <v>#N/A</v>
      </c>
      <c r="N72" s="121" t="e">
        <f t="shared" si="30"/>
        <v>#N/A</v>
      </c>
      <c r="O72" s="121" t="e">
        <f t="shared" si="30"/>
        <v>#N/A</v>
      </c>
      <c r="P72" s="122" t="e">
        <f aca="true" t="shared" si="31" ref="P72:V72">P70</f>
        <v>#N/A</v>
      </c>
      <c r="Q72" s="122" t="e">
        <f t="shared" si="31"/>
        <v>#N/A</v>
      </c>
      <c r="R72" s="122" t="e">
        <f t="shared" si="31"/>
        <v>#N/A</v>
      </c>
      <c r="S72" s="122" t="e">
        <f t="shared" si="31"/>
        <v>#N/A</v>
      </c>
      <c r="T72" s="122" t="e">
        <f t="shared" si="31"/>
        <v>#N/A</v>
      </c>
      <c r="U72" s="122" t="e">
        <f t="shared" si="31"/>
        <v>#N/A</v>
      </c>
      <c r="V72" s="122" t="e">
        <f t="shared" si="31"/>
        <v>#N/A</v>
      </c>
      <c r="W72" s="124"/>
      <c r="X72" s="124"/>
      <c r="Y72" s="123"/>
      <c r="Z72" s="123"/>
      <c r="AA72" s="123"/>
      <c r="AB72" s="123"/>
      <c r="AC72" s="123"/>
      <c r="AD72" s="123"/>
      <c r="AE72" s="123"/>
    </row>
    <row r="73" spans="2:31" ht="14.25">
      <c r="B73" s="119" t="s">
        <v>178</v>
      </c>
      <c r="C73" s="121"/>
      <c r="D73" s="121"/>
      <c r="E73" s="121"/>
      <c r="F73" s="121"/>
      <c r="G73" s="120" t="e">
        <f>IF(G64&lt;0,G64,0)</f>
        <v>#N/A</v>
      </c>
      <c r="H73" s="121" t="e">
        <f aca="true" t="shared" si="32" ref="H73:P73">IF(H72&lt;=0,G73,IF(H72+G73&gt;=0,0,H72+G73))</f>
        <v>#N/A</v>
      </c>
      <c r="I73" s="121" t="e">
        <f t="shared" si="32"/>
        <v>#N/A</v>
      </c>
      <c r="J73" s="121" t="e">
        <f t="shared" si="32"/>
        <v>#N/A</v>
      </c>
      <c r="K73" s="121" t="e">
        <f t="shared" si="32"/>
        <v>#N/A</v>
      </c>
      <c r="L73" s="121" t="e">
        <f t="shared" si="32"/>
        <v>#N/A</v>
      </c>
      <c r="M73" s="121" t="e">
        <f t="shared" si="32"/>
        <v>#N/A</v>
      </c>
      <c r="N73" s="121" t="e">
        <f t="shared" si="32"/>
        <v>#N/A</v>
      </c>
      <c r="O73" s="121" t="e">
        <f t="shared" si="32"/>
        <v>#N/A</v>
      </c>
      <c r="P73" s="121" t="e">
        <f t="shared" si="32"/>
        <v>#N/A</v>
      </c>
      <c r="Q73" s="122">
        <v>0</v>
      </c>
      <c r="R73" s="122">
        <v>0</v>
      </c>
      <c r="S73" s="122">
        <v>0</v>
      </c>
      <c r="T73" s="122">
        <v>0</v>
      </c>
      <c r="U73" s="122">
        <v>0</v>
      </c>
      <c r="V73" s="122">
        <v>0</v>
      </c>
      <c r="W73" s="123"/>
      <c r="X73" s="123"/>
      <c r="Y73" s="123"/>
      <c r="Z73" s="123"/>
      <c r="AA73" s="123"/>
      <c r="AB73" s="123"/>
      <c r="AC73" s="123"/>
      <c r="AD73" s="123"/>
      <c r="AE73" s="123"/>
    </row>
    <row r="74" spans="2:31" ht="14.25">
      <c r="B74" s="119" t="s">
        <v>179</v>
      </c>
      <c r="C74" s="121"/>
      <c r="D74" s="121"/>
      <c r="E74" s="121"/>
      <c r="F74" s="121"/>
      <c r="G74" s="121"/>
      <c r="H74" s="121" t="e">
        <f aca="true" t="shared" si="33" ref="H74:P74">IF(H72&lt;=0,G73,IF(H72-(H73-G73)&lt;=0,0,H72-(H73-G73)))</f>
        <v>#N/A</v>
      </c>
      <c r="I74" s="121" t="e">
        <f t="shared" si="33"/>
        <v>#N/A</v>
      </c>
      <c r="J74" s="121" t="e">
        <f t="shared" si="33"/>
        <v>#N/A</v>
      </c>
      <c r="K74" s="121" t="e">
        <f t="shared" si="33"/>
        <v>#N/A</v>
      </c>
      <c r="L74" s="121" t="e">
        <f t="shared" si="33"/>
        <v>#N/A</v>
      </c>
      <c r="M74" s="121" t="e">
        <f t="shared" si="33"/>
        <v>#N/A</v>
      </c>
      <c r="N74" s="121" t="e">
        <f t="shared" si="33"/>
        <v>#N/A</v>
      </c>
      <c r="O74" s="121" t="e">
        <f t="shared" si="33"/>
        <v>#N/A</v>
      </c>
      <c r="P74" s="121" t="e">
        <f t="shared" si="33"/>
        <v>#N/A</v>
      </c>
      <c r="Q74" s="122" t="e">
        <f aca="true" t="shared" si="34" ref="Q74:V74">Q72</f>
        <v>#N/A</v>
      </c>
      <c r="R74" s="122" t="e">
        <f t="shared" si="34"/>
        <v>#N/A</v>
      </c>
      <c r="S74" s="122" t="e">
        <f t="shared" si="34"/>
        <v>#N/A</v>
      </c>
      <c r="T74" s="122" t="e">
        <f t="shared" si="34"/>
        <v>#N/A</v>
      </c>
      <c r="U74" s="122" t="e">
        <f t="shared" si="34"/>
        <v>#N/A</v>
      </c>
      <c r="V74" s="122" t="e">
        <f t="shared" si="34"/>
        <v>#N/A</v>
      </c>
      <c r="W74" s="124"/>
      <c r="X74" s="124"/>
      <c r="Y74" s="124"/>
      <c r="Z74" s="123"/>
      <c r="AA74" s="123"/>
      <c r="AB74" s="123"/>
      <c r="AC74" s="123"/>
      <c r="AD74" s="123"/>
      <c r="AE74" s="123"/>
    </row>
    <row r="75" spans="2:31" ht="14.25">
      <c r="B75" s="119" t="s">
        <v>180</v>
      </c>
      <c r="C75" s="121"/>
      <c r="D75" s="121"/>
      <c r="E75" s="121"/>
      <c r="F75" s="121"/>
      <c r="G75" s="121"/>
      <c r="H75" s="120" t="e">
        <f>IF(H64&lt;0,H64,0)</f>
        <v>#N/A</v>
      </c>
      <c r="I75" s="121" t="e">
        <f aca="true" t="shared" si="35" ref="I75:Q75">IF(I74&lt;=0,H75,IF(I74+H75&gt;=0,0,I74+H75))</f>
        <v>#N/A</v>
      </c>
      <c r="J75" s="121" t="e">
        <f t="shared" si="35"/>
        <v>#N/A</v>
      </c>
      <c r="K75" s="121" t="e">
        <f t="shared" si="35"/>
        <v>#N/A</v>
      </c>
      <c r="L75" s="121" t="e">
        <f t="shared" si="35"/>
        <v>#N/A</v>
      </c>
      <c r="M75" s="121" t="e">
        <f t="shared" si="35"/>
        <v>#N/A</v>
      </c>
      <c r="N75" s="121" t="e">
        <f t="shared" si="35"/>
        <v>#N/A</v>
      </c>
      <c r="O75" s="121" t="e">
        <f t="shared" si="35"/>
        <v>#N/A</v>
      </c>
      <c r="P75" s="121" t="e">
        <f t="shared" si="35"/>
        <v>#N/A</v>
      </c>
      <c r="Q75" s="121" t="e">
        <f t="shared" si="35"/>
        <v>#N/A</v>
      </c>
      <c r="R75" s="122">
        <v>0</v>
      </c>
      <c r="S75" s="122">
        <v>0</v>
      </c>
      <c r="T75" s="122">
        <v>0</v>
      </c>
      <c r="U75" s="122">
        <v>0</v>
      </c>
      <c r="V75" s="122">
        <v>0</v>
      </c>
      <c r="W75" s="123"/>
      <c r="X75" s="123"/>
      <c r="Y75" s="123"/>
      <c r="Z75" s="123"/>
      <c r="AA75" s="123"/>
      <c r="AB75" s="123"/>
      <c r="AC75" s="123"/>
      <c r="AD75" s="123"/>
      <c r="AE75" s="123"/>
    </row>
    <row r="76" spans="2:31" ht="14.25">
      <c r="B76" s="119" t="s">
        <v>181</v>
      </c>
      <c r="C76" s="121"/>
      <c r="D76" s="121"/>
      <c r="E76" s="121"/>
      <c r="F76" s="121"/>
      <c r="G76" s="121"/>
      <c r="H76" s="121"/>
      <c r="I76" s="121" t="e">
        <f aca="true" t="shared" si="36" ref="I76:Q76">IF(I74&lt;=0,H75,IF(I74-(I75-H75)&lt;=0,0,I74-(I75-H75)))</f>
        <v>#N/A</v>
      </c>
      <c r="J76" s="121" t="e">
        <f t="shared" si="36"/>
        <v>#N/A</v>
      </c>
      <c r="K76" s="121" t="e">
        <f t="shared" si="36"/>
        <v>#N/A</v>
      </c>
      <c r="L76" s="121" t="e">
        <f t="shared" si="36"/>
        <v>#N/A</v>
      </c>
      <c r="M76" s="121" t="e">
        <f t="shared" si="36"/>
        <v>#N/A</v>
      </c>
      <c r="N76" s="121" t="e">
        <f t="shared" si="36"/>
        <v>#N/A</v>
      </c>
      <c r="O76" s="121" t="e">
        <f t="shared" si="36"/>
        <v>#N/A</v>
      </c>
      <c r="P76" s="121" t="e">
        <f t="shared" si="36"/>
        <v>#N/A</v>
      </c>
      <c r="Q76" s="121" t="e">
        <f t="shared" si="36"/>
        <v>#N/A</v>
      </c>
      <c r="R76" s="122" t="e">
        <f>R74</f>
        <v>#N/A</v>
      </c>
      <c r="S76" s="122" t="e">
        <f>S74</f>
        <v>#N/A</v>
      </c>
      <c r="T76" s="122" t="e">
        <f>T74</f>
        <v>#N/A</v>
      </c>
      <c r="U76" s="122" t="e">
        <f>U74</f>
        <v>#N/A</v>
      </c>
      <c r="V76" s="122" t="e">
        <f>V74</f>
        <v>#N/A</v>
      </c>
      <c r="W76" s="124"/>
      <c r="X76" s="124"/>
      <c r="Y76" s="124"/>
      <c r="Z76" s="124"/>
      <c r="AA76" s="123"/>
      <c r="AB76" s="123"/>
      <c r="AC76" s="123"/>
      <c r="AD76" s="123"/>
      <c r="AE76" s="123"/>
    </row>
    <row r="77" spans="2:31" ht="14.25">
      <c r="B77" s="119" t="s">
        <v>182</v>
      </c>
      <c r="C77" s="121"/>
      <c r="D77" s="121"/>
      <c r="E77" s="121"/>
      <c r="F77" s="121"/>
      <c r="G77" s="121"/>
      <c r="H77" s="121"/>
      <c r="I77" s="120" t="e">
        <f>IF(I64&lt;0,I64,0)</f>
        <v>#N/A</v>
      </c>
      <c r="J77" s="121" t="e">
        <f aca="true" t="shared" si="37" ref="J77:R77">IF(J76&lt;=0,I77,IF(J76+I77&gt;=0,0,J76+I77))</f>
        <v>#N/A</v>
      </c>
      <c r="K77" s="121" t="e">
        <f t="shared" si="37"/>
        <v>#N/A</v>
      </c>
      <c r="L77" s="121" t="e">
        <f t="shared" si="37"/>
        <v>#N/A</v>
      </c>
      <c r="M77" s="121" t="e">
        <f t="shared" si="37"/>
        <v>#N/A</v>
      </c>
      <c r="N77" s="121" t="e">
        <f t="shared" si="37"/>
        <v>#N/A</v>
      </c>
      <c r="O77" s="121" t="e">
        <f t="shared" si="37"/>
        <v>#N/A</v>
      </c>
      <c r="P77" s="121" t="e">
        <f t="shared" si="37"/>
        <v>#N/A</v>
      </c>
      <c r="Q77" s="121" t="e">
        <f t="shared" si="37"/>
        <v>#N/A</v>
      </c>
      <c r="R77" s="121" t="e">
        <f t="shared" si="37"/>
        <v>#N/A</v>
      </c>
      <c r="S77" s="122">
        <v>0</v>
      </c>
      <c r="T77" s="122">
        <v>0</v>
      </c>
      <c r="U77" s="122">
        <v>0</v>
      </c>
      <c r="V77" s="122">
        <v>0</v>
      </c>
      <c r="W77" s="123"/>
      <c r="X77" s="123"/>
      <c r="Y77" s="123"/>
      <c r="Z77" s="123"/>
      <c r="AA77" s="123"/>
      <c r="AB77" s="123"/>
      <c r="AC77" s="123"/>
      <c r="AD77" s="123"/>
      <c r="AE77" s="123"/>
    </row>
    <row r="78" spans="2:31" ht="14.25">
      <c r="B78" s="119" t="s">
        <v>183</v>
      </c>
      <c r="C78" s="121"/>
      <c r="D78" s="121"/>
      <c r="E78" s="121"/>
      <c r="F78" s="121"/>
      <c r="G78" s="121"/>
      <c r="H78" s="121"/>
      <c r="I78" s="121"/>
      <c r="J78" s="121" t="e">
        <f aca="true" t="shared" si="38" ref="J78:R78">IF(J76&lt;=0,I77,IF(J76-(J77-I77)&lt;=0,0,J76-(J77-I77)))</f>
        <v>#N/A</v>
      </c>
      <c r="K78" s="121" t="e">
        <f t="shared" si="38"/>
        <v>#N/A</v>
      </c>
      <c r="L78" s="121" t="e">
        <f t="shared" si="38"/>
        <v>#N/A</v>
      </c>
      <c r="M78" s="121" t="e">
        <f t="shared" si="38"/>
        <v>#N/A</v>
      </c>
      <c r="N78" s="121" t="e">
        <f t="shared" si="38"/>
        <v>#N/A</v>
      </c>
      <c r="O78" s="121" t="e">
        <f t="shared" si="38"/>
        <v>#N/A</v>
      </c>
      <c r="P78" s="121" t="e">
        <f t="shared" si="38"/>
        <v>#N/A</v>
      </c>
      <c r="Q78" s="121" t="e">
        <f t="shared" si="38"/>
        <v>#N/A</v>
      </c>
      <c r="R78" s="121" t="e">
        <f t="shared" si="38"/>
        <v>#N/A</v>
      </c>
      <c r="S78" s="122" t="e">
        <f>S76</f>
        <v>#N/A</v>
      </c>
      <c r="T78" s="122" t="e">
        <f>T76</f>
        <v>#N/A</v>
      </c>
      <c r="U78" s="122" t="e">
        <f>U76</f>
        <v>#N/A</v>
      </c>
      <c r="V78" s="122" t="e">
        <f>V76</f>
        <v>#N/A</v>
      </c>
      <c r="W78" s="124"/>
      <c r="X78" s="124"/>
      <c r="Y78" s="124"/>
      <c r="Z78" s="124"/>
      <c r="AA78" s="124"/>
      <c r="AB78" s="123"/>
      <c r="AC78" s="123"/>
      <c r="AD78" s="123"/>
      <c r="AE78" s="123"/>
    </row>
    <row r="79" spans="2:31" ht="14.25">
      <c r="B79" s="119" t="s">
        <v>184</v>
      </c>
      <c r="C79" s="121"/>
      <c r="D79" s="121"/>
      <c r="E79" s="121"/>
      <c r="F79" s="121"/>
      <c r="G79" s="121"/>
      <c r="H79" s="121"/>
      <c r="I79" s="121"/>
      <c r="J79" s="120" t="e">
        <f>IF(J64&lt;0,J64,0)</f>
        <v>#N/A</v>
      </c>
      <c r="K79" s="121" t="e">
        <f aca="true" t="shared" si="39" ref="K79:S79">IF(K78&lt;=0,J79,IF(K78+J79&gt;=0,0,K78+J79))</f>
        <v>#N/A</v>
      </c>
      <c r="L79" s="121" t="e">
        <f t="shared" si="39"/>
        <v>#N/A</v>
      </c>
      <c r="M79" s="121" t="e">
        <f t="shared" si="39"/>
        <v>#N/A</v>
      </c>
      <c r="N79" s="121" t="e">
        <f t="shared" si="39"/>
        <v>#N/A</v>
      </c>
      <c r="O79" s="121" t="e">
        <f t="shared" si="39"/>
        <v>#N/A</v>
      </c>
      <c r="P79" s="121" t="e">
        <f t="shared" si="39"/>
        <v>#N/A</v>
      </c>
      <c r="Q79" s="121" t="e">
        <f t="shared" si="39"/>
        <v>#N/A</v>
      </c>
      <c r="R79" s="121" t="e">
        <f t="shared" si="39"/>
        <v>#N/A</v>
      </c>
      <c r="S79" s="121" t="e">
        <f t="shared" si="39"/>
        <v>#N/A</v>
      </c>
      <c r="T79" s="122">
        <v>0</v>
      </c>
      <c r="U79" s="122">
        <v>0</v>
      </c>
      <c r="V79" s="122">
        <v>0</v>
      </c>
      <c r="W79" s="123"/>
      <c r="X79" s="123"/>
      <c r="Y79" s="123"/>
      <c r="Z79" s="123"/>
      <c r="AA79" s="123"/>
      <c r="AB79" s="123"/>
      <c r="AC79" s="123"/>
      <c r="AD79" s="123"/>
      <c r="AE79" s="123"/>
    </row>
    <row r="80" spans="2:31" ht="14.25">
      <c r="B80" s="119" t="s">
        <v>185</v>
      </c>
      <c r="C80" s="121"/>
      <c r="D80" s="121"/>
      <c r="E80" s="121"/>
      <c r="F80" s="121"/>
      <c r="G80" s="121"/>
      <c r="H80" s="121"/>
      <c r="I80" s="121"/>
      <c r="J80" s="121"/>
      <c r="K80" s="121" t="e">
        <f aca="true" t="shared" si="40" ref="K80:S80">IF(K78&lt;=0,J79,IF(K78-(K79-J79)&lt;=0,0,K78-(K79-J79)))</f>
        <v>#N/A</v>
      </c>
      <c r="L80" s="121" t="e">
        <f t="shared" si="40"/>
        <v>#N/A</v>
      </c>
      <c r="M80" s="121" t="e">
        <f t="shared" si="40"/>
        <v>#N/A</v>
      </c>
      <c r="N80" s="121" t="e">
        <f t="shared" si="40"/>
        <v>#N/A</v>
      </c>
      <c r="O80" s="121" t="e">
        <f t="shared" si="40"/>
        <v>#N/A</v>
      </c>
      <c r="P80" s="121" t="e">
        <f t="shared" si="40"/>
        <v>#N/A</v>
      </c>
      <c r="Q80" s="121" t="e">
        <f t="shared" si="40"/>
        <v>#N/A</v>
      </c>
      <c r="R80" s="121" t="e">
        <f t="shared" si="40"/>
        <v>#N/A</v>
      </c>
      <c r="S80" s="121" t="e">
        <f t="shared" si="40"/>
        <v>#N/A</v>
      </c>
      <c r="T80" s="122" t="e">
        <f>T78</f>
        <v>#N/A</v>
      </c>
      <c r="U80" s="122" t="e">
        <f>U78</f>
        <v>#N/A</v>
      </c>
      <c r="V80" s="122" t="e">
        <f>V78</f>
        <v>#N/A</v>
      </c>
      <c r="W80" s="124"/>
      <c r="X80" s="124"/>
      <c r="Y80" s="124"/>
      <c r="Z80" s="124"/>
      <c r="AA80" s="124"/>
      <c r="AB80" s="124"/>
      <c r="AC80" s="123"/>
      <c r="AD80" s="123"/>
      <c r="AE80" s="123"/>
    </row>
    <row r="81" spans="2:31" ht="14.25">
      <c r="B81" s="119" t="s">
        <v>186</v>
      </c>
      <c r="C81" s="121"/>
      <c r="D81" s="121"/>
      <c r="E81" s="121"/>
      <c r="F81" s="121"/>
      <c r="G81" s="121"/>
      <c r="H81" s="121"/>
      <c r="I81" s="121"/>
      <c r="J81" s="121"/>
      <c r="K81" s="120" t="e">
        <f>IF(K64&lt;0,K64,0)</f>
        <v>#N/A</v>
      </c>
      <c r="L81" s="121" t="e">
        <f aca="true" t="shared" si="41" ref="L81:T81">IF(L80&lt;=0,K81,IF(L80+K81&gt;=0,0,L80+K81))</f>
        <v>#N/A</v>
      </c>
      <c r="M81" s="121" t="e">
        <f t="shared" si="41"/>
        <v>#N/A</v>
      </c>
      <c r="N81" s="121" t="e">
        <f t="shared" si="41"/>
        <v>#N/A</v>
      </c>
      <c r="O81" s="121" t="e">
        <f t="shared" si="41"/>
        <v>#N/A</v>
      </c>
      <c r="P81" s="121" t="e">
        <f t="shared" si="41"/>
        <v>#N/A</v>
      </c>
      <c r="Q81" s="121" t="e">
        <f t="shared" si="41"/>
        <v>#N/A</v>
      </c>
      <c r="R81" s="121" t="e">
        <f t="shared" si="41"/>
        <v>#N/A</v>
      </c>
      <c r="S81" s="121" t="e">
        <f t="shared" si="41"/>
        <v>#N/A</v>
      </c>
      <c r="T81" s="121" t="e">
        <f t="shared" si="41"/>
        <v>#N/A</v>
      </c>
      <c r="U81" s="122">
        <v>0</v>
      </c>
      <c r="V81" s="122">
        <v>0</v>
      </c>
      <c r="W81" s="123"/>
      <c r="X81" s="123"/>
      <c r="Y81" s="123"/>
      <c r="Z81" s="123"/>
      <c r="AA81" s="123"/>
      <c r="AB81" s="123"/>
      <c r="AC81" s="123"/>
      <c r="AD81" s="123"/>
      <c r="AE81" s="123"/>
    </row>
    <row r="82" spans="2:31" ht="14.25">
      <c r="B82" s="119" t="s">
        <v>187</v>
      </c>
      <c r="C82" s="121"/>
      <c r="D82" s="121"/>
      <c r="E82" s="121"/>
      <c r="F82" s="121"/>
      <c r="G82" s="121"/>
      <c r="H82" s="121"/>
      <c r="I82" s="121"/>
      <c r="J82" s="121"/>
      <c r="K82" s="121"/>
      <c r="L82" s="121" t="e">
        <f aca="true" t="shared" si="42" ref="L82:T82">IF(L80&lt;=0,K81,IF(L80-(L81-K81)&lt;=0,0,L80-(L81-K81)))</f>
        <v>#N/A</v>
      </c>
      <c r="M82" s="121" t="e">
        <f t="shared" si="42"/>
        <v>#N/A</v>
      </c>
      <c r="N82" s="121" t="e">
        <f t="shared" si="42"/>
        <v>#N/A</v>
      </c>
      <c r="O82" s="121" t="e">
        <f t="shared" si="42"/>
        <v>#N/A</v>
      </c>
      <c r="P82" s="121" t="e">
        <f t="shared" si="42"/>
        <v>#N/A</v>
      </c>
      <c r="Q82" s="121" t="e">
        <f t="shared" si="42"/>
        <v>#N/A</v>
      </c>
      <c r="R82" s="121" t="e">
        <f t="shared" si="42"/>
        <v>#N/A</v>
      </c>
      <c r="S82" s="121" t="e">
        <f t="shared" si="42"/>
        <v>#N/A</v>
      </c>
      <c r="T82" s="121" t="e">
        <f t="shared" si="42"/>
        <v>#N/A</v>
      </c>
      <c r="U82" s="122" t="e">
        <f>U80</f>
        <v>#N/A</v>
      </c>
      <c r="V82" s="122" t="e">
        <f>V80</f>
        <v>#N/A</v>
      </c>
      <c r="W82" s="124"/>
      <c r="X82" s="124"/>
      <c r="Y82" s="124"/>
      <c r="Z82" s="124"/>
      <c r="AA82" s="124"/>
      <c r="AB82" s="124"/>
      <c r="AC82" s="124"/>
      <c r="AD82" s="123"/>
      <c r="AE82" s="123"/>
    </row>
    <row r="83" spans="2:31" ht="14.25">
      <c r="B83" s="119" t="s">
        <v>188</v>
      </c>
      <c r="C83" s="121"/>
      <c r="D83" s="121"/>
      <c r="E83" s="121"/>
      <c r="F83" s="121"/>
      <c r="G83" s="121"/>
      <c r="H83" s="121"/>
      <c r="I83" s="121"/>
      <c r="J83" s="121"/>
      <c r="K83" s="121"/>
      <c r="L83" s="120" t="e">
        <f>IF(L64&lt;0,L64,0)</f>
        <v>#N/A</v>
      </c>
      <c r="M83" s="121" t="e">
        <f aca="true" t="shared" si="43" ref="M83:U83">IF(M82&lt;=0,L83,IF(M82+L83&gt;=0,0,M82+L83))</f>
        <v>#N/A</v>
      </c>
      <c r="N83" s="121" t="e">
        <f t="shared" si="43"/>
        <v>#N/A</v>
      </c>
      <c r="O83" s="121" t="e">
        <f t="shared" si="43"/>
        <v>#N/A</v>
      </c>
      <c r="P83" s="121" t="e">
        <f t="shared" si="43"/>
        <v>#N/A</v>
      </c>
      <c r="Q83" s="121" t="e">
        <f t="shared" si="43"/>
        <v>#N/A</v>
      </c>
      <c r="R83" s="121" t="e">
        <f t="shared" si="43"/>
        <v>#N/A</v>
      </c>
      <c r="S83" s="121" t="e">
        <f t="shared" si="43"/>
        <v>#N/A</v>
      </c>
      <c r="T83" s="121" t="e">
        <f t="shared" si="43"/>
        <v>#N/A</v>
      </c>
      <c r="U83" s="121" t="e">
        <f t="shared" si="43"/>
        <v>#N/A</v>
      </c>
      <c r="V83" s="122">
        <v>0</v>
      </c>
      <c r="W83" s="123"/>
      <c r="X83" s="123"/>
      <c r="Y83" s="123"/>
      <c r="Z83" s="123"/>
      <c r="AA83" s="123"/>
      <c r="AB83" s="123"/>
      <c r="AC83" s="123"/>
      <c r="AD83" s="123"/>
      <c r="AE83" s="123"/>
    </row>
    <row r="84" spans="2:31" ht="14.25">
      <c r="B84" s="119" t="s">
        <v>189</v>
      </c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 t="e">
        <f aca="true" t="shared" si="44" ref="M84:U84">IF(M82&lt;=0,L83,IF(M82-(M83-L83)&lt;=0,0,M82-(M83-L83)))</f>
        <v>#N/A</v>
      </c>
      <c r="N84" s="121" t="e">
        <f t="shared" si="44"/>
        <v>#N/A</v>
      </c>
      <c r="O84" s="121" t="e">
        <f t="shared" si="44"/>
        <v>#N/A</v>
      </c>
      <c r="P84" s="121" t="e">
        <f t="shared" si="44"/>
        <v>#N/A</v>
      </c>
      <c r="Q84" s="121" t="e">
        <f t="shared" si="44"/>
        <v>#N/A</v>
      </c>
      <c r="R84" s="121" t="e">
        <f t="shared" si="44"/>
        <v>#N/A</v>
      </c>
      <c r="S84" s="121" t="e">
        <f t="shared" si="44"/>
        <v>#N/A</v>
      </c>
      <c r="T84" s="121" t="e">
        <f t="shared" si="44"/>
        <v>#N/A</v>
      </c>
      <c r="U84" s="121" t="e">
        <f t="shared" si="44"/>
        <v>#N/A</v>
      </c>
      <c r="V84" s="122" t="e">
        <f>V82</f>
        <v>#N/A</v>
      </c>
      <c r="W84" s="124"/>
      <c r="X84" s="124"/>
      <c r="Y84" s="124"/>
      <c r="Z84" s="124"/>
      <c r="AA84" s="124"/>
      <c r="AB84" s="124"/>
      <c r="AC84" s="124"/>
      <c r="AD84" s="124"/>
      <c r="AE84" s="123"/>
    </row>
    <row r="85" spans="2:31" ht="14.25">
      <c r="B85" s="119" t="s">
        <v>190</v>
      </c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0" t="e">
        <f>IF(M64&lt;0,M64,0)</f>
        <v>#N/A</v>
      </c>
      <c r="N85" s="121" t="e">
        <f aca="true" t="shared" si="45" ref="N85:V85">IF(N84&lt;=0,M85,IF(N84+M85&gt;=0,0,N84+M85))</f>
        <v>#N/A</v>
      </c>
      <c r="O85" s="121" t="e">
        <f t="shared" si="45"/>
        <v>#N/A</v>
      </c>
      <c r="P85" s="121" t="e">
        <f t="shared" si="45"/>
        <v>#N/A</v>
      </c>
      <c r="Q85" s="121" t="e">
        <f t="shared" si="45"/>
        <v>#N/A</v>
      </c>
      <c r="R85" s="121" t="e">
        <f t="shared" si="45"/>
        <v>#N/A</v>
      </c>
      <c r="S85" s="121" t="e">
        <f t="shared" si="45"/>
        <v>#N/A</v>
      </c>
      <c r="T85" s="121" t="e">
        <f t="shared" si="45"/>
        <v>#N/A</v>
      </c>
      <c r="U85" s="121" t="e">
        <f t="shared" si="45"/>
        <v>#N/A</v>
      </c>
      <c r="V85" s="121" t="e">
        <f t="shared" si="45"/>
        <v>#N/A</v>
      </c>
      <c r="W85" s="123"/>
      <c r="X85" s="123"/>
      <c r="Y85" s="123"/>
      <c r="Z85" s="123"/>
      <c r="AA85" s="123"/>
      <c r="AB85" s="123"/>
      <c r="AC85" s="123"/>
      <c r="AD85" s="123"/>
      <c r="AE85" s="123"/>
    </row>
    <row r="86" spans="2:31" ht="14.25">
      <c r="B86" s="119" t="s">
        <v>191</v>
      </c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 t="e">
        <f aca="true" t="shared" si="46" ref="N86:V86">IF(N84&lt;=0,M85,IF(N84-(N85-M85)&lt;=0,0,N84-(N85-M85)))</f>
        <v>#N/A</v>
      </c>
      <c r="O86" s="121" t="e">
        <f t="shared" si="46"/>
        <v>#N/A</v>
      </c>
      <c r="P86" s="121" t="e">
        <f t="shared" si="46"/>
        <v>#N/A</v>
      </c>
      <c r="Q86" s="121" t="e">
        <f t="shared" si="46"/>
        <v>#N/A</v>
      </c>
      <c r="R86" s="121" t="e">
        <f t="shared" si="46"/>
        <v>#N/A</v>
      </c>
      <c r="S86" s="121" t="e">
        <f t="shared" si="46"/>
        <v>#N/A</v>
      </c>
      <c r="T86" s="121" t="e">
        <f t="shared" si="46"/>
        <v>#N/A</v>
      </c>
      <c r="U86" s="121" t="e">
        <f t="shared" si="46"/>
        <v>#N/A</v>
      </c>
      <c r="V86" s="121" t="e">
        <f t="shared" si="46"/>
        <v>#N/A</v>
      </c>
      <c r="W86" s="123"/>
      <c r="X86" s="123"/>
      <c r="Y86" s="123"/>
      <c r="Z86" s="123"/>
      <c r="AA86" s="123"/>
      <c r="AB86" s="123"/>
      <c r="AC86" s="123"/>
      <c r="AD86" s="123"/>
      <c r="AE86" s="123"/>
    </row>
    <row r="87" spans="2:22" ht="14.25">
      <c r="B87" s="119" t="s">
        <v>192</v>
      </c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0" t="e">
        <f>IF(N64&lt;0,N64,0)</f>
        <v>#N/A</v>
      </c>
      <c r="O87" s="121" t="e">
        <f aca="true" t="shared" si="47" ref="O87:V87">IF(O86&lt;=0,N87,IF(O86+N87&gt;=0,0,O86+N87))</f>
        <v>#N/A</v>
      </c>
      <c r="P87" s="121" t="e">
        <f t="shared" si="47"/>
        <v>#N/A</v>
      </c>
      <c r="Q87" s="121" t="e">
        <f t="shared" si="47"/>
        <v>#N/A</v>
      </c>
      <c r="R87" s="121" t="e">
        <f t="shared" si="47"/>
        <v>#N/A</v>
      </c>
      <c r="S87" s="121" t="e">
        <f t="shared" si="47"/>
        <v>#N/A</v>
      </c>
      <c r="T87" s="121" t="e">
        <f t="shared" si="47"/>
        <v>#N/A</v>
      </c>
      <c r="U87" s="121" t="e">
        <f t="shared" si="47"/>
        <v>#N/A</v>
      </c>
      <c r="V87" s="121" t="e">
        <f t="shared" si="47"/>
        <v>#N/A</v>
      </c>
    </row>
    <row r="88" spans="2:22" ht="14.25">
      <c r="B88" s="119" t="s">
        <v>193</v>
      </c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 t="e">
        <f aca="true" t="shared" si="48" ref="O88:V88">IF(O86&lt;=0,N87,IF(O86-(O87-N87)&lt;=0,0,O86-(O87-N87)))</f>
        <v>#N/A</v>
      </c>
      <c r="P88" s="121" t="e">
        <f t="shared" si="48"/>
        <v>#N/A</v>
      </c>
      <c r="Q88" s="121" t="e">
        <f t="shared" si="48"/>
        <v>#N/A</v>
      </c>
      <c r="R88" s="121" t="e">
        <f t="shared" si="48"/>
        <v>#N/A</v>
      </c>
      <c r="S88" s="121" t="e">
        <f t="shared" si="48"/>
        <v>#N/A</v>
      </c>
      <c r="T88" s="121" t="e">
        <f t="shared" si="48"/>
        <v>#N/A</v>
      </c>
      <c r="U88" s="121" t="e">
        <f t="shared" si="48"/>
        <v>#N/A</v>
      </c>
      <c r="V88" s="121" t="e">
        <f t="shared" si="48"/>
        <v>#N/A</v>
      </c>
    </row>
    <row r="89" spans="2:22" ht="14.25">
      <c r="B89" s="119" t="s">
        <v>194</v>
      </c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0" t="e">
        <f>IF(O64&lt;0,O64,0)</f>
        <v>#N/A</v>
      </c>
      <c r="P89" s="121" t="e">
        <f aca="true" t="shared" si="49" ref="P89:V89">IF(P88&lt;=0,O89,IF(P88+O89&gt;=0,0,P88+O89))</f>
        <v>#N/A</v>
      </c>
      <c r="Q89" s="121" t="e">
        <f t="shared" si="49"/>
        <v>#N/A</v>
      </c>
      <c r="R89" s="121" t="e">
        <f t="shared" si="49"/>
        <v>#N/A</v>
      </c>
      <c r="S89" s="121" t="e">
        <f t="shared" si="49"/>
        <v>#N/A</v>
      </c>
      <c r="T89" s="121" t="e">
        <f t="shared" si="49"/>
        <v>#N/A</v>
      </c>
      <c r="U89" s="121" t="e">
        <f t="shared" si="49"/>
        <v>#N/A</v>
      </c>
      <c r="V89" s="121" t="e">
        <f t="shared" si="49"/>
        <v>#N/A</v>
      </c>
    </row>
    <row r="90" spans="2:22" ht="14.25">
      <c r="B90" s="119" t="s">
        <v>195</v>
      </c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 t="e">
        <f aca="true" t="shared" si="50" ref="P90:V90">IF(P88&lt;=0,O89,IF(P88-(P89-O89)&lt;=0,0,P88-(P89-O89)))</f>
        <v>#N/A</v>
      </c>
      <c r="Q90" s="121" t="e">
        <f t="shared" si="50"/>
        <v>#N/A</v>
      </c>
      <c r="R90" s="121" t="e">
        <f t="shared" si="50"/>
        <v>#N/A</v>
      </c>
      <c r="S90" s="121" t="e">
        <f t="shared" si="50"/>
        <v>#N/A</v>
      </c>
      <c r="T90" s="121" t="e">
        <f t="shared" si="50"/>
        <v>#N/A</v>
      </c>
      <c r="U90" s="121" t="e">
        <f t="shared" si="50"/>
        <v>#N/A</v>
      </c>
      <c r="V90" s="121" t="e">
        <f t="shared" si="50"/>
        <v>#N/A</v>
      </c>
    </row>
    <row r="91" spans="2:22" ht="14.25">
      <c r="B91" s="119" t="s">
        <v>196</v>
      </c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0" t="e">
        <f>IF(P64&lt;0,P64,0)</f>
        <v>#N/A</v>
      </c>
      <c r="Q91" s="121" t="e">
        <f aca="true" t="shared" si="51" ref="Q91:V91">IF(Q90&lt;=0,P91,IF(Q90+P91&gt;=0,0,Q90+P91))</f>
        <v>#N/A</v>
      </c>
      <c r="R91" s="121" t="e">
        <f t="shared" si="51"/>
        <v>#N/A</v>
      </c>
      <c r="S91" s="121" t="e">
        <f t="shared" si="51"/>
        <v>#N/A</v>
      </c>
      <c r="T91" s="121" t="e">
        <f t="shared" si="51"/>
        <v>#N/A</v>
      </c>
      <c r="U91" s="121" t="e">
        <f t="shared" si="51"/>
        <v>#N/A</v>
      </c>
      <c r="V91" s="121" t="e">
        <f t="shared" si="51"/>
        <v>#N/A</v>
      </c>
    </row>
    <row r="92" spans="2:22" ht="14.25">
      <c r="B92" s="119" t="s">
        <v>197</v>
      </c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 t="e">
        <f aca="true" t="shared" si="52" ref="Q92:V92">IF(Q90&lt;=0,P91,IF(Q90-(Q91-P91)&lt;=0,0,Q90-(Q91-P91)))</f>
        <v>#N/A</v>
      </c>
      <c r="R92" s="121" t="e">
        <f t="shared" si="52"/>
        <v>#N/A</v>
      </c>
      <c r="S92" s="121" t="e">
        <f t="shared" si="52"/>
        <v>#N/A</v>
      </c>
      <c r="T92" s="121" t="e">
        <f t="shared" si="52"/>
        <v>#N/A</v>
      </c>
      <c r="U92" s="121" t="e">
        <f t="shared" si="52"/>
        <v>#N/A</v>
      </c>
      <c r="V92" s="121" t="e">
        <f t="shared" si="52"/>
        <v>#N/A</v>
      </c>
    </row>
    <row r="93" spans="2:22" ht="14.25">
      <c r="B93" s="119" t="s">
        <v>198</v>
      </c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0" t="e">
        <f>IF(Q64&lt;0,Q64,0)</f>
        <v>#N/A</v>
      </c>
      <c r="R93" s="121" t="e">
        <f>IF(R92&lt;=0,Q93,IF(R92+Q93&gt;=0,0,R92+Q93))</f>
        <v>#N/A</v>
      </c>
      <c r="S93" s="121" t="e">
        <f>IF(S92&lt;=0,R93,IF(S92+R93&gt;=0,0,S92+R93))</f>
        <v>#N/A</v>
      </c>
      <c r="T93" s="121" t="e">
        <f>IF(T92&lt;=0,S93,IF(T92+S93&gt;=0,0,T92+S93))</f>
        <v>#N/A</v>
      </c>
      <c r="U93" s="121" t="e">
        <f>IF(U92&lt;=0,T93,IF(U92+T93&gt;=0,0,U92+T93))</f>
        <v>#N/A</v>
      </c>
      <c r="V93" s="121" t="e">
        <f>IF(V92&lt;=0,U93,IF(V92+U93&gt;=0,0,V92+U93))</f>
        <v>#N/A</v>
      </c>
    </row>
    <row r="94" spans="2:22" ht="14.25">
      <c r="B94" s="119" t="s">
        <v>199</v>
      </c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 t="e">
        <f>IF(R92&lt;=0,Q93,IF(R92-(R93-Q93)&lt;=0,0,R92-(R93-Q93)))</f>
        <v>#N/A</v>
      </c>
      <c r="S94" s="121" t="e">
        <f>IF(S92&lt;=0,R93,IF(S92-(S93-R93)&lt;=0,0,S92-(S93-R93)))</f>
        <v>#N/A</v>
      </c>
      <c r="T94" s="121" t="e">
        <f>IF(T92&lt;=0,S93,IF(T92-(T93-S93)&lt;=0,0,T92-(T93-S93)))</f>
        <v>#N/A</v>
      </c>
      <c r="U94" s="121" t="e">
        <f>IF(U92&lt;=0,T93,IF(U92-(U93-T93)&lt;=0,0,U92-(U93-T93)))</f>
        <v>#N/A</v>
      </c>
      <c r="V94" s="121" t="e">
        <f>IF(V92&lt;=0,U93,IF(V92-(V93-U93)&lt;=0,0,V92-(V93-U93)))</f>
        <v>#N/A</v>
      </c>
    </row>
    <row r="95" spans="2:22" ht="14.25">
      <c r="B95" s="119" t="s">
        <v>200</v>
      </c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0" t="e">
        <f>IF(R64&lt;0,R64,0)</f>
        <v>#N/A</v>
      </c>
      <c r="S95" s="121" t="e">
        <f>IF(S94&lt;=0,R95,IF(S94+R95&gt;=0,0,S94+R95))</f>
        <v>#N/A</v>
      </c>
      <c r="T95" s="121" t="e">
        <f>IF(T94&lt;=0,S95,IF(T94+S95&gt;=0,0,T94+S95))</f>
        <v>#N/A</v>
      </c>
      <c r="U95" s="121" t="e">
        <f>IF(U94&lt;=0,T95,IF(U94+T95&gt;=0,0,U94+T95))</f>
        <v>#N/A</v>
      </c>
      <c r="V95" s="121" t="e">
        <f>IF(V94&lt;=0,U95,IF(V94+U95&gt;=0,0,V94+U95))</f>
        <v>#N/A</v>
      </c>
    </row>
    <row r="96" spans="2:22" ht="14.25">
      <c r="B96" s="119" t="s">
        <v>201</v>
      </c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 t="e">
        <f>IF(S94&lt;=0,R95,IF(S94-(S95-R95)&lt;=0,0,S94-(S95-R95)))</f>
        <v>#N/A</v>
      </c>
      <c r="T96" s="121" t="e">
        <f>IF(T94&lt;=0,S95,IF(T94-(T95-S95)&lt;=0,0,T94-(T95-S95)))</f>
        <v>#N/A</v>
      </c>
      <c r="U96" s="121" t="e">
        <f>IF(U94&lt;=0,T95,IF(U94-(U95-T95)&lt;=0,0,U94-(U95-T95)))</f>
        <v>#N/A</v>
      </c>
      <c r="V96" s="121" t="e">
        <f>IF(V94&lt;=0,U95,IF(V94-(V95-U95)&lt;=0,0,V94-(V95-U95)))</f>
        <v>#N/A</v>
      </c>
    </row>
    <row r="97" spans="2:22" ht="14.25">
      <c r="B97" s="119" t="s">
        <v>202</v>
      </c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0" t="e">
        <f>IF(S64&lt;0,S64,0)</f>
        <v>#N/A</v>
      </c>
      <c r="T97" s="121" t="e">
        <f>IF(T96&lt;=0,S97,IF(T96+S97&gt;=0,0,T96+S97))</f>
        <v>#N/A</v>
      </c>
      <c r="U97" s="121" t="e">
        <f>IF(U96&lt;=0,T97,IF(U96+T97&gt;=0,0,U96+T97))</f>
        <v>#N/A</v>
      </c>
      <c r="V97" s="121" t="e">
        <f>IF(V96&lt;=0,U97,IF(V96+U97&gt;=0,0,V96+U97))</f>
        <v>#N/A</v>
      </c>
    </row>
    <row r="98" spans="2:22" ht="14.25">
      <c r="B98" s="119" t="s">
        <v>203</v>
      </c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 t="e">
        <f>IF(T96&lt;=0,S97,IF(T96-(T97-S97)&lt;=0,0,T96-(T97-S97)))</f>
        <v>#N/A</v>
      </c>
      <c r="U98" s="121" t="e">
        <f>IF(U96&lt;=0,T97,IF(U96-(U97-T97)&lt;=0,0,U96-(U97-T97)))</f>
        <v>#N/A</v>
      </c>
      <c r="V98" s="121" t="e">
        <f>IF(V96&lt;=0,U97,IF(V96-(V97-U97)&lt;=0,0,V96-(V97-U97)))</f>
        <v>#N/A</v>
      </c>
    </row>
    <row r="99" spans="2:22" ht="14.25">
      <c r="B99" s="119" t="s">
        <v>204</v>
      </c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0" t="e">
        <f>IF(T64&lt;0,T64,0)</f>
        <v>#N/A</v>
      </c>
      <c r="U99" s="121" t="e">
        <f>IF(U98&lt;=0,T99,IF(U98+T99&gt;=0,0,U98+T99))</f>
        <v>#N/A</v>
      </c>
      <c r="V99" s="121" t="e">
        <f>IF(V98&lt;=0,U99,IF(V98+U99&gt;=0,0,V98+U99))</f>
        <v>#N/A</v>
      </c>
    </row>
    <row r="100" spans="2:22" ht="14.25">
      <c r="B100" s="119" t="s">
        <v>205</v>
      </c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 t="e">
        <f>IF(U98&lt;=0,T99,IF(U98-(U99-T99)&lt;=0,0,U98-(U99-T99)))</f>
        <v>#N/A</v>
      </c>
      <c r="V100" s="121" t="e">
        <f>IF(V98&lt;=0,U99,IF(V98-(V99-U99)&lt;=0,0,V98-(V99-U99)))</f>
        <v>#N/A</v>
      </c>
    </row>
    <row r="101" spans="2:22" ht="14.25">
      <c r="B101" s="119" t="s">
        <v>206</v>
      </c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0" t="e">
        <f>IF(U64&lt;0,U64,0)</f>
        <v>#N/A</v>
      </c>
      <c r="V101" s="121" t="e">
        <f>IF(V100&lt;=0,U101,IF(V100+U101&gt;=0,0,V100+U101))</f>
        <v>#N/A</v>
      </c>
    </row>
    <row r="102" spans="2:22" ht="14.25">
      <c r="B102" s="119" t="s">
        <v>207</v>
      </c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 t="e">
        <f>IF(V100&lt;=0,U101,IF(V100-(V101-U101)&lt;=0,0,V100-(V101-U101)))</f>
        <v>#N/A</v>
      </c>
    </row>
    <row r="103" spans="2:22" ht="14.25">
      <c r="B103" s="119" t="s">
        <v>208</v>
      </c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0" t="e">
        <f>IF(V64&lt;0,V64,0)</f>
        <v>#N/A</v>
      </c>
    </row>
    <row r="104" spans="3:22" ht="13.5"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</row>
    <row r="105" spans="3:22" ht="13.5"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</row>
    <row r="106" spans="1:22" ht="14.25">
      <c r="A106" s="126" t="s">
        <v>209</v>
      </c>
      <c r="B106" s="119" t="s">
        <v>171</v>
      </c>
      <c r="C106" s="121" t="e">
        <f aca="true" t="shared" si="53" ref="C106:V106">C65</f>
        <v>#N/A</v>
      </c>
      <c r="D106" s="121" t="e">
        <f t="shared" si="53"/>
        <v>#N/A</v>
      </c>
      <c r="E106" s="121" t="e">
        <f t="shared" si="53"/>
        <v>#N/A</v>
      </c>
      <c r="F106" s="121" t="e">
        <f t="shared" si="53"/>
        <v>#N/A</v>
      </c>
      <c r="G106" s="121" t="e">
        <f t="shared" si="53"/>
        <v>#N/A</v>
      </c>
      <c r="H106" s="121" t="e">
        <f t="shared" si="53"/>
        <v>#N/A</v>
      </c>
      <c r="I106" s="121" t="e">
        <f t="shared" si="53"/>
        <v>#N/A</v>
      </c>
      <c r="J106" s="121" t="e">
        <f t="shared" si="53"/>
        <v>#N/A</v>
      </c>
      <c r="K106" s="121" t="e">
        <f t="shared" si="53"/>
        <v>#N/A</v>
      </c>
      <c r="L106" s="121" t="e">
        <f t="shared" si="53"/>
        <v>#N/A</v>
      </c>
      <c r="M106" s="121">
        <f t="shared" si="53"/>
        <v>0</v>
      </c>
      <c r="N106" s="121">
        <f t="shared" si="53"/>
        <v>0</v>
      </c>
      <c r="O106" s="121">
        <f t="shared" si="53"/>
        <v>0</v>
      </c>
      <c r="P106" s="121">
        <f t="shared" si="53"/>
        <v>0</v>
      </c>
      <c r="Q106" s="121">
        <f t="shared" si="53"/>
        <v>0</v>
      </c>
      <c r="R106" s="121">
        <f t="shared" si="53"/>
        <v>0</v>
      </c>
      <c r="S106" s="121">
        <f t="shared" si="53"/>
        <v>0</v>
      </c>
      <c r="T106" s="121">
        <f t="shared" si="53"/>
        <v>0</v>
      </c>
      <c r="U106" s="121">
        <f t="shared" si="53"/>
        <v>0</v>
      </c>
      <c r="V106" s="121">
        <f t="shared" si="53"/>
        <v>0</v>
      </c>
    </row>
    <row r="107" spans="1:22" ht="14.25">
      <c r="A107" s="126" t="s">
        <v>209</v>
      </c>
      <c r="B107" s="119" t="s">
        <v>173</v>
      </c>
      <c r="C107" s="121">
        <f aca="true" t="shared" si="54" ref="C107:V107">C67</f>
        <v>0</v>
      </c>
      <c r="D107" s="121" t="e">
        <f t="shared" si="54"/>
        <v>#N/A</v>
      </c>
      <c r="E107" s="121" t="e">
        <f t="shared" si="54"/>
        <v>#N/A</v>
      </c>
      <c r="F107" s="121" t="e">
        <f t="shared" si="54"/>
        <v>#N/A</v>
      </c>
      <c r="G107" s="121" t="e">
        <f t="shared" si="54"/>
        <v>#N/A</v>
      </c>
      <c r="H107" s="121" t="e">
        <f t="shared" si="54"/>
        <v>#N/A</v>
      </c>
      <c r="I107" s="121" t="e">
        <f t="shared" si="54"/>
        <v>#N/A</v>
      </c>
      <c r="J107" s="121" t="e">
        <f t="shared" si="54"/>
        <v>#N/A</v>
      </c>
      <c r="K107" s="121" t="e">
        <f t="shared" si="54"/>
        <v>#N/A</v>
      </c>
      <c r="L107" s="121" t="e">
        <f t="shared" si="54"/>
        <v>#N/A</v>
      </c>
      <c r="M107" s="121" t="e">
        <f t="shared" si="54"/>
        <v>#N/A</v>
      </c>
      <c r="N107" s="121">
        <f t="shared" si="54"/>
        <v>0</v>
      </c>
      <c r="O107" s="121">
        <f t="shared" si="54"/>
        <v>0</v>
      </c>
      <c r="P107" s="121">
        <f t="shared" si="54"/>
        <v>0</v>
      </c>
      <c r="Q107" s="121">
        <f t="shared" si="54"/>
        <v>0</v>
      </c>
      <c r="R107" s="121">
        <f t="shared" si="54"/>
        <v>0</v>
      </c>
      <c r="S107" s="121">
        <f t="shared" si="54"/>
        <v>0</v>
      </c>
      <c r="T107" s="121">
        <f t="shared" si="54"/>
        <v>0</v>
      </c>
      <c r="U107" s="121">
        <f t="shared" si="54"/>
        <v>0</v>
      </c>
      <c r="V107" s="121">
        <f t="shared" si="54"/>
        <v>0</v>
      </c>
    </row>
    <row r="108" spans="1:22" ht="14.25">
      <c r="A108" s="126" t="s">
        <v>209</v>
      </c>
      <c r="B108" s="119" t="s">
        <v>175</v>
      </c>
      <c r="C108" s="121">
        <f aca="true" t="shared" si="55" ref="C108:V108">C69</f>
        <v>0</v>
      </c>
      <c r="D108" s="121">
        <f t="shared" si="55"/>
        <v>0</v>
      </c>
      <c r="E108" s="121" t="e">
        <f t="shared" si="55"/>
        <v>#N/A</v>
      </c>
      <c r="F108" s="121" t="e">
        <f t="shared" si="55"/>
        <v>#N/A</v>
      </c>
      <c r="G108" s="121" t="e">
        <f t="shared" si="55"/>
        <v>#N/A</v>
      </c>
      <c r="H108" s="121" t="e">
        <f t="shared" si="55"/>
        <v>#N/A</v>
      </c>
      <c r="I108" s="121" t="e">
        <f t="shared" si="55"/>
        <v>#N/A</v>
      </c>
      <c r="J108" s="121" t="e">
        <f t="shared" si="55"/>
        <v>#N/A</v>
      </c>
      <c r="K108" s="121" t="e">
        <f t="shared" si="55"/>
        <v>#N/A</v>
      </c>
      <c r="L108" s="121" t="e">
        <f t="shared" si="55"/>
        <v>#N/A</v>
      </c>
      <c r="M108" s="121" t="e">
        <f t="shared" si="55"/>
        <v>#N/A</v>
      </c>
      <c r="N108" s="121" t="e">
        <f t="shared" si="55"/>
        <v>#N/A</v>
      </c>
      <c r="O108" s="121">
        <f t="shared" si="55"/>
        <v>0</v>
      </c>
      <c r="P108" s="121">
        <f t="shared" si="55"/>
        <v>0</v>
      </c>
      <c r="Q108" s="121">
        <f t="shared" si="55"/>
        <v>0</v>
      </c>
      <c r="R108" s="121">
        <f t="shared" si="55"/>
        <v>0</v>
      </c>
      <c r="S108" s="121">
        <f t="shared" si="55"/>
        <v>0</v>
      </c>
      <c r="T108" s="121">
        <f t="shared" si="55"/>
        <v>0</v>
      </c>
      <c r="U108" s="121">
        <f t="shared" si="55"/>
        <v>0</v>
      </c>
      <c r="V108" s="121">
        <f t="shared" si="55"/>
        <v>0</v>
      </c>
    </row>
    <row r="109" spans="1:22" ht="14.25">
      <c r="A109" s="126" t="s">
        <v>209</v>
      </c>
      <c r="B109" s="119" t="s">
        <v>177</v>
      </c>
      <c r="C109" s="121">
        <f aca="true" t="shared" si="56" ref="C109:V109">C71</f>
        <v>0</v>
      </c>
      <c r="D109" s="121">
        <f t="shared" si="56"/>
        <v>0</v>
      </c>
      <c r="E109" s="121">
        <f t="shared" si="56"/>
        <v>0</v>
      </c>
      <c r="F109" s="121" t="e">
        <f t="shared" si="56"/>
        <v>#N/A</v>
      </c>
      <c r="G109" s="121" t="e">
        <f t="shared" si="56"/>
        <v>#N/A</v>
      </c>
      <c r="H109" s="121" t="e">
        <f t="shared" si="56"/>
        <v>#N/A</v>
      </c>
      <c r="I109" s="121" t="e">
        <f t="shared" si="56"/>
        <v>#N/A</v>
      </c>
      <c r="J109" s="121" t="e">
        <f t="shared" si="56"/>
        <v>#N/A</v>
      </c>
      <c r="K109" s="121" t="e">
        <f t="shared" si="56"/>
        <v>#N/A</v>
      </c>
      <c r="L109" s="121" t="e">
        <f t="shared" si="56"/>
        <v>#N/A</v>
      </c>
      <c r="M109" s="121" t="e">
        <f t="shared" si="56"/>
        <v>#N/A</v>
      </c>
      <c r="N109" s="121" t="e">
        <f t="shared" si="56"/>
        <v>#N/A</v>
      </c>
      <c r="O109" s="121" t="e">
        <f t="shared" si="56"/>
        <v>#N/A</v>
      </c>
      <c r="P109" s="121">
        <f t="shared" si="56"/>
        <v>0</v>
      </c>
      <c r="Q109" s="121">
        <f t="shared" si="56"/>
        <v>0</v>
      </c>
      <c r="R109" s="121">
        <f t="shared" si="56"/>
        <v>0</v>
      </c>
      <c r="S109" s="121">
        <f t="shared" si="56"/>
        <v>0</v>
      </c>
      <c r="T109" s="121">
        <f t="shared" si="56"/>
        <v>0</v>
      </c>
      <c r="U109" s="121">
        <f t="shared" si="56"/>
        <v>0</v>
      </c>
      <c r="V109" s="121">
        <f t="shared" si="56"/>
        <v>0</v>
      </c>
    </row>
    <row r="110" spans="1:22" ht="14.25">
      <c r="A110" s="126" t="s">
        <v>209</v>
      </c>
      <c r="B110" s="119" t="s">
        <v>179</v>
      </c>
      <c r="C110" s="121">
        <f aca="true" t="shared" si="57" ref="C110:V110">C73</f>
        <v>0</v>
      </c>
      <c r="D110" s="121">
        <f t="shared" si="57"/>
        <v>0</v>
      </c>
      <c r="E110" s="121">
        <f t="shared" si="57"/>
        <v>0</v>
      </c>
      <c r="F110" s="121">
        <f t="shared" si="57"/>
        <v>0</v>
      </c>
      <c r="G110" s="121" t="e">
        <f t="shared" si="57"/>
        <v>#N/A</v>
      </c>
      <c r="H110" s="121" t="e">
        <f t="shared" si="57"/>
        <v>#N/A</v>
      </c>
      <c r="I110" s="121" t="e">
        <f t="shared" si="57"/>
        <v>#N/A</v>
      </c>
      <c r="J110" s="121" t="e">
        <f t="shared" si="57"/>
        <v>#N/A</v>
      </c>
      <c r="K110" s="121" t="e">
        <f t="shared" si="57"/>
        <v>#N/A</v>
      </c>
      <c r="L110" s="121" t="e">
        <f t="shared" si="57"/>
        <v>#N/A</v>
      </c>
      <c r="M110" s="121" t="e">
        <f t="shared" si="57"/>
        <v>#N/A</v>
      </c>
      <c r="N110" s="121" t="e">
        <f t="shared" si="57"/>
        <v>#N/A</v>
      </c>
      <c r="O110" s="121" t="e">
        <f t="shared" si="57"/>
        <v>#N/A</v>
      </c>
      <c r="P110" s="121" t="e">
        <f t="shared" si="57"/>
        <v>#N/A</v>
      </c>
      <c r="Q110" s="121">
        <f t="shared" si="57"/>
        <v>0</v>
      </c>
      <c r="R110" s="121">
        <f t="shared" si="57"/>
        <v>0</v>
      </c>
      <c r="S110" s="121">
        <f t="shared" si="57"/>
        <v>0</v>
      </c>
      <c r="T110" s="121">
        <f t="shared" si="57"/>
        <v>0</v>
      </c>
      <c r="U110" s="121">
        <f t="shared" si="57"/>
        <v>0</v>
      </c>
      <c r="V110" s="121">
        <f t="shared" si="57"/>
        <v>0</v>
      </c>
    </row>
    <row r="111" spans="1:22" ht="14.25">
      <c r="A111" s="126" t="s">
        <v>209</v>
      </c>
      <c r="B111" s="119" t="s">
        <v>181</v>
      </c>
      <c r="C111" s="121">
        <f aca="true" t="shared" si="58" ref="C111:V111">C75</f>
        <v>0</v>
      </c>
      <c r="D111" s="121">
        <f t="shared" si="58"/>
        <v>0</v>
      </c>
      <c r="E111" s="121">
        <f t="shared" si="58"/>
        <v>0</v>
      </c>
      <c r="F111" s="121">
        <f t="shared" si="58"/>
        <v>0</v>
      </c>
      <c r="G111" s="121">
        <f t="shared" si="58"/>
        <v>0</v>
      </c>
      <c r="H111" s="121" t="e">
        <f t="shared" si="58"/>
        <v>#N/A</v>
      </c>
      <c r="I111" s="121" t="e">
        <f t="shared" si="58"/>
        <v>#N/A</v>
      </c>
      <c r="J111" s="121" t="e">
        <f t="shared" si="58"/>
        <v>#N/A</v>
      </c>
      <c r="K111" s="121" t="e">
        <f t="shared" si="58"/>
        <v>#N/A</v>
      </c>
      <c r="L111" s="121" t="e">
        <f t="shared" si="58"/>
        <v>#N/A</v>
      </c>
      <c r="M111" s="121" t="e">
        <f t="shared" si="58"/>
        <v>#N/A</v>
      </c>
      <c r="N111" s="121" t="e">
        <f t="shared" si="58"/>
        <v>#N/A</v>
      </c>
      <c r="O111" s="121" t="e">
        <f t="shared" si="58"/>
        <v>#N/A</v>
      </c>
      <c r="P111" s="121" t="e">
        <f t="shared" si="58"/>
        <v>#N/A</v>
      </c>
      <c r="Q111" s="121" t="e">
        <f t="shared" si="58"/>
        <v>#N/A</v>
      </c>
      <c r="R111" s="121">
        <f t="shared" si="58"/>
        <v>0</v>
      </c>
      <c r="S111" s="121">
        <f t="shared" si="58"/>
        <v>0</v>
      </c>
      <c r="T111" s="121">
        <f t="shared" si="58"/>
        <v>0</v>
      </c>
      <c r="U111" s="121">
        <f t="shared" si="58"/>
        <v>0</v>
      </c>
      <c r="V111" s="121">
        <f t="shared" si="58"/>
        <v>0</v>
      </c>
    </row>
    <row r="112" spans="1:22" ht="14.25">
      <c r="A112" s="126" t="s">
        <v>209</v>
      </c>
      <c r="B112" s="119" t="s">
        <v>183</v>
      </c>
      <c r="C112" s="121">
        <f aca="true" t="shared" si="59" ref="C112:V112">C77</f>
        <v>0</v>
      </c>
      <c r="D112" s="121">
        <f t="shared" si="59"/>
        <v>0</v>
      </c>
      <c r="E112" s="121">
        <f t="shared" si="59"/>
        <v>0</v>
      </c>
      <c r="F112" s="121">
        <f t="shared" si="59"/>
        <v>0</v>
      </c>
      <c r="G112" s="121">
        <f t="shared" si="59"/>
        <v>0</v>
      </c>
      <c r="H112" s="121">
        <f t="shared" si="59"/>
        <v>0</v>
      </c>
      <c r="I112" s="121" t="e">
        <f t="shared" si="59"/>
        <v>#N/A</v>
      </c>
      <c r="J112" s="121" t="e">
        <f t="shared" si="59"/>
        <v>#N/A</v>
      </c>
      <c r="K112" s="121" t="e">
        <f t="shared" si="59"/>
        <v>#N/A</v>
      </c>
      <c r="L112" s="121" t="e">
        <f t="shared" si="59"/>
        <v>#N/A</v>
      </c>
      <c r="M112" s="121" t="e">
        <f t="shared" si="59"/>
        <v>#N/A</v>
      </c>
      <c r="N112" s="121" t="e">
        <f t="shared" si="59"/>
        <v>#N/A</v>
      </c>
      <c r="O112" s="121" t="e">
        <f t="shared" si="59"/>
        <v>#N/A</v>
      </c>
      <c r="P112" s="121" t="e">
        <f t="shared" si="59"/>
        <v>#N/A</v>
      </c>
      <c r="Q112" s="121" t="e">
        <f t="shared" si="59"/>
        <v>#N/A</v>
      </c>
      <c r="R112" s="121" t="e">
        <f t="shared" si="59"/>
        <v>#N/A</v>
      </c>
      <c r="S112" s="121">
        <f t="shared" si="59"/>
        <v>0</v>
      </c>
      <c r="T112" s="121">
        <f t="shared" si="59"/>
        <v>0</v>
      </c>
      <c r="U112" s="121">
        <f t="shared" si="59"/>
        <v>0</v>
      </c>
      <c r="V112" s="121">
        <f t="shared" si="59"/>
        <v>0</v>
      </c>
    </row>
    <row r="113" spans="1:22" ht="14.25">
      <c r="A113" s="126" t="s">
        <v>209</v>
      </c>
      <c r="B113" s="119" t="s">
        <v>185</v>
      </c>
      <c r="C113" s="121">
        <f aca="true" t="shared" si="60" ref="C113:V113">C79</f>
        <v>0</v>
      </c>
      <c r="D113" s="121">
        <f t="shared" si="60"/>
        <v>0</v>
      </c>
      <c r="E113" s="121">
        <f t="shared" si="60"/>
        <v>0</v>
      </c>
      <c r="F113" s="121">
        <f t="shared" si="60"/>
        <v>0</v>
      </c>
      <c r="G113" s="121">
        <f t="shared" si="60"/>
        <v>0</v>
      </c>
      <c r="H113" s="121">
        <f t="shared" si="60"/>
        <v>0</v>
      </c>
      <c r="I113" s="121">
        <f t="shared" si="60"/>
        <v>0</v>
      </c>
      <c r="J113" s="121" t="e">
        <f t="shared" si="60"/>
        <v>#N/A</v>
      </c>
      <c r="K113" s="121" t="e">
        <f t="shared" si="60"/>
        <v>#N/A</v>
      </c>
      <c r="L113" s="121" t="e">
        <f t="shared" si="60"/>
        <v>#N/A</v>
      </c>
      <c r="M113" s="121" t="e">
        <f t="shared" si="60"/>
        <v>#N/A</v>
      </c>
      <c r="N113" s="121" t="e">
        <f t="shared" si="60"/>
        <v>#N/A</v>
      </c>
      <c r="O113" s="121" t="e">
        <f t="shared" si="60"/>
        <v>#N/A</v>
      </c>
      <c r="P113" s="121" t="e">
        <f t="shared" si="60"/>
        <v>#N/A</v>
      </c>
      <c r="Q113" s="121" t="e">
        <f t="shared" si="60"/>
        <v>#N/A</v>
      </c>
      <c r="R113" s="121" t="e">
        <f t="shared" si="60"/>
        <v>#N/A</v>
      </c>
      <c r="S113" s="121" t="e">
        <f t="shared" si="60"/>
        <v>#N/A</v>
      </c>
      <c r="T113" s="121">
        <f t="shared" si="60"/>
        <v>0</v>
      </c>
      <c r="U113" s="121">
        <f t="shared" si="60"/>
        <v>0</v>
      </c>
      <c r="V113" s="121">
        <f t="shared" si="60"/>
        <v>0</v>
      </c>
    </row>
    <row r="114" spans="1:22" ht="14.25">
      <c r="A114" s="126" t="s">
        <v>209</v>
      </c>
      <c r="B114" s="119" t="s">
        <v>187</v>
      </c>
      <c r="C114" s="121">
        <f aca="true" t="shared" si="61" ref="C114:V114">C81</f>
        <v>0</v>
      </c>
      <c r="D114" s="121">
        <f t="shared" si="61"/>
        <v>0</v>
      </c>
      <c r="E114" s="121">
        <f t="shared" si="61"/>
        <v>0</v>
      </c>
      <c r="F114" s="121">
        <f t="shared" si="61"/>
        <v>0</v>
      </c>
      <c r="G114" s="121">
        <f t="shared" si="61"/>
        <v>0</v>
      </c>
      <c r="H114" s="121">
        <f t="shared" si="61"/>
        <v>0</v>
      </c>
      <c r="I114" s="121">
        <f t="shared" si="61"/>
        <v>0</v>
      </c>
      <c r="J114" s="121">
        <f t="shared" si="61"/>
        <v>0</v>
      </c>
      <c r="K114" s="121" t="e">
        <f t="shared" si="61"/>
        <v>#N/A</v>
      </c>
      <c r="L114" s="121" t="e">
        <f t="shared" si="61"/>
        <v>#N/A</v>
      </c>
      <c r="M114" s="121" t="e">
        <f t="shared" si="61"/>
        <v>#N/A</v>
      </c>
      <c r="N114" s="121" t="e">
        <f t="shared" si="61"/>
        <v>#N/A</v>
      </c>
      <c r="O114" s="121" t="e">
        <f t="shared" si="61"/>
        <v>#N/A</v>
      </c>
      <c r="P114" s="121" t="e">
        <f t="shared" si="61"/>
        <v>#N/A</v>
      </c>
      <c r="Q114" s="121" t="e">
        <f t="shared" si="61"/>
        <v>#N/A</v>
      </c>
      <c r="R114" s="121" t="e">
        <f t="shared" si="61"/>
        <v>#N/A</v>
      </c>
      <c r="S114" s="121" t="e">
        <f t="shared" si="61"/>
        <v>#N/A</v>
      </c>
      <c r="T114" s="121" t="e">
        <f t="shared" si="61"/>
        <v>#N/A</v>
      </c>
      <c r="U114" s="121">
        <f t="shared" si="61"/>
        <v>0</v>
      </c>
      <c r="V114" s="121">
        <f t="shared" si="61"/>
        <v>0</v>
      </c>
    </row>
    <row r="115" spans="1:22" ht="14.25">
      <c r="A115" s="126" t="s">
        <v>209</v>
      </c>
      <c r="B115" s="119" t="s">
        <v>189</v>
      </c>
      <c r="C115" s="121">
        <f aca="true" t="shared" si="62" ref="C115:V115">C83</f>
        <v>0</v>
      </c>
      <c r="D115" s="121">
        <f t="shared" si="62"/>
        <v>0</v>
      </c>
      <c r="E115" s="121">
        <f t="shared" si="62"/>
        <v>0</v>
      </c>
      <c r="F115" s="121">
        <f t="shared" si="62"/>
        <v>0</v>
      </c>
      <c r="G115" s="121">
        <f t="shared" si="62"/>
        <v>0</v>
      </c>
      <c r="H115" s="121">
        <f t="shared" si="62"/>
        <v>0</v>
      </c>
      <c r="I115" s="121">
        <f t="shared" si="62"/>
        <v>0</v>
      </c>
      <c r="J115" s="121">
        <f t="shared" si="62"/>
        <v>0</v>
      </c>
      <c r="K115" s="121">
        <f t="shared" si="62"/>
        <v>0</v>
      </c>
      <c r="L115" s="121" t="e">
        <f t="shared" si="62"/>
        <v>#N/A</v>
      </c>
      <c r="M115" s="121" t="e">
        <f t="shared" si="62"/>
        <v>#N/A</v>
      </c>
      <c r="N115" s="121" t="e">
        <f t="shared" si="62"/>
        <v>#N/A</v>
      </c>
      <c r="O115" s="121" t="e">
        <f t="shared" si="62"/>
        <v>#N/A</v>
      </c>
      <c r="P115" s="121" t="e">
        <f t="shared" si="62"/>
        <v>#N/A</v>
      </c>
      <c r="Q115" s="121" t="e">
        <f t="shared" si="62"/>
        <v>#N/A</v>
      </c>
      <c r="R115" s="121" t="e">
        <f t="shared" si="62"/>
        <v>#N/A</v>
      </c>
      <c r="S115" s="121" t="e">
        <f t="shared" si="62"/>
        <v>#N/A</v>
      </c>
      <c r="T115" s="121" t="e">
        <f t="shared" si="62"/>
        <v>#N/A</v>
      </c>
      <c r="U115" s="121" t="e">
        <f t="shared" si="62"/>
        <v>#N/A</v>
      </c>
      <c r="V115" s="121">
        <f t="shared" si="62"/>
        <v>0</v>
      </c>
    </row>
    <row r="116" spans="1:22" ht="14.25">
      <c r="A116" s="126" t="s">
        <v>209</v>
      </c>
      <c r="B116" s="119" t="s">
        <v>191</v>
      </c>
      <c r="C116" s="121">
        <f aca="true" t="shared" si="63" ref="C116:V116">C85</f>
        <v>0</v>
      </c>
      <c r="D116" s="121">
        <f t="shared" si="63"/>
        <v>0</v>
      </c>
      <c r="E116" s="121">
        <f t="shared" si="63"/>
        <v>0</v>
      </c>
      <c r="F116" s="121">
        <f t="shared" si="63"/>
        <v>0</v>
      </c>
      <c r="G116" s="121">
        <f t="shared" si="63"/>
        <v>0</v>
      </c>
      <c r="H116" s="121">
        <f t="shared" si="63"/>
        <v>0</v>
      </c>
      <c r="I116" s="121">
        <f t="shared" si="63"/>
        <v>0</v>
      </c>
      <c r="J116" s="121">
        <f t="shared" si="63"/>
        <v>0</v>
      </c>
      <c r="K116" s="121">
        <f t="shared" si="63"/>
        <v>0</v>
      </c>
      <c r="L116" s="121">
        <f t="shared" si="63"/>
        <v>0</v>
      </c>
      <c r="M116" s="121" t="e">
        <f t="shared" si="63"/>
        <v>#N/A</v>
      </c>
      <c r="N116" s="121" t="e">
        <f t="shared" si="63"/>
        <v>#N/A</v>
      </c>
      <c r="O116" s="121" t="e">
        <f t="shared" si="63"/>
        <v>#N/A</v>
      </c>
      <c r="P116" s="121" t="e">
        <f t="shared" si="63"/>
        <v>#N/A</v>
      </c>
      <c r="Q116" s="121" t="e">
        <f t="shared" si="63"/>
        <v>#N/A</v>
      </c>
      <c r="R116" s="121" t="e">
        <f t="shared" si="63"/>
        <v>#N/A</v>
      </c>
      <c r="S116" s="121" t="e">
        <f t="shared" si="63"/>
        <v>#N/A</v>
      </c>
      <c r="T116" s="121" t="e">
        <f t="shared" si="63"/>
        <v>#N/A</v>
      </c>
      <c r="U116" s="121" t="e">
        <f t="shared" si="63"/>
        <v>#N/A</v>
      </c>
      <c r="V116" s="121" t="e">
        <f t="shared" si="63"/>
        <v>#N/A</v>
      </c>
    </row>
    <row r="117" spans="1:22" ht="14.25">
      <c r="A117" s="126" t="s">
        <v>209</v>
      </c>
      <c r="B117" s="119" t="s">
        <v>193</v>
      </c>
      <c r="C117" s="121">
        <f aca="true" t="shared" si="64" ref="C117:V117">C87</f>
        <v>0</v>
      </c>
      <c r="D117" s="121">
        <f t="shared" si="64"/>
        <v>0</v>
      </c>
      <c r="E117" s="121">
        <f t="shared" si="64"/>
        <v>0</v>
      </c>
      <c r="F117" s="121">
        <f t="shared" si="64"/>
        <v>0</v>
      </c>
      <c r="G117" s="121">
        <f t="shared" si="64"/>
        <v>0</v>
      </c>
      <c r="H117" s="121">
        <f t="shared" si="64"/>
        <v>0</v>
      </c>
      <c r="I117" s="121">
        <f t="shared" si="64"/>
        <v>0</v>
      </c>
      <c r="J117" s="121">
        <f t="shared" si="64"/>
        <v>0</v>
      </c>
      <c r="K117" s="121">
        <f t="shared" si="64"/>
        <v>0</v>
      </c>
      <c r="L117" s="121">
        <f t="shared" si="64"/>
        <v>0</v>
      </c>
      <c r="M117" s="121">
        <f t="shared" si="64"/>
        <v>0</v>
      </c>
      <c r="N117" s="121" t="e">
        <f t="shared" si="64"/>
        <v>#N/A</v>
      </c>
      <c r="O117" s="121" t="e">
        <f t="shared" si="64"/>
        <v>#N/A</v>
      </c>
      <c r="P117" s="121" t="e">
        <f t="shared" si="64"/>
        <v>#N/A</v>
      </c>
      <c r="Q117" s="121" t="e">
        <f t="shared" si="64"/>
        <v>#N/A</v>
      </c>
      <c r="R117" s="121" t="e">
        <f t="shared" si="64"/>
        <v>#N/A</v>
      </c>
      <c r="S117" s="121" t="e">
        <f t="shared" si="64"/>
        <v>#N/A</v>
      </c>
      <c r="T117" s="121" t="e">
        <f t="shared" si="64"/>
        <v>#N/A</v>
      </c>
      <c r="U117" s="121" t="e">
        <f t="shared" si="64"/>
        <v>#N/A</v>
      </c>
      <c r="V117" s="121" t="e">
        <f t="shared" si="64"/>
        <v>#N/A</v>
      </c>
    </row>
    <row r="118" spans="1:22" ht="14.25">
      <c r="A118" s="126" t="s">
        <v>209</v>
      </c>
      <c r="B118" s="119" t="s">
        <v>195</v>
      </c>
      <c r="C118" s="121">
        <f aca="true" t="shared" si="65" ref="C118:V118">C89</f>
        <v>0</v>
      </c>
      <c r="D118" s="121">
        <f t="shared" si="65"/>
        <v>0</v>
      </c>
      <c r="E118" s="121">
        <f t="shared" si="65"/>
        <v>0</v>
      </c>
      <c r="F118" s="121">
        <f t="shared" si="65"/>
        <v>0</v>
      </c>
      <c r="G118" s="121">
        <f t="shared" si="65"/>
        <v>0</v>
      </c>
      <c r="H118" s="121">
        <f t="shared" si="65"/>
        <v>0</v>
      </c>
      <c r="I118" s="121">
        <f t="shared" si="65"/>
        <v>0</v>
      </c>
      <c r="J118" s="121">
        <f t="shared" si="65"/>
        <v>0</v>
      </c>
      <c r="K118" s="121">
        <f t="shared" si="65"/>
        <v>0</v>
      </c>
      <c r="L118" s="121">
        <f t="shared" si="65"/>
        <v>0</v>
      </c>
      <c r="M118" s="121">
        <f t="shared" si="65"/>
        <v>0</v>
      </c>
      <c r="N118" s="121">
        <f t="shared" si="65"/>
        <v>0</v>
      </c>
      <c r="O118" s="121" t="e">
        <f t="shared" si="65"/>
        <v>#N/A</v>
      </c>
      <c r="P118" s="121" t="e">
        <f t="shared" si="65"/>
        <v>#N/A</v>
      </c>
      <c r="Q118" s="121" t="e">
        <f t="shared" si="65"/>
        <v>#N/A</v>
      </c>
      <c r="R118" s="121" t="e">
        <f t="shared" si="65"/>
        <v>#N/A</v>
      </c>
      <c r="S118" s="121" t="e">
        <f t="shared" si="65"/>
        <v>#N/A</v>
      </c>
      <c r="T118" s="121" t="e">
        <f t="shared" si="65"/>
        <v>#N/A</v>
      </c>
      <c r="U118" s="121" t="e">
        <f t="shared" si="65"/>
        <v>#N/A</v>
      </c>
      <c r="V118" s="121" t="e">
        <f t="shared" si="65"/>
        <v>#N/A</v>
      </c>
    </row>
    <row r="119" spans="1:22" ht="14.25">
      <c r="A119" s="126" t="s">
        <v>209</v>
      </c>
      <c r="B119" s="119" t="s">
        <v>197</v>
      </c>
      <c r="C119" s="121">
        <f aca="true" t="shared" si="66" ref="C119:V119">C91</f>
        <v>0</v>
      </c>
      <c r="D119" s="121">
        <f t="shared" si="66"/>
        <v>0</v>
      </c>
      <c r="E119" s="121">
        <f t="shared" si="66"/>
        <v>0</v>
      </c>
      <c r="F119" s="121">
        <f t="shared" si="66"/>
        <v>0</v>
      </c>
      <c r="G119" s="121">
        <f t="shared" si="66"/>
        <v>0</v>
      </c>
      <c r="H119" s="121">
        <f t="shared" si="66"/>
        <v>0</v>
      </c>
      <c r="I119" s="121">
        <f t="shared" si="66"/>
        <v>0</v>
      </c>
      <c r="J119" s="121">
        <f t="shared" si="66"/>
        <v>0</v>
      </c>
      <c r="K119" s="121">
        <f t="shared" si="66"/>
        <v>0</v>
      </c>
      <c r="L119" s="121">
        <f t="shared" si="66"/>
        <v>0</v>
      </c>
      <c r="M119" s="121">
        <f t="shared" si="66"/>
        <v>0</v>
      </c>
      <c r="N119" s="121">
        <f t="shared" si="66"/>
        <v>0</v>
      </c>
      <c r="O119" s="121">
        <f t="shared" si="66"/>
        <v>0</v>
      </c>
      <c r="P119" s="121" t="e">
        <f t="shared" si="66"/>
        <v>#N/A</v>
      </c>
      <c r="Q119" s="121" t="e">
        <f t="shared" si="66"/>
        <v>#N/A</v>
      </c>
      <c r="R119" s="121" t="e">
        <f t="shared" si="66"/>
        <v>#N/A</v>
      </c>
      <c r="S119" s="121" t="e">
        <f t="shared" si="66"/>
        <v>#N/A</v>
      </c>
      <c r="T119" s="121" t="e">
        <f t="shared" si="66"/>
        <v>#N/A</v>
      </c>
      <c r="U119" s="121" t="e">
        <f t="shared" si="66"/>
        <v>#N/A</v>
      </c>
      <c r="V119" s="121" t="e">
        <f t="shared" si="66"/>
        <v>#N/A</v>
      </c>
    </row>
    <row r="120" spans="1:22" ht="14.25">
      <c r="A120" s="126" t="s">
        <v>209</v>
      </c>
      <c r="B120" s="119" t="s">
        <v>199</v>
      </c>
      <c r="C120" s="121">
        <f aca="true" t="shared" si="67" ref="C120:V120">C93</f>
        <v>0</v>
      </c>
      <c r="D120" s="121">
        <f t="shared" si="67"/>
        <v>0</v>
      </c>
      <c r="E120" s="121">
        <f t="shared" si="67"/>
        <v>0</v>
      </c>
      <c r="F120" s="121">
        <f t="shared" si="67"/>
        <v>0</v>
      </c>
      <c r="G120" s="121">
        <f t="shared" si="67"/>
        <v>0</v>
      </c>
      <c r="H120" s="121">
        <f t="shared" si="67"/>
        <v>0</v>
      </c>
      <c r="I120" s="121">
        <f t="shared" si="67"/>
        <v>0</v>
      </c>
      <c r="J120" s="121">
        <f t="shared" si="67"/>
        <v>0</v>
      </c>
      <c r="K120" s="121">
        <f t="shared" si="67"/>
        <v>0</v>
      </c>
      <c r="L120" s="121">
        <f t="shared" si="67"/>
        <v>0</v>
      </c>
      <c r="M120" s="121">
        <f t="shared" si="67"/>
        <v>0</v>
      </c>
      <c r="N120" s="121">
        <f t="shared" si="67"/>
        <v>0</v>
      </c>
      <c r="O120" s="121">
        <f t="shared" si="67"/>
        <v>0</v>
      </c>
      <c r="P120" s="121">
        <f t="shared" si="67"/>
        <v>0</v>
      </c>
      <c r="Q120" s="121" t="e">
        <f t="shared" si="67"/>
        <v>#N/A</v>
      </c>
      <c r="R120" s="121" t="e">
        <f t="shared" si="67"/>
        <v>#N/A</v>
      </c>
      <c r="S120" s="121" t="e">
        <f t="shared" si="67"/>
        <v>#N/A</v>
      </c>
      <c r="T120" s="121" t="e">
        <f t="shared" si="67"/>
        <v>#N/A</v>
      </c>
      <c r="U120" s="121" t="e">
        <f t="shared" si="67"/>
        <v>#N/A</v>
      </c>
      <c r="V120" s="121" t="e">
        <f t="shared" si="67"/>
        <v>#N/A</v>
      </c>
    </row>
    <row r="121" spans="1:22" ht="14.25">
      <c r="A121" s="126" t="s">
        <v>209</v>
      </c>
      <c r="B121" s="119" t="s">
        <v>201</v>
      </c>
      <c r="C121" s="121">
        <f aca="true" t="shared" si="68" ref="C121:V121">C95</f>
        <v>0</v>
      </c>
      <c r="D121" s="121">
        <f t="shared" si="68"/>
        <v>0</v>
      </c>
      <c r="E121" s="121">
        <f t="shared" si="68"/>
        <v>0</v>
      </c>
      <c r="F121" s="121">
        <f t="shared" si="68"/>
        <v>0</v>
      </c>
      <c r="G121" s="121">
        <f t="shared" si="68"/>
        <v>0</v>
      </c>
      <c r="H121" s="121">
        <f t="shared" si="68"/>
        <v>0</v>
      </c>
      <c r="I121" s="121">
        <f t="shared" si="68"/>
        <v>0</v>
      </c>
      <c r="J121" s="121">
        <f t="shared" si="68"/>
        <v>0</v>
      </c>
      <c r="K121" s="121">
        <f t="shared" si="68"/>
        <v>0</v>
      </c>
      <c r="L121" s="121">
        <f t="shared" si="68"/>
        <v>0</v>
      </c>
      <c r="M121" s="121">
        <f t="shared" si="68"/>
        <v>0</v>
      </c>
      <c r="N121" s="121">
        <f t="shared" si="68"/>
        <v>0</v>
      </c>
      <c r="O121" s="121">
        <f t="shared" si="68"/>
        <v>0</v>
      </c>
      <c r="P121" s="121">
        <f t="shared" si="68"/>
        <v>0</v>
      </c>
      <c r="Q121" s="121">
        <f t="shared" si="68"/>
        <v>0</v>
      </c>
      <c r="R121" s="121" t="e">
        <f t="shared" si="68"/>
        <v>#N/A</v>
      </c>
      <c r="S121" s="121" t="e">
        <f t="shared" si="68"/>
        <v>#N/A</v>
      </c>
      <c r="T121" s="121" t="e">
        <f t="shared" si="68"/>
        <v>#N/A</v>
      </c>
      <c r="U121" s="121" t="e">
        <f t="shared" si="68"/>
        <v>#N/A</v>
      </c>
      <c r="V121" s="121" t="e">
        <f t="shared" si="68"/>
        <v>#N/A</v>
      </c>
    </row>
    <row r="122" spans="1:22" ht="14.25">
      <c r="A122" s="126" t="s">
        <v>209</v>
      </c>
      <c r="B122" s="119" t="s">
        <v>203</v>
      </c>
      <c r="C122" s="121">
        <f aca="true" t="shared" si="69" ref="C122:V122">C97</f>
        <v>0</v>
      </c>
      <c r="D122" s="121">
        <f t="shared" si="69"/>
        <v>0</v>
      </c>
      <c r="E122" s="121">
        <f t="shared" si="69"/>
        <v>0</v>
      </c>
      <c r="F122" s="121">
        <f t="shared" si="69"/>
        <v>0</v>
      </c>
      <c r="G122" s="121">
        <f t="shared" si="69"/>
        <v>0</v>
      </c>
      <c r="H122" s="121">
        <f t="shared" si="69"/>
        <v>0</v>
      </c>
      <c r="I122" s="121">
        <f t="shared" si="69"/>
        <v>0</v>
      </c>
      <c r="J122" s="121">
        <f t="shared" si="69"/>
        <v>0</v>
      </c>
      <c r="K122" s="121">
        <f t="shared" si="69"/>
        <v>0</v>
      </c>
      <c r="L122" s="121">
        <f t="shared" si="69"/>
        <v>0</v>
      </c>
      <c r="M122" s="121">
        <f t="shared" si="69"/>
        <v>0</v>
      </c>
      <c r="N122" s="121">
        <f t="shared" si="69"/>
        <v>0</v>
      </c>
      <c r="O122" s="121">
        <f t="shared" si="69"/>
        <v>0</v>
      </c>
      <c r="P122" s="121">
        <f t="shared" si="69"/>
        <v>0</v>
      </c>
      <c r="Q122" s="121">
        <f t="shared" si="69"/>
        <v>0</v>
      </c>
      <c r="R122" s="121">
        <f t="shared" si="69"/>
        <v>0</v>
      </c>
      <c r="S122" s="121" t="e">
        <f t="shared" si="69"/>
        <v>#N/A</v>
      </c>
      <c r="T122" s="121" t="e">
        <f t="shared" si="69"/>
        <v>#N/A</v>
      </c>
      <c r="U122" s="121" t="e">
        <f t="shared" si="69"/>
        <v>#N/A</v>
      </c>
      <c r="V122" s="121" t="e">
        <f t="shared" si="69"/>
        <v>#N/A</v>
      </c>
    </row>
    <row r="123" spans="1:22" ht="14.25">
      <c r="A123" s="126" t="s">
        <v>209</v>
      </c>
      <c r="B123" s="119" t="s">
        <v>205</v>
      </c>
      <c r="C123" s="121">
        <f aca="true" t="shared" si="70" ref="C123:V123">C99</f>
        <v>0</v>
      </c>
      <c r="D123" s="121">
        <f t="shared" si="70"/>
        <v>0</v>
      </c>
      <c r="E123" s="121">
        <f t="shared" si="70"/>
        <v>0</v>
      </c>
      <c r="F123" s="121">
        <f t="shared" si="70"/>
        <v>0</v>
      </c>
      <c r="G123" s="121">
        <f t="shared" si="70"/>
        <v>0</v>
      </c>
      <c r="H123" s="121">
        <f t="shared" si="70"/>
        <v>0</v>
      </c>
      <c r="I123" s="121">
        <f t="shared" si="70"/>
        <v>0</v>
      </c>
      <c r="J123" s="121">
        <f t="shared" si="70"/>
        <v>0</v>
      </c>
      <c r="K123" s="121">
        <f t="shared" si="70"/>
        <v>0</v>
      </c>
      <c r="L123" s="121">
        <f t="shared" si="70"/>
        <v>0</v>
      </c>
      <c r="M123" s="121">
        <f t="shared" si="70"/>
        <v>0</v>
      </c>
      <c r="N123" s="121">
        <f t="shared" si="70"/>
        <v>0</v>
      </c>
      <c r="O123" s="121">
        <f t="shared" si="70"/>
        <v>0</v>
      </c>
      <c r="P123" s="121">
        <f t="shared" si="70"/>
        <v>0</v>
      </c>
      <c r="Q123" s="121">
        <f t="shared" si="70"/>
        <v>0</v>
      </c>
      <c r="R123" s="121">
        <f t="shared" si="70"/>
        <v>0</v>
      </c>
      <c r="S123" s="121">
        <f t="shared" si="70"/>
        <v>0</v>
      </c>
      <c r="T123" s="121" t="e">
        <f t="shared" si="70"/>
        <v>#N/A</v>
      </c>
      <c r="U123" s="121" t="e">
        <f t="shared" si="70"/>
        <v>#N/A</v>
      </c>
      <c r="V123" s="121" t="e">
        <f t="shared" si="70"/>
        <v>#N/A</v>
      </c>
    </row>
    <row r="124" spans="1:22" ht="14.25">
      <c r="A124" s="126" t="s">
        <v>209</v>
      </c>
      <c r="B124" s="119" t="s">
        <v>207</v>
      </c>
      <c r="C124" s="121">
        <f aca="true" t="shared" si="71" ref="C124:V124">C101</f>
        <v>0</v>
      </c>
      <c r="D124" s="121">
        <f t="shared" si="71"/>
        <v>0</v>
      </c>
      <c r="E124" s="121">
        <f t="shared" si="71"/>
        <v>0</v>
      </c>
      <c r="F124" s="121">
        <f t="shared" si="71"/>
        <v>0</v>
      </c>
      <c r="G124" s="121">
        <f t="shared" si="71"/>
        <v>0</v>
      </c>
      <c r="H124" s="121">
        <f t="shared" si="71"/>
        <v>0</v>
      </c>
      <c r="I124" s="121">
        <f t="shared" si="71"/>
        <v>0</v>
      </c>
      <c r="J124" s="121">
        <f t="shared" si="71"/>
        <v>0</v>
      </c>
      <c r="K124" s="121">
        <f t="shared" si="71"/>
        <v>0</v>
      </c>
      <c r="L124" s="121">
        <f t="shared" si="71"/>
        <v>0</v>
      </c>
      <c r="M124" s="121">
        <f t="shared" si="71"/>
        <v>0</v>
      </c>
      <c r="N124" s="121">
        <f t="shared" si="71"/>
        <v>0</v>
      </c>
      <c r="O124" s="121">
        <f t="shared" si="71"/>
        <v>0</v>
      </c>
      <c r="P124" s="121">
        <f t="shared" si="71"/>
        <v>0</v>
      </c>
      <c r="Q124" s="121">
        <f t="shared" si="71"/>
        <v>0</v>
      </c>
      <c r="R124" s="121">
        <f t="shared" si="71"/>
        <v>0</v>
      </c>
      <c r="S124" s="121">
        <f t="shared" si="71"/>
        <v>0</v>
      </c>
      <c r="T124" s="121">
        <f t="shared" si="71"/>
        <v>0</v>
      </c>
      <c r="U124" s="121" t="e">
        <f t="shared" si="71"/>
        <v>#N/A</v>
      </c>
      <c r="V124" s="121" t="e">
        <f t="shared" si="71"/>
        <v>#N/A</v>
      </c>
    </row>
    <row r="125" spans="1:22" ht="14.25">
      <c r="A125" s="126" t="s">
        <v>209</v>
      </c>
      <c r="B125" s="119" t="s">
        <v>210</v>
      </c>
      <c r="C125" s="127">
        <f aca="true" t="shared" si="72" ref="C125:V125">C103</f>
        <v>0</v>
      </c>
      <c r="D125" s="127">
        <f t="shared" si="72"/>
        <v>0</v>
      </c>
      <c r="E125" s="127">
        <f t="shared" si="72"/>
        <v>0</v>
      </c>
      <c r="F125" s="127">
        <f t="shared" si="72"/>
        <v>0</v>
      </c>
      <c r="G125" s="127">
        <f t="shared" si="72"/>
        <v>0</v>
      </c>
      <c r="H125" s="127">
        <f t="shared" si="72"/>
        <v>0</v>
      </c>
      <c r="I125" s="127">
        <f t="shared" si="72"/>
        <v>0</v>
      </c>
      <c r="J125" s="127">
        <f t="shared" si="72"/>
        <v>0</v>
      </c>
      <c r="K125" s="127">
        <f t="shared" si="72"/>
        <v>0</v>
      </c>
      <c r="L125" s="127">
        <f t="shared" si="72"/>
        <v>0</v>
      </c>
      <c r="M125" s="127">
        <f t="shared" si="72"/>
        <v>0</v>
      </c>
      <c r="N125" s="127">
        <f t="shared" si="72"/>
        <v>0</v>
      </c>
      <c r="O125" s="127">
        <f t="shared" si="72"/>
        <v>0</v>
      </c>
      <c r="P125" s="127">
        <f t="shared" si="72"/>
        <v>0</v>
      </c>
      <c r="Q125" s="127">
        <f t="shared" si="72"/>
        <v>0</v>
      </c>
      <c r="R125" s="127">
        <f t="shared" si="72"/>
        <v>0</v>
      </c>
      <c r="S125" s="127">
        <f t="shared" si="72"/>
        <v>0</v>
      </c>
      <c r="T125" s="127">
        <f t="shared" si="72"/>
        <v>0</v>
      </c>
      <c r="U125" s="127">
        <f t="shared" si="72"/>
        <v>0</v>
      </c>
      <c r="V125" s="127" t="e">
        <f t="shared" si="72"/>
        <v>#N/A</v>
      </c>
    </row>
    <row r="126" spans="1:22" ht="13.5">
      <c r="A126" s="112"/>
      <c r="B126" s="112"/>
      <c r="C126" s="128">
        <f aca="true" t="shared" si="73" ref="C126:L126">SUMIF(B106:B125,"&lt;0",B106:B125)-SUMIF(C106:C125,"&lt;0",C106:C125)</f>
        <v>0</v>
      </c>
      <c r="D126" s="128">
        <f t="shared" si="73"/>
        <v>0</v>
      </c>
      <c r="E126" s="128">
        <f t="shared" si="73"/>
        <v>0</v>
      </c>
      <c r="F126" s="128">
        <f t="shared" si="73"/>
        <v>0</v>
      </c>
      <c r="G126" s="128">
        <f t="shared" si="73"/>
        <v>0</v>
      </c>
      <c r="H126" s="128">
        <f t="shared" si="73"/>
        <v>0</v>
      </c>
      <c r="I126" s="128">
        <f t="shared" si="73"/>
        <v>0</v>
      </c>
      <c r="J126" s="128">
        <f t="shared" si="73"/>
        <v>0</v>
      </c>
      <c r="K126" s="128">
        <f t="shared" si="73"/>
        <v>0</v>
      </c>
      <c r="L126" s="128">
        <f t="shared" si="73"/>
        <v>0</v>
      </c>
      <c r="M126" s="128" t="e">
        <f>SUMIF(L106:L125,"&lt;0",L106:L125)-SUMIF(M106:M125,"&lt;0",M106:M125)-L106</f>
        <v>#N/A</v>
      </c>
      <c r="N126" s="128" t="e">
        <f>SUMIF(M106:M125,"&lt;0",M106:M125)-SUMIF(N106:N125,"&lt;0",N106:N125)-M107</f>
        <v>#N/A</v>
      </c>
      <c r="O126" s="128" t="e">
        <f>SUMIF(N106:N125,"&lt;0",N106:N125)-SUMIF(O106:O125,"&lt;0",O106:O125)-N108</f>
        <v>#N/A</v>
      </c>
      <c r="P126" s="128" t="e">
        <f>SUMIF(O106:O125,"&lt;0",O106:O125)-SUMIF(P106:P125,"&lt;0",P106:P125)-O109</f>
        <v>#N/A</v>
      </c>
      <c r="Q126" s="128" t="e">
        <f>SUMIF(P106:P125,"&lt;0",P106:P125)-SUMIF(Q106:Q125,"&lt;0",Q106:Q125)-P110</f>
        <v>#N/A</v>
      </c>
      <c r="R126" s="128" t="e">
        <f>SUMIF(Q106:Q125,"&lt;0",Q106:Q125)-SUMIF(R106:R125,"&lt;0",R106:R125)-Q111</f>
        <v>#N/A</v>
      </c>
      <c r="S126" s="128" t="e">
        <f>SUMIF(R106:R125,"&lt;0",R106:R125)-SUMIF(S106:S125,"&lt;0",S106:S125)-R112</f>
        <v>#N/A</v>
      </c>
      <c r="T126" s="128" t="e">
        <f>SUMIF(S106:S125,"&lt;0",S106:S125)-SUMIF(T106:T125,"&lt;0",T106:T125)-S113</f>
        <v>#N/A</v>
      </c>
      <c r="U126" s="128" t="e">
        <f>SUMIF(T106:T125,"&lt;0",T106:T125)-SUMIF(U106:U125,"&lt;0",U106:U125)-T114</f>
        <v>#N/A</v>
      </c>
      <c r="V126" s="128" t="e">
        <f>SUMIF(U106:U125,"&lt;0",U106:U125)-SUMIF(V106:V125,"&lt;0",V106:V125)-U115</f>
        <v>#N/A</v>
      </c>
    </row>
  </sheetData>
  <sheetProtection selectLockedCells="1" selectUnlockedCells="1"/>
  <mergeCells count="4">
    <mergeCell ref="H7:I7"/>
    <mergeCell ref="B35:H35"/>
    <mergeCell ref="B36:H36"/>
    <mergeCell ref="B37:H37"/>
  </mergeCells>
  <printOptions horizontalCentered="1" verticalCentered="1"/>
  <pageMargins left="0" right="0" top="0" bottom="0" header="0.5118055555555555" footer="0.5118055555555555"/>
  <pageSetup fitToWidth="0" fitToHeight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長濵　篤志</dc:creator>
  <cp:keywords/>
  <dc:description/>
  <cp:lastModifiedBy>Administrator</cp:lastModifiedBy>
  <cp:lastPrinted>2023-04-06T01:34:30Z</cp:lastPrinted>
  <dcterms:created xsi:type="dcterms:W3CDTF">2021-03-04T02:43:53Z</dcterms:created>
  <dcterms:modified xsi:type="dcterms:W3CDTF">2023-04-06T01:34:37Z</dcterms:modified>
  <cp:category/>
  <cp:version/>
  <cp:contentType/>
  <cp:contentStatus/>
</cp:coreProperties>
</file>