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O36" i="9"/>
  <c r="BW36" i="9"/>
  <c r="CO35" i="9"/>
  <c r="BW35" i="9"/>
  <c r="CO34" i="9"/>
  <c r="BW34" i="9"/>
  <c r="C34" i="9"/>
  <c r="C35" i="9" s="1"/>
  <c r="C36" i="9" s="1"/>
  <c r="C37" i="9" s="1"/>
  <c r="U34" i="9" l="1"/>
  <c r="U35" i="9" s="1"/>
  <c r="U36" i="9" s="1"/>
  <c r="AM34" i="9"/>
  <c r="AM35" i="9" s="1"/>
  <c r="AM36"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<sst xmlns="http://schemas.openxmlformats.org/spreadsheetml/2006/main" count="988" uniqueCount="562">
  <si>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</si>
  <si>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</si>
  <si>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</si>
  <si>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</si>
  <si>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</si>
  <si>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</si>
  <si>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</si>
  <si>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</si>
  <si>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</si>
  <si>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</si>
  <si>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</si>
  <si>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</si>
  <si>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</si>
  <si>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</si>
  <si>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</si>
  <si>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</si>
  <si>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</si>
  <si>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</si>
  <si>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</si>
  <si>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</si>
  <si>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</si>
  <si>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</si>
  <si>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</si>
  <si>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</si>
  <si>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</si>
  <si>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</si>
  <si>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</si>
  <si>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</si>
  <si>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</si>
  <si>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</si>
  <si>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</si>
  <si>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</si>
  <si>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</si>
  <si>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</si>
  <si>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</si>
  <si>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</si>
  <si>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</si>
  <si>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</si>
  <si>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</si>
  <si>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</si>
  <si>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</si>
  <si>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</si>
  <si>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</si>
  <si>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</si>
  <si>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</si>
  <si>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</si>
  <si>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</si>
  <si>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</si>
  <si>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</si>
  <si>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</si>
  <si>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</si>
  <si>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</si>
  <si>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</si>
  <si>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</si>
  <si>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</si>
  <si>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</si>
  <si>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</si>
  <si>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</si>
  <si>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</si>
  <si>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</si>
  <si>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</si>
  <si>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</si>
  <si>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</si>
  <si>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</si>
  <si>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</si>
  <si>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</si>
  <si>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</si>
  <si>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</si>
  <si>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</si>
  <si>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</si>
  <si>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</si>
  <si>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</si>
  <si>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</si>
  <si>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</si>
  <si>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</si>
  <si>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</si>
  <si>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</si>
  <si>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</si>
  <si>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</si>
  <si>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</si>
  <si>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</si>
  <si>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たつの市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</si>
  <si>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</si>
  <si>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</si>
  <si>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</si>
  <si>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</si>
  <si>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</si>
  <si>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</si>
  <si>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</si>
  <si>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</si>
  <si>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</si>
  <si>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</si>
  <si>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</si>
  <si>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</si>
  <si>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</si>
  <si>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</si>
  <si>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</si>
  <si>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</si>
  <si>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</si>
  <si>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</si>
  <si>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</si>
  <si>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</si>
  <si>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</si>
  <si>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</si>
  <si>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</si>
  <si>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</si>
  <si>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</si>
  <si>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</si>
  <si>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</si>
  <si>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</si>
  <si>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</si>
  <si>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</si>
  <si>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</si>
  <si>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</si>
  <si>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</si>
  <si>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</si>
  <si>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</si>
  <si>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</si>
  <si>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</si>
  <si>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</si>
  <si>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</si>
  <si>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</si>
  <si>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</si>
  <si>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</si>
  <si>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</si>
  <si>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</si>
  <si>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</si>
  <si>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</si>
  <si>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</si>
  <si>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</si>
  <si>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</si>
  <si>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</si>
  <si>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</si>
  <si>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</si>
  <si>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</si>
  <si>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</si>
  <si>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</si>
  <si>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</si>
  <si>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</si>
  <si>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</si>
  <si>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</si>
  <si>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</si>
  <si>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</si>
  <si>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</si>
  <si>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</si>
  <si>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</si>
  <si>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</si>
  <si>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</si>
  <si>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</si>
  <si>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</si>
  <si>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</si>
  <si>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</si>
  <si>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</si>
  <si>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</si>
  <si>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</si>
  <si>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</si>
  <si>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</si>
  <si>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</si>
  <si>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</si>
  <si>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</si>
  <si>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</si>
  <si>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</si>
  <si>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</si>
  <si>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</si>
  <si>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</si>
  <si>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</si>
  <si>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</si>
  <si>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</si>
  <si>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</si>
  <si>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</si>
  <si>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</si>
  <si>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</si>
  <si>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</si>
  <si>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</si>
  <si>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</si>
  <si>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</si>
  <si>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</si>
  <si>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</si>
  <si>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</si>
  <si>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</si>
  <si>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</si>
  <si>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</si>
  <si>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</si>
  <si>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</si>
  <si>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</si>
  <si>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</si>
  <si>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</si>
  <si>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</si>
  <si>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</si>
  <si>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</si>
  <si>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</si>
  <si>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</si>
  <si>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</si>
  <si>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</si>
  <si>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兵庫県たつの市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</si>
  <si>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</si>
  <si>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</si>
  <si>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</si>
  <si>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</si>
  <si>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</si>
  <si>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</si>
  <si>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</si>
  <si>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</si>
  <si>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</si>
  <si>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</si>
  <si>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</si>
  <si>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</si>
  <si>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</si>
  <si>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</si>
  <si>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</si>
  <si>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</si>
  <si>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</si>
  <si>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</si>
  <si>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</si>
  <si>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</si>
  <si>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</si>
  <si>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</si>
  <si>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</si>
  <si>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</si>
  <si>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</si>
  <si>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</si>
  <si>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</si>
  <si>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</si>
  <si>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</si>
  <si>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</si>
  <si>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</si>
  <si>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</si>
  <si>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</si>
  <si>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</si>
  <si>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</si>
  <si>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</si>
  <si>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</si>
  <si>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</si>
  <si>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</si>
  <si>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</si>
  <si>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</si>
  <si>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</si>
  <si>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</si>
  <si>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</si>
  <si>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</si>
  <si>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</si>
  <si>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</si>
  <si>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</si>
  <si>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</si>
  <si>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</si>
  <si>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</si>
  <si>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</si>
  <si>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</si>
  <si>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</si>
  <si>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</si>
  <si>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</si>
  <si>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</si>
  <si>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</si>
  <si>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</si>
  <si>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</si>
  <si>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</si>
  <si>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</si>
  <si>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</si>
  <si>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</si>
  <si>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</si>
  <si>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</si>
  <si>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</si>
  <si>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</si>
  <si>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</si>
  <si>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</si>
  <si>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</si>
  <si>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</si>
  <si>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</si>
  <si>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</si>
  <si>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</si>
  <si>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</si>
  <si>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</si>
  <si>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</si>
  <si>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</si>
  <si>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</si>
  <si>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</si>
  <si>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</si>
  <si>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</si>
  <si>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</si>
  <si>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</si>
  <si>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</si>
  <si>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</si>
  <si>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</si>
  <si>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</si>
  <si>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</si>
  <si>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</si>
  <si>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</si>
  <si>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</si>
  <si>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</si>
  <si>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</si>
  <si>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</si>
  <si>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</si>
  <si>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</si>
  <si>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</si>
  <si>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</si>
  <si>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</si>
  <si>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</si>
  <si>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</si>
  <si>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</si>
  <si>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</si>
  <si>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</si>
  <si>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</si>
  <si>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</si>
  <si>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</si>
  <si>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</si>
  <si>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</si>
  <si>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</si>
  <si>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</si>
  <si>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</si>
  <si>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</si>
  <si>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</si>
  <si>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</si>
  <si>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</si>
  <si>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</si>
  <si>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</si>
  <si>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</si>
  <si>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</si>
  <si>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</si>
  <si>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</si>
  <si>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</si>
  <si>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</si>
  <si>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</si>
  <si>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</si>
  <si>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</si>
  <si>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</si>
  <si>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</si>
  <si>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</si>
  <si>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</si>
  <si>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</si>
  <si>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</si>
  <si>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</si>
  <si>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</si>
  <si>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</si>
  <si>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</si>
  <si>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</si>
  <si>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</si>
  <si>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</si>
  <si>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</si>
  <si>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</si>
  <si>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</si>
  <si>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</si>
  <si>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</si>
  <si>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</si>
  <si>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兵庫県たつの市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</si>
  <si>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</si>
  <si>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</si>
  <si>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</si>
  <si>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</si>
  <si>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</si>
  <si>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</si>
  <si>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</si>
  <si>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</si>
  <si>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</si>
  <si>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</si>
  <si>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</si>
  <si>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</si>
  <si>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</si>
  <si>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</si>
  <si>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</si>
  <si>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</si>
  <si>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</si>
  <si>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</si>
  <si>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</si>
  <si>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</si>
  <si>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</si>
  <si>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土地取得造成事業特別会計</t>
    <phoneticPr fontId="5"/>
  </si>
  <si>
    <t>揖龍公平委員会事業特別会計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</si>
  <si>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</si>
  <si>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</si>
  <si>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</si>
  <si>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</si>
  <si>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</si>
  <si>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</si>
  <si>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</si>
  <si>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</si>
  <si>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</si>
  <si>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</si>
  <si>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</si>
  <si>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</si>
  <si>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</si>
  <si>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</si>
  <si>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</si>
  <si>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</si>
  <si>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</si>
  <si>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</si>
  <si>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</si>
  <si>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国民宿舎事業会計</t>
    <phoneticPr fontId="5"/>
  </si>
  <si>
    <t>下水道事業特別会計</t>
    <phoneticPr fontId="5"/>
  </si>
  <si>
    <t>-</t>
    <phoneticPr fontId="5"/>
  </si>
  <si>
    <t>法非適用企業</t>
    <phoneticPr fontId="5"/>
  </si>
  <si>
    <t>農業集落排水事業特別会計</t>
    <phoneticPr fontId="5"/>
  </si>
  <si>
    <t>前処理場事業特別会計</t>
    <phoneticPr fontId="5"/>
  </si>
  <si>
    <t>と畜場事業特別会計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</si>
  <si>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</si>
  <si>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</si>
  <si>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</si>
  <si>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</si>
  <si>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</si>
  <si>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</si>
  <si>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</si>
  <si>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</si>
  <si>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</si>
  <si>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</si>
  <si>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</si>
  <si>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</si>
  <si>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</si>
  <si>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</si>
  <si>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</si>
  <si>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</si>
  <si>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</si>
  <si>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</si>
  <si>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</si>
  <si>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</si>
  <si>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</si>
  <si>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</si>
  <si>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</si>
  <si>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</si>
  <si>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</si>
  <si>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</si>
  <si>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</si>
  <si>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</si>
  <si>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</si>
  <si>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</si>
  <si>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</si>
  <si>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</si>
  <si>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</si>
  <si>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</si>
  <si>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</si>
  <si>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</si>
  <si>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</si>
  <si>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</si>
  <si>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</si>
  <si>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</si>
  <si>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</si>
  <si>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</si>
  <si>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</si>
  <si>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</si>
  <si>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</si>
  <si>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</si>
  <si>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</si>
  <si>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</si>
  <si>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</si>
  <si>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</si>
  <si>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</si>
  <si>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</si>
  <si>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</si>
  <si>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</si>
  <si>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</si>
  <si>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前処理場事業特別会計</t>
    <phoneticPr fontId="5"/>
  </si>
  <si>
    <t>将来負担比率（(Ｅ)－(Ｆ)）／（(Ｃ)－(Ｄ)）×１００</t>
    <rPh sb="0" eb="2">
      <t>ショウライ</t>
    </rPh>
    <rPh sb="2" eb="4">
      <t>フタン</t>
    </rPh>
    <rPh sb="4" eb="6">
      <t>ヒリツ</t>
    </rPh>
    <phoneticPr fontId="5"/>
  </si>
  <si>
    <t>病院事業会計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</si>
  <si>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</si>
  <si>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</si>
  <si>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</si>
  <si>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</si>
  <si>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</si>
  <si>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</si>
  <si>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</si>
  <si>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</si>
  <si>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</si>
  <si>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</si>
  <si>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</si>
  <si>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</si>
  <si>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</si>
  <si>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</si>
  <si>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</si>
  <si>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</si>
  <si>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</si>
  <si>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</si>
  <si>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</si>
  <si>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</si>
  <si>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</si>
  <si>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</si>
  <si>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</si>
  <si>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</si>
  <si>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</si>
  <si>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</si>
  <si>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</si>
  <si>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</si>
  <si>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</si>
  <si>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</si>
  <si>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</si>
  <si>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</si>
  <si>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</si>
  <si>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</si>
  <si>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</si>
  <si>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</si>
  <si>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</si>
  <si>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</si>
  <si>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</si>
  <si>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</si>
  <si>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</si>
  <si>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</si>
  <si>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</si>
  <si>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</si>
  <si>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</si>
  <si>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</si>
  <si>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</si>
  <si>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</si>
  <si>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</si>
  <si>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</si>
  <si>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</si>
  <si>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</si>
  <si>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</si>
  <si>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</si>
  <si>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</si>
  <si>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</si>
  <si>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</si>
  <si>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</si>
  <si>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</si>
  <si>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</si>
  <si>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</si>
  <si>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</si>
  <si>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</si>
  <si>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</si>
  <si>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</si>
  <si>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</si>
  <si>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</si>
  <si>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</si>
  <si>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</si>
  <si>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</si>
  <si>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</si>
  <si>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</si>
  <si>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</si>
  <si>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</si>
  <si>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</si>
  <si>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</si>
  <si>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</si>
  <si>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</si>
  <si>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</si>
  <si>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</si>
  <si>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</si>
  <si>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 0.17</t>
  </si>
  <si>
    <t>▲ 0.38</t>
  </si>
  <si>
    <t>▲ 0.10</t>
  </si>
  <si>
    <t>▲ 0.06</t>
  </si>
  <si>
    <t>水道事業会計</t>
  </si>
  <si>
    <t>一般会計</t>
  </si>
  <si>
    <t>国民健康保険事業特別会計</t>
  </si>
  <si>
    <t>介護保険事業特別会計</t>
  </si>
  <si>
    <t>国民宿舎事業会計</t>
  </si>
  <si>
    <t>▲ 0.67</t>
  </si>
  <si>
    <t>▲ 0.71</t>
  </si>
  <si>
    <t>▲ 0.60</t>
  </si>
  <si>
    <t>▲ 1.31</t>
  </si>
  <si>
    <t>後期高齢者医療事業特別会計</t>
  </si>
  <si>
    <t>学校給食センター事業特別会計</t>
  </si>
  <si>
    <t>その他会計（赤字）</t>
  </si>
  <si>
    <t>その他会計（黒字）</t>
  </si>
  <si>
    <t>播磨高原広域事務組合</t>
    <rPh sb="0" eb="2">
      <t>ハリマ</t>
    </rPh>
    <rPh sb="2" eb="4">
      <t>コウゲン</t>
    </rPh>
    <rPh sb="4" eb="6">
      <t>コウイキ</t>
    </rPh>
    <rPh sb="6" eb="8">
      <t>ジム</t>
    </rPh>
    <rPh sb="8" eb="10">
      <t>クミアイ</t>
    </rPh>
    <phoneticPr fontId="2"/>
  </si>
  <si>
    <t>揖龍保健衛生施設事務組合</t>
    <rPh sb="0" eb="2">
      <t>イリュウ</t>
    </rPh>
    <rPh sb="2" eb="4">
      <t>ホケン</t>
    </rPh>
    <rPh sb="4" eb="6">
      <t>エイセイ</t>
    </rPh>
    <rPh sb="6" eb="8">
      <t>シセツ</t>
    </rPh>
    <rPh sb="8" eb="10">
      <t>ジム</t>
    </rPh>
    <rPh sb="10" eb="12">
      <t>クミアイ</t>
    </rPh>
    <phoneticPr fontId="2"/>
  </si>
  <si>
    <t>にしはりま環境事務組合</t>
    <rPh sb="5" eb="7">
      <t>カンキョウ</t>
    </rPh>
    <rPh sb="7" eb="9">
      <t>ジム</t>
    </rPh>
    <rPh sb="9" eb="11">
      <t>クミアイ</t>
    </rPh>
    <phoneticPr fontId="2"/>
  </si>
  <si>
    <t>西播磨水道企業団</t>
    <rPh sb="0" eb="1">
      <t>ニシ</t>
    </rPh>
    <rPh sb="1" eb="3">
      <t>ハリマ</t>
    </rPh>
    <rPh sb="3" eb="5">
      <t>スイドウ</t>
    </rPh>
    <rPh sb="5" eb="7">
      <t>キギョウ</t>
    </rPh>
    <rPh sb="7" eb="8">
      <t>ダン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</si>
  <si>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</si>
  <si>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</si>
  <si>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</si>
  <si>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</si>
  <si>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西はりま消防組合</t>
    <rPh sb="0" eb="1">
      <t>ニシ</t>
    </rPh>
    <rPh sb="4" eb="6">
      <t>ショウボウ</t>
    </rPh>
    <rPh sb="6" eb="8">
      <t>クミアイ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</si>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</sst>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54153</c:v>
                </c:pt>
                <c:pt idx="1">
                  <c:v>35267</c:v>
                </c:pt>
                <c:pt idx="2">
                  <c:v>32802</c:v>
                </c:pt>
                <c:pt idx="3">
                  <c:v>30445</c:v>
                </c:pt>
                <c:pt idx="4">
                  <c:v>35119</c:v>
                </c:pt>
              </c:numCache>
            </c:numRef>
          </c:val>
          <c:smooth val="0"/>
        </c:ser>
        <c:dLbls>
          <c:showLegendKey val="0"/>
          <c:showVal val="0"/>
          <c:showCatName val="0"/>
          <c:showSerName val="0"/>
          <c:showPercent val="0"/>
          <c:showBubbleSize val="0"/>
        </c:dLbls>
        <c:marker val="1"/>
        <c:smooth val="0"/>
        <c:axId val="185663872"/>
        <c:axId val="185665792"/>
      </c:lineChart>
      <c:catAx>
        <c:axId val="185663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665792"/>
        <c:crosses val="autoZero"/>
        <c:auto val="1"/>
        <c:lblAlgn val="ctr"/>
        <c:lblOffset val="100"/>
        <c:tickLblSkip val="1"/>
        <c:tickMarkSkip val="1"/>
        <c:noMultiLvlLbl val="0"/>
      </c:catAx>
      <c:valAx>
        <c:axId val="1856657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66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c:v>
                </c:pt>
                <c:pt idx="1">
                  <c:v>5.83</c:v>
                </c:pt>
                <c:pt idx="2">
                  <c:v>5.91</c:v>
                </c:pt>
                <c:pt idx="3">
                  <c:v>5.78</c:v>
                </c:pt>
                <c:pt idx="4">
                  <c:v>4.3600000000000003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20.6</c:v>
                </c:pt>
                <c:pt idx="1">
                  <c:v>22.26</c:v>
                </c:pt>
                <c:pt idx="2">
                  <c:v>24.12</c:v>
                </c:pt>
                <c:pt idx="3">
                  <c:v>27.97</c:v>
                </c:pt>
                <c:pt idx="4">
                  <c:v>30.94</c:v>
                </c:pt>
              </c:numCache>
            </c:numRef>
          </c:val>
        </c:ser>
        <c:dLbls>
          <c:showLegendKey val="0"/>
          <c:showVal val="0"/>
          <c:showCatName val="0"/>
          <c:showSerName val="0"/>
          <c:showPercent val="0"/>
          <c:showBubbleSize val="0"/>
        </c:dLbls>
        <c:gapWidth val="250"/>
        <c:overlap val="100"/>
        <c:axId val="186089472"/>
        <c:axId val="18609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5.59</c:v>
                </c:pt>
                <c:pt idx="1">
                  <c:v>4.57</c:v>
                </c:pt>
                <c:pt idx="2">
                  <c:v>3.43</c:v>
                </c:pt>
                <c:pt idx="3">
                  <c:v>5.51</c:v>
                </c:pt>
                <c:pt idx="4">
                  <c:v>1.64</c:v>
                </c:pt>
              </c:numCache>
            </c:numRef>
          </c:val>
          <c:smooth val="0"/>
        </c:ser>
        <c:dLbls>
          <c:showLegendKey val="0"/>
          <c:showVal val="0"/>
          <c:showCatName val="0"/>
          <c:showSerName val="0"/>
          <c:showPercent val="0"/>
          <c:showBubbleSize val="0"/>
        </c:dLbls>
        <c:marker val="1"/>
        <c:smooth val="0"/>
        <c:axId val="186089472"/>
        <c:axId val="186091392"/>
      </c:lineChart>
      <c:catAx>
        <c:axId val="18608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091392"/>
        <c:crosses val="autoZero"/>
        <c:auto val="1"/>
        <c:lblAlgn val="ctr"/>
        <c:lblOffset val="100"/>
        <c:tickLblSkip val="1"/>
        <c:tickMarkSkip val="1"/>
        <c:noMultiLvlLbl val="0"/>
      </c:catAx>
      <c:valAx>
        <c:axId val="18609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8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7.0000000000000007E-2</c:v>
                </c:pt>
                <c:pt idx="4">
                  <c:v>#N/A</c:v>
                </c:pt>
                <c:pt idx="5">
                  <c:v>0.09</c:v>
                </c:pt>
                <c:pt idx="6">
                  <c:v>#N/A</c:v>
                </c:pt>
                <c:pt idx="7">
                  <c:v>0.09</c:v>
                </c:pt>
                <c:pt idx="8">
                  <c:v>#N/A</c:v>
                </c:pt>
                <c:pt idx="9">
                  <c:v>0.08</c:v>
                </c:pt>
              </c:numCache>
            </c:numRef>
          </c:val>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0.67</c:v>
                </c:pt>
                <c:pt idx="1">
                  <c:v>#N/A</c:v>
                </c:pt>
                <c:pt idx="2">
                  <c:v>0.71</c:v>
                </c:pt>
                <c:pt idx="3">
                  <c:v>#N/A</c:v>
                </c:pt>
                <c:pt idx="4">
                  <c:v>0.6</c:v>
                </c:pt>
                <c:pt idx="5">
                  <c:v>#N/A</c:v>
                </c:pt>
                <c:pt idx="6">
                  <c:v>1.31</c:v>
                </c:pt>
                <c:pt idx="7">
                  <c:v>#N/A</c:v>
                </c:pt>
                <c:pt idx="8">
                  <c:v>#N/A</c:v>
                </c:pt>
                <c:pt idx="9">
                  <c:v>0.15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0.2</c:v>
                </c:pt>
                <c:pt idx="8">
                  <c:v>#N/A</c:v>
                </c:pt>
                <c:pt idx="9">
                  <c:v>0.34</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0.84</c:v>
                </c:pt>
                <c:pt idx="2">
                  <c:v>#N/A</c:v>
                </c:pt>
                <c:pt idx="3">
                  <c:v>0.28000000000000003</c:v>
                </c:pt>
                <c:pt idx="4">
                  <c:v>#N/A</c:v>
                </c:pt>
                <c:pt idx="5">
                  <c:v>0.54</c:v>
                </c:pt>
                <c:pt idx="6">
                  <c:v>#N/A</c:v>
                </c:pt>
                <c:pt idx="7">
                  <c:v>0.22</c:v>
                </c:pt>
                <c:pt idx="8">
                  <c:v>#N/A</c:v>
                </c:pt>
                <c:pt idx="9">
                  <c:v>0.47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2.98</c:v>
                </c:pt>
                <c:pt idx="2">
                  <c:v>#N/A</c:v>
                </c:pt>
                <c:pt idx="3">
                  <c:v>5.82</c:v>
                </c:pt>
                <c:pt idx="4">
                  <c:v>#N/A</c:v>
                </c:pt>
                <c:pt idx="5">
                  <c:v>5.9</c:v>
                </c:pt>
                <c:pt idx="6">
                  <c:v>#N/A</c:v>
                </c:pt>
                <c:pt idx="7">
                  <c:v>5.76</c:v>
                </c:pt>
                <c:pt idx="8">
                  <c:v>#N/A</c:v>
                </c:pt>
                <c:pt idx="9">
                  <c:v>4.3499999999999996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8.6199999999999992</c:v>
                </c:pt>
                <c:pt idx="2">
                  <c:v>#N/A</c:v>
                </c:pt>
                <c:pt idx="3">
                  <c:v>9.4499999999999993</c:v>
                </c:pt>
                <c:pt idx="4">
                  <c:v>#N/A</c:v>
                </c:pt>
                <c:pt idx="5">
                  <c:v>9.9600000000000009</c:v>
                </c:pt>
                <c:pt idx="6">
                  <c:v>#N/A</c:v>
                </c:pt>
                <c:pt idx="7">
                  <c:v>10.77</c:v>
                </c:pt>
                <c:pt idx="8">
                  <c:v>#N/A</c:v>
                </c:pt>
                <c:pt idx="9">
                  <c:v>12.11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0.17</c:v>
                </c:pt>
                <c:pt idx="1">
                  <c:v>#N/A</c:v>
                </c:pt>
                <c:pt idx="2">
                  <c:v>#N/A</c:v>
                </c:pt>
                <c:pt idx="3">
                  <c:v>0.16</c:v>
                </c:pt>
                <c:pt idx="4">
                  <c:v>0.38</c:v>
                </c:pt>
                <c:pt idx="5">
                  <c:v>#N/A</c:v>
                </c:pt>
                <c:pt idx="6">
                  <c:v>0.1</c:v>
                </c:pt>
                <c:pt idx="7">
                  <c:v>#N/A</c:v>
                </c:pt>
                <c:pt idx="8">
                  <c:v>0.06</c:v>
                </c:pt>
                <c:pt idx="9">
                  <c:v>#N/A</c:v>
                </c:pt>
              </c:numCache>
            </c:numRef>
          </c:val>
        </c:ser>
        <c:dLbls>
          <c:showLegendKey val="0"/>
          <c:showVal val="0"/>
          <c:showCatName val="0"/>
          <c:showSerName val="0"/>
          <c:showPercent val="0"/>
          <c:showBubbleSize val="0"/>
        </c:dLbls>
        <c:gapWidth val="150"/>
        <c:overlap val="100"/>
        <c:axId val="186627968"/>
        <c:axId val="186629504"/>
      </c:barChart>
      <c:catAx>
        <c:axId val="18662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629504"/>
        <c:crosses val="autoZero"/>
        <c:auto val="1"/>
        <c:lblAlgn val="ctr"/>
        <c:lblOffset val="100"/>
        <c:tickLblSkip val="1"/>
        <c:tickMarkSkip val="1"/>
        <c:noMultiLvlLbl val="0"/>
      </c:catAx>
      <c:valAx>
        <c:axId val="18662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2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4702</c:v>
                </c:pt>
                <c:pt idx="5">
                  <c:v>4919</c:v>
                </c:pt>
                <c:pt idx="8">
                  <c:v>4872</c:v>
                </c:pt>
                <c:pt idx="11">
                  <c:v>4982</c:v>
                </c:pt>
                <c:pt idx="14">
                  <c:v>5266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737</c:v>
                </c:pt>
                <c:pt idx="3">
                  <c:v>592</c:v>
                </c:pt>
                <c:pt idx="6">
                  <c:v>334</c:v>
                </c:pt>
                <c:pt idx="9">
                  <c:v>317</c:v>
                </c:pt>
                <c:pt idx="12">
                  <c:v>308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2685</c:v>
                </c:pt>
                <c:pt idx="3">
                  <c:v>3109</c:v>
                </c:pt>
                <c:pt idx="6">
                  <c:v>3195</c:v>
                </c:pt>
                <c:pt idx="9">
                  <c:v>3103</c:v>
                </c:pt>
                <c:pt idx="12">
                  <c:v>3243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33</c:v>
                </c:pt>
                <c:pt idx="3">
                  <c:v>33</c:v>
                </c:pt>
                <c:pt idx="6">
                  <c:v>33</c:v>
                </c:pt>
                <c:pt idx="9">
                  <c:v>33</c:v>
                </c:pt>
                <c:pt idx="12">
                  <c:v>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3874</c:v>
                </c:pt>
                <c:pt idx="3">
                  <c:v>3916</c:v>
                </c:pt>
                <c:pt idx="6">
                  <c:v>3914</c:v>
                </c:pt>
                <c:pt idx="9">
                  <c:v>3847</c:v>
                </c:pt>
                <c:pt idx="12">
                  <c:v>3832</c:v>
                </c:pt>
              </c:numCache>
            </c:numRef>
          </c:val>
        </c:ser>
        <c:dLbls>
          <c:showLegendKey val="0"/>
          <c:showVal val="0"/>
          <c:showCatName val="0"/>
          <c:showSerName val="0"/>
          <c:showPercent val="0"/>
          <c:showBubbleSize val="0"/>
        </c:dLbls>
        <c:gapWidth val="100"/>
        <c:overlap val="100"/>
        <c:axId val="185267328"/>
        <c:axId val="18526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2629</c:v>
                </c:pt>
                <c:pt idx="2">
                  <c:v>#N/A</c:v>
                </c:pt>
                <c:pt idx="3">
                  <c:v>#N/A</c:v>
                </c:pt>
                <c:pt idx="4">
                  <c:v>2732</c:v>
                </c:pt>
                <c:pt idx="5">
                  <c:v>#N/A</c:v>
                </c:pt>
                <c:pt idx="6">
                  <c:v>#N/A</c:v>
                </c:pt>
                <c:pt idx="7">
                  <c:v>2604</c:v>
                </c:pt>
                <c:pt idx="8">
                  <c:v>#N/A</c:v>
                </c:pt>
                <c:pt idx="9">
                  <c:v>#N/A</c:v>
                </c:pt>
                <c:pt idx="10">
                  <c:v>2318</c:v>
                </c:pt>
                <c:pt idx="11">
                  <c:v>#N/A</c:v>
                </c:pt>
                <c:pt idx="12">
                  <c:v>#N/A</c:v>
                </c:pt>
                <c:pt idx="13">
                  <c:v>2150</c:v>
                </c:pt>
                <c:pt idx="14">
                  <c:v>#N/A</c:v>
                </c:pt>
              </c:numCache>
            </c:numRef>
          </c:val>
          <c:smooth val="0"/>
        </c:ser>
        <c:dLbls>
          <c:showLegendKey val="0"/>
          <c:showVal val="0"/>
          <c:showCatName val="0"/>
          <c:showSerName val="0"/>
          <c:showPercent val="0"/>
          <c:showBubbleSize val="0"/>
        </c:dLbls>
        <c:marker val="1"/>
        <c:smooth val="0"/>
        <c:axId val="185267328"/>
        <c:axId val="185269248"/>
      </c:lineChart>
      <c:catAx>
        <c:axId val="18526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69248"/>
        <c:crosses val="autoZero"/>
        <c:auto val="1"/>
        <c:lblAlgn val="ctr"/>
        <c:lblOffset val="100"/>
        <c:tickLblSkip val="1"/>
        <c:tickMarkSkip val="1"/>
        <c:noMultiLvlLbl val="0"/>
      </c:catAx>
      <c:valAx>
        <c:axId val="18526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6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52401</c:v>
                </c:pt>
                <c:pt idx="5">
                  <c:v>52222</c:v>
                </c:pt>
                <c:pt idx="8">
                  <c:v>51929</c:v>
                </c:pt>
                <c:pt idx="11">
                  <c:v>50793</c:v>
                </c:pt>
                <c:pt idx="14">
                  <c:v>49795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5656</c:v>
                </c:pt>
                <c:pt idx="5">
                  <c:v>6032</c:v>
                </c:pt>
                <c:pt idx="8">
                  <c:v>6236</c:v>
                </c:pt>
                <c:pt idx="11">
                  <c:v>5798</c:v>
                </c:pt>
                <c:pt idx="14">
                  <c:v>5333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9706</c:v>
                </c:pt>
                <c:pt idx="5">
                  <c:v>10601</c:v>
                </c:pt>
                <c:pt idx="8">
                  <c:v>10818</c:v>
                </c:pt>
                <c:pt idx="11">
                  <c:v>12288</c:v>
                </c:pt>
                <c:pt idx="14">
                  <c:v>12900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6272</c:v>
                </c:pt>
                <c:pt idx="3">
                  <c:v>5847</c:v>
                </c:pt>
                <c:pt idx="6">
                  <c:v>4412</c:v>
                </c:pt>
                <c:pt idx="9">
                  <c:v>4398</c:v>
                </c:pt>
                <c:pt idx="12">
                  <c:v>3826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4362</c:v>
                </c:pt>
                <c:pt idx="3">
                  <c:v>4060</c:v>
                </c:pt>
                <c:pt idx="6">
                  <c:v>4087</c:v>
                </c:pt>
                <c:pt idx="9">
                  <c:v>3507</c:v>
                </c:pt>
                <c:pt idx="12">
                  <c:v>3018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31895</c:v>
                </c:pt>
                <c:pt idx="3">
                  <c:v>34647</c:v>
                </c:pt>
                <c:pt idx="6">
                  <c:v>37160</c:v>
                </c:pt>
                <c:pt idx="9">
                  <c:v>37022</c:v>
                </c:pt>
                <c:pt idx="12">
                  <c:v>34976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38773</c:v>
                </c:pt>
                <c:pt idx="3">
                  <c:v>38311</c:v>
                </c:pt>
                <c:pt idx="6">
                  <c:v>37778</c:v>
                </c:pt>
                <c:pt idx="9">
                  <c:v>37067</c:v>
                </c:pt>
                <c:pt idx="12">
                  <c:v>37104</c:v>
                </c:pt>
              </c:numCache>
            </c:numRef>
          </c:val>
        </c:ser>
        <c:dLbls>
          <c:showLegendKey val="0"/>
          <c:showVal val="0"/>
          <c:showCatName val="0"/>
          <c:showSerName val="0"/>
          <c:showPercent val="0"/>
          <c:showBubbleSize val="0"/>
        </c:dLbls>
        <c:gapWidth val="100"/>
        <c:overlap val="100"/>
        <c:axId val="185344768"/>
        <c:axId val="18534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13617</c:v>
                </c:pt>
                <c:pt idx="2">
                  <c:v>#N/A</c:v>
                </c:pt>
                <c:pt idx="3">
                  <c:v>#N/A</c:v>
                </c:pt>
                <c:pt idx="4">
                  <c:v>14009</c:v>
                </c:pt>
                <c:pt idx="5">
                  <c:v>#N/A</c:v>
                </c:pt>
                <c:pt idx="6">
                  <c:v>#N/A</c:v>
                </c:pt>
                <c:pt idx="7">
                  <c:v>14454</c:v>
                </c:pt>
                <c:pt idx="8">
                  <c:v>#N/A</c:v>
                </c:pt>
                <c:pt idx="9">
                  <c:v>#N/A</c:v>
                </c:pt>
                <c:pt idx="10">
                  <c:v>13114</c:v>
                </c:pt>
                <c:pt idx="11">
                  <c:v>#N/A</c:v>
                </c:pt>
                <c:pt idx="12">
                  <c:v>#N/A</c:v>
                </c:pt>
                <c:pt idx="13">
                  <c:v>10895</c:v>
                </c:pt>
                <c:pt idx="14">
                  <c:v>#N/A</c:v>
                </c:pt>
              </c:numCache>
            </c:numRef>
          </c:val>
          <c:smooth val="0"/>
        </c:ser>
        <c:dLbls>
          <c:showLegendKey val="0"/>
          <c:showVal val="0"/>
          <c:showCatName val="0"/>
          <c:showSerName val="0"/>
          <c:showPercent val="0"/>
          <c:showBubbleSize val="0"/>
        </c:dLbls>
        <c:marker val="1"/>
        <c:smooth val="0"/>
        <c:axId val="185344768"/>
        <c:axId val="185346688"/>
      </c:lineChart>
      <c:catAx>
        <c:axId val="18534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346688"/>
        <c:crosses val="autoZero"/>
        <c:auto val="1"/>
        <c:lblAlgn val="ctr"/>
        <c:lblOffset val="100"/>
        <c:tickLblSkip val="1"/>
        <c:tickMarkSkip val="1"/>
        <c:noMultiLvlLbl val="0"/>
      </c:catAx>
      <c:valAx>
        <c:axId val="18534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4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79,344
78,926
210.87
35,055,260
33,882,874
934,394
21,437,308
37,103,580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３カ年平均では下げ止まりしているものの、類似団体との比較では依然として低い水準にとどまっている。引き続き、行政改革、定員管理、給与の適正化による歳出削減に努める。併せて、税収の徴収率向上対策、使用料等の見直しによる歳入確保に努め、自主財源の確保に取り組んで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24692</xdr:rowOff>
    </xdr:from>
    <xdr:ext cx="762000" cy="259045"/>
    <xdr:sp macro="" textlink="">
      <xdr:nvSpPr>
        <xdr:cNvPr id="70"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27215</xdr:rowOff>
    </xdr:to>
    <xdr:cxnSp macro="">
      <xdr:nvCxnSpPr>
        <xdr:cNvPr id="75" name="直線コネクタ 74"/>
        <xdr:cNvCxnSpPr/>
      </xdr:nvCxnSpPr>
      <xdr:spPr>
        <a:xfrm>
          <a:off x="2336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164193</xdr:rowOff>
    </xdr:to>
    <xdr:cxnSp macro="">
      <xdr:nvCxnSpPr>
        <xdr:cNvPr id="78" name="直線コネクタ 77"/>
        <xdr:cNvCxnSpPr/>
      </xdr:nvCxnSpPr>
      <xdr:spPr>
        <a:xfrm>
          <a:off x="1447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合併以降継続して実施している行革等の効果により、前年度に比べ０．４％改善した。今後も更なる人件費、物件費等の抑制に加え、下水道使用料の見直しや維持管理費の削減による繰出し金の抑制に取り組むとともに、税の収納率向上や、使用料等の見直しなど歳入の確保に取り組んで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143087</xdr:rowOff>
    </xdr:from>
    <xdr:to>
      <xdr:col>7</xdr:col>
      <xdr:colOff>152400</xdr:colOff>
      <xdr:row>59</xdr:row>
      <xdr:rowOff>3810</xdr:rowOff>
    </xdr:to>
    <xdr:cxnSp macro="">
      <xdr:nvCxnSpPr>
        <xdr:cNvPr id="132" name="直線コネクタ 131"/>
        <xdr:cNvCxnSpPr/>
      </xdr:nvCxnSpPr>
      <xdr:spPr>
        <a:xfrm flipV="1">
          <a:off x="4114800" y="100871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3"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3810</xdr:rowOff>
    </xdr:from>
    <xdr:to>
      <xdr:col>6</xdr:col>
      <xdr:colOff>0</xdr:colOff>
      <xdr:row>59</xdr:row>
      <xdr:rowOff>92287</xdr:rowOff>
    </xdr:to>
    <xdr:cxnSp macro="">
      <xdr:nvCxnSpPr>
        <xdr:cNvPr id="135" name="直線コネクタ 134"/>
        <xdr:cNvCxnSpPr/>
      </xdr:nvCxnSpPr>
      <xdr:spPr>
        <a:xfrm flipV="1">
          <a:off x="3225800" y="101193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35983</xdr:rowOff>
    </xdr:from>
    <xdr:to>
      <xdr:col>4</xdr:col>
      <xdr:colOff>482600</xdr:colOff>
      <xdr:row>59</xdr:row>
      <xdr:rowOff>92287</xdr:rowOff>
    </xdr:to>
    <xdr:cxnSp macro="">
      <xdr:nvCxnSpPr>
        <xdr:cNvPr id="138" name="直線コネクタ 137"/>
        <xdr:cNvCxnSpPr/>
      </xdr:nvCxnSpPr>
      <xdr:spPr>
        <a:xfrm>
          <a:off x="2336800" y="1015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157497</xdr:rowOff>
    </xdr:from>
    <xdr:ext cx="762000" cy="259045"/>
    <xdr:sp macro="" textlink="">
      <xdr:nvSpPr>
        <xdr:cNvPr id="140" name="テキスト ボックス 139"/>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59</xdr:row>
      <xdr:rowOff>35983</xdr:rowOff>
    </xdr:to>
    <xdr:cxnSp macro="">
      <xdr:nvCxnSpPr>
        <xdr:cNvPr id="141" name="直線コネクタ 140"/>
        <xdr:cNvCxnSpPr/>
      </xdr:nvCxnSpPr>
      <xdr:spPr>
        <a:xfrm>
          <a:off x="1447800" y="100711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52933</xdr:rowOff>
    </xdr:from>
    <xdr:ext cx="762000" cy="259045"/>
    <xdr:sp macro="" textlink="">
      <xdr:nvSpPr>
        <xdr:cNvPr id="145" name="テキスト ボックス 144"/>
        <xdr:cNvSpPr txBox="1"/>
      </xdr:nvSpPr>
      <xdr:spPr>
        <a:xfrm>
          <a:off x="1066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92287</xdr:rowOff>
    </xdr:from>
    <xdr:to>
      <xdr:col>7</xdr:col>
      <xdr:colOff>203200</xdr:colOff>
      <xdr:row>59</xdr:row>
      <xdr:rowOff>22437</xdr:rowOff>
    </xdr:to>
    <xdr:sp macro="" textlink="">
      <xdr:nvSpPr>
        <xdr:cNvPr id="151" name="円/楕円 150"/>
        <xdr:cNvSpPr/>
      </xdr:nvSpPr>
      <xdr:spPr>
        <a:xfrm>
          <a:off x="49022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108814</xdr:rowOff>
    </xdr:from>
    <xdr:ext cx="762000" cy="259045"/>
    <xdr:sp macro="" textlink="">
      <xdr:nvSpPr>
        <xdr:cNvPr id="152" name="財政構造の弾力性該当値テキスト"/>
        <xdr:cNvSpPr txBox="1"/>
      </xdr:nvSpPr>
      <xdr:spPr>
        <a:xfrm>
          <a:off x="5041900" y="988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124460</xdr:rowOff>
    </xdr:from>
    <xdr:to>
      <xdr:col>6</xdr:col>
      <xdr:colOff>50800</xdr:colOff>
      <xdr:row>59</xdr:row>
      <xdr:rowOff>54610</xdr:rowOff>
    </xdr:to>
    <xdr:sp macro="" textlink="">
      <xdr:nvSpPr>
        <xdr:cNvPr id="153" name="円/楕円 152"/>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64787</xdr:rowOff>
    </xdr:from>
    <xdr:ext cx="736600" cy="259045"/>
    <xdr:sp macro="" textlink="">
      <xdr:nvSpPr>
        <xdr:cNvPr id="154" name="テキスト ボックス 153"/>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41487</xdr:rowOff>
    </xdr:from>
    <xdr:to>
      <xdr:col>4</xdr:col>
      <xdr:colOff>533400</xdr:colOff>
      <xdr:row>59</xdr:row>
      <xdr:rowOff>143087</xdr:rowOff>
    </xdr:to>
    <xdr:sp macro="" textlink="">
      <xdr:nvSpPr>
        <xdr:cNvPr id="155" name="円/楕円 154"/>
        <xdr:cNvSpPr/>
      </xdr:nvSpPr>
      <xdr:spPr>
        <a:xfrm>
          <a:off x="3175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153264</xdr:rowOff>
    </xdr:from>
    <xdr:ext cx="762000" cy="259045"/>
    <xdr:sp macro="" textlink="">
      <xdr:nvSpPr>
        <xdr:cNvPr id="156" name="テキスト ボックス 155"/>
        <xdr:cNvSpPr txBox="1"/>
      </xdr:nvSpPr>
      <xdr:spPr>
        <a:xfrm>
          <a:off x="2844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156633</xdr:rowOff>
    </xdr:from>
    <xdr:to>
      <xdr:col>3</xdr:col>
      <xdr:colOff>330200</xdr:colOff>
      <xdr:row>59</xdr:row>
      <xdr:rowOff>86783</xdr:rowOff>
    </xdr:to>
    <xdr:sp macro="" textlink="">
      <xdr:nvSpPr>
        <xdr:cNvPr id="157" name="円/楕円 156"/>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96960</xdr:rowOff>
    </xdr:from>
    <xdr:ext cx="762000" cy="259045"/>
    <xdr:sp macro="" textlink="">
      <xdr:nvSpPr>
        <xdr:cNvPr id="158" name="テキスト ボックス 157"/>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76200</xdr:rowOff>
    </xdr:from>
    <xdr:to>
      <xdr:col>2</xdr:col>
      <xdr:colOff>127000</xdr:colOff>
      <xdr:row>59</xdr:row>
      <xdr:rowOff>6350</xdr:rowOff>
    </xdr:to>
    <xdr:sp macro="" textlink="">
      <xdr:nvSpPr>
        <xdr:cNvPr id="159" name="円/楕円 158"/>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16527</xdr:rowOff>
    </xdr:from>
    <xdr:ext cx="762000" cy="259045"/>
    <xdr:sp macro="" textlink="">
      <xdr:nvSpPr>
        <xdr:cNvPr id="160" name="テキスト ボックス 159"/>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行財政改革の推進により、人件費、物件費等の削減を図り、類似団体平均に比べ下回っている。今後も引き続き職員定員適正化計画を着実に実行するとともに、諸手当の見直しを進めるなど、総人件費の削減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83407</xdr:rowOff>
    </xdr:from>
    <xdr:to>
      <xdr:col>7</xdr:col>
      <xdr:colOff>152400</xdr:colOff>
      <xdr:row>82</xdr:row>
      <xdr:rowOff>107738</xdr:rowOff>
    </xdr:to>
    <xdr:cxnSp macro="">
      <xdr:nvCxnSpPr>
        <xdr:cNvPr id="195" name="直線コネクタ 194"/>
        <xdr:cNvCxnSpPr/>
      </xdr:nvCxnSpPr>
      <xdr:spPr>
        <a:xfrm>
          <a:off x="4114800" y="14142307"/>
          <a:ext cx="838200" cy="2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103168</xdr:rowOff>
    </xdr:from>
    <xdr:ext cx="762000" cy="259045"/>
    <xdr:sp macro="" textlink="">
      <xdr:nvSpPr>
        <xdr:cNvPr id="196" name="人件費・物件費等の状況平均値テキスト"/>
        <xdr:cNvSpPr txBox="1"/>
      </xdr:nvSpPr>
      <xdr:spPr>
        <a:xfrm>
          <a:off x="5041900" y="14333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83407</xdr:rowOff>
    </xdr:from>
    <xdr:to>
      <xdr:col>6</xdr:col>
      <xdr:colOff>0</xdr:colOff>
      <xdr:row>84</xdr:row>
      <xdr:rowOff>23954</xdr:rowOff>
    </xdr:to>
    <xdr:cxnSp macro="">
      <xdr:nvCxnSpPr>
        <xdr:cNvPr id="198" name="直線コネクタ 197"/>
        <xdr:cNvCxnSpPr/>
      </xdr:nvCxnSpPr>
      <xdr:spPr>
        <a:xfrm flipV="1">
          <a:off x="3225800" y="14142307"/>
          <a:ext cx="889000" cy="28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151131</xdr:rowOff>
    </xdr:from>
    <xdr:ext cx="736600" cy="259045"/>
    <xdr:sp macro="" textlink="">
      <xdr:nvSpPr>
        <xdr:cNvPr id="200" name="テキスト ボックス 199"/>
        <xdr:cNvSpPr txBox="1"/>
      </xdr:nvSpPr>
      <xdr:spPr>
        <a:xfrm>
          <a:off x="3733800" y="143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23954</xdr:rowOff>
    </xdr:from>
    <xdr:to>
      <xdr:col>4</xdr:col>
      <xdr:colOff>482600</xdr:colOff>
      <xdr:row>84</xdr:row>
      <xdr:rowOff>110300</xdr:rowOff>
    </xdr:to>
    <xdr:cxnSp macro="">
      <xdr:nvCxnSpPr>
        <xdr:cNvPr id="201" name="直線コネクタ 200"/>
        <xdr:cNvCxnSpPr/>
      </xdr:nvCxnSpPr>
      <xdr:spPr>
        <a:xfrm flipV="1">
          <a:off x="2336800" y="14425754"/>
          <a:ext cx="8890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31664</xdr:rowOff>
    </xdr:from>
    <xdr:ext cx="762000" cy="259045"/>
    <xdr:sp macro="" textlink="">
      <xdr:nvSpPr>
        <xdr:cNvPr id="203" name="テキスト ボックス 202"/>
        <xdr:cNvSpPr txBox="1"/>
      </xdr:nvSpPr>
      <xdr:spPr>
        <a:xfrm>
          <a:off x="2844800" y="140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106821</xdr:rowOff>
    </xdr:from>
    <xdr:to>
      <xdr:col>3</xdr:col>
      <xdr:colOff>279400</xdr:colOff>
      <xdr:row>84</xdr:row>
      <xdr:rowOff>110300</xdr:rowOff>
    </xdr:to>
    <xdr:cxnSp macro="">
      <xdr:nvCxnSpPr>
        <xdr:cNvPr id="204" name="直線コネクタ 203"/>
        <xdr:cNvCxnSpPr/>
      </xdr:nvCxnSpPr>
      <xdr:spPr>
        <a:xfrm>
          <a:off x="1447800" y="14508621"/>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136428</xdr:rowOff>
    </xdr:from>
    <xdr:ext cx="762000" cy="259045"/>
    <xdr:sp macro="" textlink="">
      <xdr:nvSpPr>
        <xdr:cNvPr id="206" name="テキスト ボックス 205"/>
        <xdr:cNvSpPr txBox="1"/>
      </xdr:nvSpPr>
      <xdr:spPr>
        <a:xfrm>
          <a:off x="1955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8" name="テキスト ボックス 207"/>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56938</xdr:rowOff>
    </xdr:from>
    <xdr:to>
      <xdr:col>7</xdr:col>
      <xdr:colOff>203200</xdr:colOff>
      <xdr:row>82</xdr:row>
      <xdr:rowOff>158538</xdr:rowOff>
    </xdr:to>
    <xdr:sp macro="" textlink="">
      <xdr:nvSpPr>
        <xdr:cNvPr id="214" name="円/楕円 213"/>
        <xdr:cNvSpPr/>
      </xdr:nvSpPr>
      <xdr:spPr>
        <a:xfrm>
          <a:off x="4902200" y="141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73465</xdr:rowOff>
    </xdr:from>
    <xdr:ext cx="762000" cy="259045"/>
    <xdr:sp macro="" textlink="">
      <xdr:nvSpPr>
        <xdr:cNvPr id="215" name="人件費・物件費等の状況該当値テキスト"/>
        <xdr:cNvSpPr txBox="1"/>
      </xdr:nvSpPr>
      <xdr:spPr>
        <a:xfrm>
          <a:off x="5041900" y="1396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32607</xdr:rowOff>
    </xdr:from>
    <xdr:to>
      <xdr:col>6</xdr:col>
      <xdr:colOff>50800</xdr:colOff>
      <xdr:row>82</xdr:row>
      <xdr:rowOff>134207</xdr:rowOff>
    </xdr:to>
    <xdr:sp macro="" textlink="">
      <xdr:nvSpPr>
        <xdr:cNvPr id="216" name="円/楕円 215"/>
        <xdr:cNvSpPr/>
      </xdr:nvSpPr>
      <xdr:spPr>
        <a:xfrm>
          <a:off x="4064000" y="140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144384</xdr:rowOff>
    </xdr:from>
    <xdr:ext cx="736600" cy="259045"/>
    <xdr:sp macro="" textlink="">
      <xdr:nvSpPr>
        <xdr:cNvPr id="217" name="テキスト ボックス 216"/>
        <xdr:cNvSpPr txBox="1"/>
      </xdr:nvSpPr>
      <xdr:spPr>
        <a:xfrm>
          <a:off x="3733800" y="13860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96,990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144604</xdr:rowOff>
    </xdr:from>
    <xdr:to>
      <xdr:col>4</xdr:col>
      <xdr:colOff>533400</xdr:colOff>
      <xdr:row>84</xdr:row>
      <xdr:rowOff>74754</xdr:rowOff>
    </xdr:to>
    <xdr:sp macro="" textlink="">
      <xdr:nvSpPr>
        <xdr:cNvPr id="218" name="円/楕円 217"/>
        <xdr:cNvSpPr/>
      </xdr:nvSpPr>
      <xdr:spPr>
        <a:xfrm>
          <a:off x="3175000" y="143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59531</xdr:rowOff>
    </xdr:from>
    <xdr:ext cx="762000" cy="259045"/>
    <xdr:sp macro="" textlink="">
      <xdr:nvSpPr>
        <xdr:cNvPr id="219" name="テキスト ボックス 218"/>
        <xdr:cNvSpPr txBox="1"/>
      </xdr:nvSpPr>
      <xdr:spPr>
        <a:xfrm>
          <a:off x="2844800" y="1446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111,086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59500</xdr:rowOff>
    </xdr:from>
    <xdr:to>
      <xdr:col>3</xdr:col>
      <xdr:colOff>330200</xdr:colOff>
      <xdr:row>84</xdr:row>
      <xdr:rowOff>161100</xdr:rowOff>
    </xdr:to>
    <xdr:sp macro="" textlink="">
      <xdr:nvSpPr>
        <xdr:cNvPr id="220" name="円/楕円 219"/>
        <xdr:cNvSpPr/>
      </xdr:nvSpPr>
      <xdr:spPr>
        <a:xfrm>
          <a:off x="2286000" y="144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145877</xdr:rowOff>
    </xdr:from>
    <xdr:ext cx="762000" cy="259045"/>
    <xdr:sp macro="" textlink="">
      <xdr:nvSpPr>
        <xdr:cNvPr id="221" name="テキスト ボックス 220"/>
        <xdr:cNvSpPr txBox="1"/>
      </xdr:nvSpPr>
      <xdr:spPr>
        <a:xfrm>
          <a:off x="1955800" y="1454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115,380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56021</xdr:rowOff>
    </xdr:from>
    <xdr:to>
      <xdr:col>2</xdr:col>
      <xdr:colOff>127000</xdr:colOff>
      <xdr:row>84</xdr:row>
      <xdr:rowOff>157621</xdr:rowOff>
    </xdr:to>
    <xdr:sp macro="" textlink="">
      <xdr:nvSpPr>
        <xdr:cNvPr id="222" name="円/楕円 221"/>
        <xdr:cNvSpPr/>
      </xdr:nvSpPr>
      <xdr:spPr>
        <a:xfrm>
          <a:off x="1397000" y="144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142398</xdr:rowOff>
    </xdr:from>
    <xdr:ext cx="762000" cy="259045"/>
    <xdr:sp macro="" textlink="">
      <xdr:nvSpPr>
        <xdr:cNvPr id="223" name="テキスト ボックス 222"/>
        <xdr:cNvSpPr txBox="1"/>
      </xdr:nvSpPr>
      <xdr:spPr>
        <a:xfrm>
          <a:off x="1066800" y="1454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類似団体内順位の中位に位置しているが、今後も国の動向等を見定めながら、職員数の適正化や昇給昇格等の適正な運営に努めていく。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82</xdr:row>
      <xdr:rowOff>103716</xdr:rowOff>
    </xdr:to>
    <xdr:cxnSp macro="">
      <xdr:nvCxnSpPr>
        <xdr:cNvPr id="257" name="直線コネクタ 256"/>
        <xdr:cNvCxnSpPr/>
      </xdr:nvCxnSpPr>
      <xdr:spPr>
        <a:xfrm>
          <a:off x="16179800" y="141492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15822</xdr:rowOff>
    </xdr:from>
    <xdr:ext cx="762000" cy="259045"/>
    <xdr:sp macro="" textlink="">
      <xdr:nvSpPr>
        <xdr:cNvPr id="258" name="給与水準   （国との比較）平均値テキスト"/>
        <xdr:cNvSpPr txBox="1"/>
      </xdr:nvSpPr>
      <xdr:spPr>
        <a:xfrm>
          <a:off x="17106900" y="13903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88</xdr:row>
      <xdr:rowOff>107245</xdr:rowOff>
    </xdr:to>
    <xdr:cxnSp macro="">
      <xdr:nvCxnSpPr>
        <xdr:cNvPr id="260" name="直線コネクタ 259"/>
        <xdr:cNvCxnSpPr/>
      </xdr:nvCxnSpPr>
      <xdr:spPr>
        <a:xfrm flipV="1">
          <a:off x="15290800" y="14149211"/>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62" name="テキスト ボックス 261"/>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53622</xdr:rowOff>
    </xdr:from>
    <xdr:to>
      <xdr:col>22</xdr:col>
      <xdr:colOff>203200</xdr:colOff>
      <xdr:row>88</xdr:row>
      <xdr:rowOff>107245</xdr:rowOff>
    </xdr:to>
    <xdr:cxnSp macro="">
      <xdr:nvCxnSpPr>
        <xdr:cNvPr id="263" name="直線コネクタ 262"/>
        <xdr:cNvCxnSpPr/>
      </xdr:nvCxnSpPr>
      <xdr:spPr>
        <a:xfrm>
          <a:off x="14401800" y="151412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5" name="テキスト ボックス 26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127705</xdr:rowOff>
    </xdr:from>
    <xdr:to>
      <xdr:col>21</xdr:col>
      <xdr:colOff>0</xdr:colOff>
      <xdr:row>88</xdr:row>
      <xdr:rowOff>53622</xdr:rowOff>
    </xdr:to>
    <xdr:cxnSp macro="">
      <xdr:nvCxnSpPr>
        <xdr:cNvPr id="266" name="直線コネクタ 265"/>
        <xdr:cNvCxnSpPr/>
      </xdr:nvCxnSpPr>
      <xdr:spPr>
        <a:xfrm>
          <a:off x="13512800" y="14015155"/>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45455</xdr:rowOff>
    </xdr:from>
    <xdr:ext cx="762000" cy="259045"/>
    <xdr:sp macro="" textlink="">
      <xdr:nvSpPr>
        <xdr:cNvPr id="270" name="テキスト ボックス 269"/>
        <xdr:cNvSpPr txBox="1"/>
      </xdr:nvSpPr>
      <xdr:spPr>
        <a:xfrm>
          <a:off x="131318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6" name="円/楕円 275"/>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24993</xdr:rowOff>
    </xdr:from>
    <xdr:ext cx="762000" cy="259045"/>
    <xdr:sp macro="" textlink="">
      <xdr:nvSpPr>
        <xdr:cNvPr id="277" name="給与水準   （国との比較）該当値テキスト"/>
        <xdr:cNvSpPr txBox="1"/>
      </xdr:nvSpPr>
      <xdr:spPr>
        <a:xfrm>
          <a:off x="17106900" y="140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78" name="円/楕円 277"/>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125888</xdr:rowOff>
    </xdr:from>
    <xdr:ext cx="736600" cy="259045"/>
    <xdr:sp macro="" textlink="">
      <xdr:nvSpPr>
        <xdr:cNvPr id="279" name="テキスト ボックス 278"/>
        <xdr:cNvSpPr txBox="1"/>
      </xdr:nvSpPr>
      <xdr:spPr>
        <a:xfrm>
          <a:off x="15798800" y="1418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56445</xdr:rowOff>
    </xdr:from>
    <xdr:to>
      <xdr:col>22</xdr:col>
      <xdr:colOff>254000</xdr:colOff>
      <xdr:row>88</xdr:row>
      <xdr:rowOff>158045</xdr:rowOff>
    </xdr:to>
    <xdr:sp macro="" textlink="">
      <xdr:nvSpPr>
        <xdr:cNvPr id="280" name="円/楕円 279"/>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142822</xdr:rowOff>
    </xdr:from>
    <xdr:ext cx="762000" cy="259045"/>
    <xdr:sp macro="" textlink="">
      <xdr:nvSpPr>
        <xdr:cNvPr id="281" name="テキスト ボックス 280"/>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2822</xdr:rowOff>
    </xdr:from>
    <xdr:to>
      <xdr:col>21</xdr:col>
      <xdr:colOff>50800</xdr:colOff>
      <xdr:row>88</xdr:row>
      <xdr:rowOff>104422</xdr:rowOff>
    </xdr:to>
    <xdr:sp macro="" textlink="">
      <xdr:nvSpPr>
        <xdr:cNvPr id="282" name="円/楕円 281"/>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89199</xdr:rowOff>
    </xdr:from>
    <xdr:ext cx="762000" cy="259045"/>
    <xdr:sp macro="" textlink="">
      <xdr:nvSpPr>
        <xdr:cNvPr id="283" name="テキスト ボックス 282"/>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76905</xdr:rowOff>
    </xdr:from>
    <xdr:to>
      <xdr:col>19</xdr:col>
      <xdr:colOff>533400</xdr:colOff>
      <xdr:row>82</xdr:row>
      <xdr:rowOff>7055</xdr:rowOff>
    </xdr:to>
    <xdr:sp macro="" textlink="">
      <xdr:nvSpPr>
        <xdr:cNvPr id="284" name="円/楕円 283"/>
        <xdr:cNvSpPr/>
      </xdr:nvSpPr>
      <xdr:spPr>
        <a:xfrm>
          <a:off x="13462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17232</xdr:rowOff>
    </xdr:from>
    <xdr:ext cx="762000" cy="259045"/>
    <xdr:sp macro="" textlink="">
      <xdr:nvSpPr>
        <xdr:cNvPr id="285" name="テキスト ボックス 284"/>
        <xdr:cNvSpPr txBox="1"/>
      </xdr:nvSpPr>
      <xdr:spPr>
        <a:xfrm>
          <a:off x="13131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新規雇用及び再任用の影響により、人口千人当たり職員数としては０．０９人増加した。引き続き職員定員適正化計画に基づく定員管理に努め、併せて事務の効率化や民間の活用を図っていく。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155099</xdr:rowOff>
    </xdr:from>
    <xdr:to>
      <xdr:col>24</xdr:col>
      <xdr:colOff>558800</xdr:colOff>
      <xdr:row>61</xdr:row>
      <xdr:rowOff>10795</xdr:rowOff>
    </xdr:to>
    <xdr:cxnSp macro="">
      <xdr:nvCxnSpPr>
        <xdr:cNvPr id="324" name="直線コネクタ 323"/>
        <xdr:cNvCxnSpPr/>
      </xdr:nvCxnSpPr>
      <xdr:spPr>
        <a:xfrm>
          <a:off x="16179800" y="10442099"/>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155099</xdr:rowOff>
    </xdr:from>
    <xdr:to>
      <xdr:col>23</xdr:col>
      <xdr:colOff>406400</xdr:colOff>
      <xdr:row>61</xdr:row>
      <xdr:rowOff>50006</xdr:rowOff>
    </xdr:to>
    <xdr:cxnSp macro="">
      <xdr:nvCxnSpPr>
        <xdr:cNvPr id="327" name="直線コネクタ 326"/>
        <xdr:cNvCxnSpPr/>
      </xdr:nvCxnSpPr>
      <xdr:spPr>
        <a:xfrm flipV="1">
          <a:off x="15290800" y="1044209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17162</xdr:rowOff>
    </xdr:from>
    <xdr:ext cx="736600" cy="259045"/>
    <xdr:sp macro="" textlink="">
      <xdr:nvSpPr>
        <xdr:cNvPr id="329" name="テキスト ボックス 328"/>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50006</xdr:rowOff>
    </xdr:from>
    <xdr:to>
      <xdr:col>22</xdr:col>
      <xdr:colOff>203200</xdr:colOff>
      <xdr:row>64</xdr:row>
      <xdr:rowOff>39370</xdr:rowOff>
    </xdr:to>
    <xdr:cxnSp macro="">
      <xdr:nvCxnSpPr>
        <xdr:cNvPr id="330" name="直線コネクタ 329"/>
        <xdr:cNvCxnSpPr/>
      </xdr:nvCxnSpPr>
      <xdr:spPr>
        <a:xfrm flipV="1">
          <a:off x="14401800" y="10508456"/>
          <a:ext cx="889000" cy="50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39370</xdr:rowOff>
    </xdr:from>
    <xdr:to>
      <xdr:col>21</xdr:col>
      <xdr:colOff>0</xdr:colOff>
      <xdr:row>64</xdr:row>
      <xdr:rowOff>66516</xdr:rowOff>
    </xdr:to>
    <xdr:cxnSp macro="">
      <xdr:nvCxnSpPr>
        <xdr:cNvPr id="333" name="直線コネクタ 332"/>
        <xdr:cNvCxnSpPr/>
      </xdr:nvCxnSpPr>
      <xdr:spPr>
        <a:xfrm flipV="1">
          <a:off x="13512800" y="1101217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5" name="テキスト ボックス 334"/>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7" name="テキスト ボックス 336"/>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43" name="円/楕円 342"/>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147972</xdr:rowOff>
    </xdr:from>
    <xdr:ext cx="762000" cy="259045"/>
    <xdr:sp macro="" textlink="">
      <xdr:nvSpPr>
        <xdr:cNvPr id="344"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104299</xdr:rowOff>
    </xdr:from>
    <xdr:to>
      <xdr:col>23</xdr:col>
      <xdr:colOff>457200</xdr:colOff>
      <xdr:row>61</xdr:row>
      <xdr:rowOff>34449</xdr:rowOff>
    </xdr:to>
    <xdr:sp macro="" textlink="">
      <xdr:nvSpPr>
        <xdr:cNvPr id="345" name="円/楕円 344"/>
        <xdr:cNvSpPr/>
      </xdr:nvSpPr>
      <xdr:spPr>
        <a:xfrm>
          <a:off x="161290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44626</xdr:rowOff>
    </xdr:from>
    <xdr:ext cx="736600" cy="259045"/>
    <xdr:sp macro="" textlink="">
      <xdr:nvSpPr>
        <xdr:cNvPr id="346" name="テキスト ボックス 345"/>
        <xdr:cNvSpPr txBox="1"/>
      </xdr:nvSpPr>
      <xdr:spPr>
        <a:xfrm>
          <a:off x="15798800" y="1016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170656</xdr:rowOff>
    </xdr:from>
    <xdr:to>
      <xdr:col>22</xdr:col>
      <xdr:colOff>254000</xdr:colOff>
      <xdr:row>61</xdr:row>
      <xdr:rowOff>100806</xdr:rowOff>
    </xdr:to>
    <xdr:sp macro="" textlink="">
      <xdr:nvSpPr>
        <xdr:cNvPr id="347" name="円/楕円 346"/>
        <xdr:cNvSpPr/>
      </xdr:nvSpPr>
      <xdr:spPr>
        <a:xfrm>
          <a:off x="15240000" y="10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110983</xdr:rowOff>
    </xdr:from>
    <xdr:ext cx="762000" cy="259045"/>
    <xdr:sp macro="" textlink="">
      <xdr:nvSpPr>
        <xdr:cNvPr id="348" name="テキスト ボックス 347"/>
        <xdr:cNvSpPr txBox="1"/>
      </xdr:nvSpPr>
      <xdr:spPr>
        <a:xfrm>
          <a:off x="14909800" y="102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160020</xdr:rowOff>
    </xdr:from>
    <xdr:to>
      <xdr:col>21</xdr:col>
      <xdr:colOff>50800</xdr:colOff>
      <xdr:row>64</xdr:row>
      <xdr:rowOff>90170</xdr:rowOff>
    </xdr:to>
    <xdr:sp macro="" textlink="">
      <xdr:nvSpPr>
        <xdr:cNvPr id="349" name="円/楕円 348"/>
        <xdr:cNvSpPr/>
      </xdr:nvSpPr>
      <xdr:spPr>
        <a:xfrm>
          <a:off x="14351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74947</xdr:rowOff>
    </xdr:from>
    <xdr:ext cx="762000" cy="259045"/>
    <xdr:sp macro="" textlink="">
      <xdr:nvSpPr>
        <xdr:cNvPr id="350" name="テキスト ボックス 349"/>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15716</xdr:rowOff>
    </xdr:from>
    <xdr:to>
      <xdr:col>19</xdr:col>
      <xdr:colOff>533400</xdr:colOff>
      <xdr:row>64</xdr:row>
      <xdr:rowOff>117316</xdr:rowOff>
    </xdr:to>
    <xdr:sp macro="" textlink="">
      <xdr:nvSpPr>
        <xdr:cNvPr id="351" name="円/楕円 350"/>
        <xdr:cNvSpPr/>
      </xdr:nvSpPr>
      <xdr:spPr>
        <a:xfrm>
          <a:off x="13462000" y="109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102093</xdr:rowOff>
    </xdr:from>
    <xdr:ext cx="762000" cy="259045"/>
    <xdr:sp macro="" textlink="">
      <xdr:nvSpPr>
        <xdr:cNvPr id="352" name="テキスト ボックス 351"/>
        <xdr:cNvSpPr txBox="1"/>
      </xdr:nvSpPr>
      <xdr:spPr>
        <a:xfrm>
          <a:off x="13131800" y="1107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及び公営企業債償還財源繰入金の減少により、前年度に比べ１．１％改善となった。今後も新市建設計画に基づく投資的事業に係る起債償還の本格化や公営企業債等への繰出の増加により比率の上昇が見込まれるが、地方債許可団体となる３カ年平均１８％以上とならないよう、起債発行額の抑制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9" name="直線コネクタ 378"/>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0"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1" name="直線コネクタ 380"/>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2"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3" name="直線コネクタ 382"/>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68580</xdr:rowOff>
    </xdr:from>
    <xdr:to>
      <xdr:col>24</xdr:col>
      <xdr:colOff>558800</xdr:colOff>
      <xdr:row>45</xdr:row>
      <xdr:rowOff>3302</xdr:rowOff>
    </xdr:to>
    <xdr:cxnSp macro="">
      <xdr:nvCxnSpPr>
        <xdr:cNvPr id="384" name="直線コネクタ 383"/>
        <xdr:cNvCxnSpPr/>
      </xdr:nvCxnSpPr>
      <xdr:spPr>
        <a:xfrm flipV="1">
          <a:off x="16179800" y="76123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5"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6" name="フローチャート : 判断 385"/>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3302</xdr:rowOff>
    </xdr:from>
    <xdr:to>
      <xdr:col>23</xdr:col>
      <xdr:colOff>406400</xdr:colOff>
      <xdr:row>45</xdr:row>
      <xdr:rowOff>61214</xdr:rowOff>
    </xdr:to>
    <xdr:cxnSp macro="">
      <xdr:nvCxnSpPr>
        <xdr:cNvPr id="387" name="直線コネクタ 386"/>
        <xdr:cNvCxnSpPr/>
      </xdr:nvCxnSpPr>
      <xdr:spPr>
        <a:xfrm flipV="1">
          <a:off x="15290800" y="77185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8" name="フローチャート : 判断 387"/>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89" name="テキスト ボックス 388"/>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61214</xdr:rowOff>
    </xdr:from>
    <xdr:to>
      <xdr:col>22</xdr:col>
      <xdr:colOff>203200</xdr:colOff>
      <xdr:row>45</xdr:row>
      <xdr:rowOff>61214</xdr:rowOff>
    </xdr:to>
    <xdr:cxnSp macro="">
      <xdr:nvCxnSpPr>
        <xdr:cNvPr id="390" name="直線コネクタ 389"/>
        <xdr:cNvCxnSpPr/>
      </xdr:nvCxnSpPr>
      <xdr:spPr>
        <a:xfrm>
          <a:off x="14401800" y="7776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1" name="フローチャート : 判断 390"/>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40403</xdr:rowOff>
    </xdr:from>
    <xdr:ext cx="762000" cy="259045"/>
    <xdr:sp macro="" textlink="">
      <xdr:nvSpPr>
        <xdr:cNvPr id="392" name="テキスト ボックス 391"/>
        <xdr:cNvSpPr txBox="1"/>
      </xdr:nvSpPr>
      <xdr:spPr>
        <a:xfrm>
          <a:off x="14909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61214</xdr:rowOff>
    </xdr:to>
    <xdr:cxnSp macro="">
      <xdr:nvCxnSpPr>
        <xdr:cNvPr id="393" name="直線コネクタ 392"/>
        <xdr:cNvCxnSpPr/>
      </xdr:nvCxnSpPr>
      <xdr:spPr>
        <a:xfrm>
          <a:off x="13512800" y="76895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4" name="フローチャート : 判断 393"/>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127271</xdr:rowOff>
    </xdr:from>
    <xdr:ext cx="762000" cy="259045"/>
    <xdr:sp macro="" textlink="">
      <xdr:nvSpPr>
        <xdr:cNvPr id="395" name="テキスト ボックス 394"/>
        <xdr:cNvSpPr txBox="1"/>
      </xdr:nvSpPr>
      <xdr:spPr>
        <a:xfrm>
          <a:off x="14020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6" name="フローチャート : 判断 39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397" name="テキスト ボックス 39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17780</xdr:rowOff>
    </xdr:from>
    <xdr:to>
      <xdr:col>24</xdr:col>
      <xdr:colOff>609600</xdr:colOff>
      <xdr:row>44</xdr:row>
      <xdr:rowOff>119380</xdr:rowOff>
    </xdr:to>
    <xdr:sp macro="" textlink="">
      <xdr:nvSpPr>
        <xdr:cNvPr id="403" name="円/楕円 402"/>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161307</xdr:rowOff>
    </xdr:from>
    <xdr:ext cx="762000" cy="259045"/>
    <xdr:sp macro="" textlink="">
      <xdr:nvSpPr>
        <xdr:cNvPr id="404" name="公債費負担の状況該当値テキスト"/>
        <xdr:cNvSpPr txBox="1"/>
      </xdr:nvSpPr>
      <xdr:spPr>
        <a:xfrm>
          <a:off x="17106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123952</xdr:rowOff>
    </xdr:from>
    <xdr:to>
      <xdr:col>23</xdr:col>
      <xdr:colOff>457200</xdr:colOff>
      <xdr:row>45</xdr:row>
      <xdr:rowOff>54102</xdr:rowOff>
    </xdr:to>
    <xdr:sp macro="" textlink="">
      <xdr:nvSpPr>
        <xdr:cNvPr id="405" name="円/楕円 404"/>
        <xdr:cNvSpPr/>
      </xdr:nvSpPr>
      <xdr:spPr>
        <a:xfrm>
          <a:off x="16129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38879</xdr:rowOff>
    </xdr:from>
    <xdr:ext cx="736600" cy="259045"/>
    <xdr:sp macro="" textlink="">
      <xdr:nvSpPr>
        <xdr:cNvPr id="406" name="テキスト ボックス 405"/>
        <xdr:cNvSpPr txBox="1"/>
      </xdr:nvSpPr>
      <xdr:spPr>
        <a:xfrm>
          <a:off x="15798800" y="775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10414</xdr:rowOff>
    </xdr:from>
    <xdr:to>
      <xdr:col>22</xdr:col>
      <xdr:colOff>254000</xdr:colOff>
      <xdr:row>45</xdr:row>
      <xdr:rowOff>112014</xdr:rowOff>
    </xdr:to>
    <xdr:sp macro="" textlink="">
      <xdr:nvSpPr>
        <xdr:cNvPr id="407" name="円/楕円 406"/>
        <xdr:cNvSpPr/>
      </xdr:nvSpPr>
      <xdr:spPr>
        <a:xfrm>
          <a:off x="15240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96791</xdr:rowOff>
    </xdr:from>
    <xdr:ext cx="762000" cy="259045"/>
    <xdr:sp macro="" textlink="">
      <xdr:nvSpPr>
        <xdr:cNvPr id="408" name="テキスト ボックス 407"/>
        <xdr:cNvSpPr txBox="1"/>
      </xdr:nvSpPr>
      <xdr:spPr>
        <a:xfrm>
          <a:off x="14909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10414</xdr:rowOff>
    </xdr:from>
    <xdr:to>
      <xdr:col>21</xdr:col>
      <xdr:colOff>50800</xdr:colOff>
      <xdr:row>45</xdr:row>
      <xdr:rowOff>112014</xdr:rowOff>
    </xdr:to>
    <xdr:sp macro="" textlink="">
      <xdr:nvSpPr>
        <xdr:cNvPr id="409" name="円/楕円 408"/>
        <xdr:cNvSpPr/>
      </xdr:nvSpPr>
      <xdr:spPr>
        <a:xfrm>
          <a:off x="14351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96791</xdr:rowOff>
    </xdr:from>
    <xdr:ext cx="762000" cy="259045"/>
    <xdr:sp macro="" textlink="">
      <xdr:nvSpPr>
        <xdr:cNvPr id="410" name="テキスト ボックス 409"/>
        <xdr:cNvSpPr txBox="1"/>
      </xdr:nvSpPr>
      <xdr:spPr>
        <a:xfrm>
          <a:off x="14020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11" name="円/楕円 410"/>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12" name="テキスト ボックス 411"/>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合併特例債等の交付税措置の有利な起債を活用することにより、前年度に比べ１２．２％改善した。今後新市建設計画に基づく事業の実施に伴い、起債発行額の増加が見込まれるが、引き続き、合併特例債など有利な起債を活用するとともに、年次計画の見直しや事業精査による発行額の抑制、平準化を行い、将来の大きな負担とならないよう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3" name="直線コネクタ 442"/>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4"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5" name="直線コネクタ 444"/>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147743</xdr:rowOff>
    </xdr:from>
    <xdr:to>
      <xdr:col>24</xdr:col>
      <xdr:colOff>558800</xdr:colOff>
      <xdr:row>18</xdr:row>
      <xdr:rowOff>116477</xdr:rowOff>
    </xdr:to>
    <xdr:cxnSp macro="">
      <xdr:nvCxnSpPr>
        <xdr:cNvPr id="448" name="直線コネクタ 447"/>
        <xdr:cNvCxnSpPr/>
      </xdr:nvCxnSpPr>
      <xdr:spPr>
        <a:xfrm flipV="1">
          <a:off x="16179800" y="3062393"/>
          <a:ext cx="8382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45918</xdr:rowOff>
    </xdr:from>
    <xdr:ext cx="762000" cy="259045"/>
    <xdr:sp macro="" textlink="">
      <xdr:nvSpPr>
        <xdr:cNvPr id="449" name="将来負担の状況平均値テキスト"/>
        <xdr:cNvSpPr txBox="1"/>
      </xdr:nvSpPr>
      <xdr:spPr>
        <a:xfrm>
          <a:off x="17106900" y="26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0" name="フローチャート : 判断 449"/>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116477</xdr:rowOff>
    </xdr:from>
    <xdr:to>
      <xdr:col>23</xdr:col>
      <xdr:colOff>406400</xdr:colOff>
      <xdr:row>19</xdr:row>
      <xdr:rowOff>39249</xdr:rowOff>
    </xdr:to>
    <xdr:cxnSp macro="">
      <xdr:nvCxnSpPr>
        <xdr:cNvPr id="451" name="直線コネクタ 450"/>
        <xdr:cNvCxnSpPr/>
      </xdr:nvCxnSpPr>
      <xdr:spPr>
        <a:xfrm flipV="1">
          <a:off x="15290800" y="3202577"/>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2" name="フローチャート : 判断 451"/>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3" name="テキスト ボックス 452"/>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11672</xdr:rowOff>
    </xdr:from>
    <xdr:to>
      <xdr:col>22</xdr:col>
      <xdr:colOff>203200</xdr:colOff>
      <xdr:row>19</xdr:row>
      <xdr:rowOff>39249</xdr:rowOff>
    </xdr:to>
    <xdr:cxnSp macro="">
      <xdr:nvCxnSpPr>
        <xdr:cNvPr id="454" name="直線コネクタ 453"/>
        <xdr:cNvCxnSpPr/>
      </xdr:nvCxnSpPr>
      <xdr:spPr>
        <a:xfrm>
          <a:off x="14401800" y="326922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5" name="フローチャート : 判断 454"/>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6" name="テキスト ボックス 455"/>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147501</xdr:rowOff>
    </xdr:from>
    <xdr:to>
      <xdr:col>21</xdr:col>
      <xdr:colOff>0</xdr:colOff>
      <xdr:row>19</xdr:row>
      <xdr:rowOff>11672</xdr:rowOff>
    </xdr:to>
    <xdr:cxnSp macro="">
      <xdr:nvCxnSpPr>
        <xdr:cNvPr id="457" name="直線コネクタ 456"/>
        <xdr:cNvCxnSpPr/>
      </xdr:nvCxnSpPr>
      <xdr:spPr>
        <a:xfrm>
          <a:off x="13512800" y="323360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58" name="フローチャート : 判断 457"/>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59" name="テキスト ボックス 458"/>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60" name="フローチャート : 判断 459"/>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61" name="テキスト ボックス 460"/>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96943</xdr:rowOff>
    </xdr:from>
    <xdr:to>
      <xdr:col>24</xdr:col>
      <xdr:colOff>609600</xdr:colOff>
      <xdr:row>18</xdr:row>
      <xdr:rowOff>27093</xdr:rowOff>
    </xdr:to>
    <xdr:sp macro="" textlink="">
      <xdr:nvSpPr>
        <xdr:cNvPr id="467" name="円/楕円 466"/>
        <xdr:cNvSpPr/>
      </xdr:nvSpPr>
      <xdr:spPr>
        <a:xfrm>
          <a:off x="169672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69020</xdr:rowOff>
    </xdr:from>
    <xdr:ext cx="762000" cy="259045"/>
    <xdr:sp macro="" textlink="">
      <xdr:nvSpPr>
        <xdr:cNvPr id="468" name="将来負担の状況該当値テキスト"/>
        <xdr:cNvSpPr txBox="1"/>
      </xdr:nvSpPr>
      <xdr:spPr>
        <a:xfrm>
          <a:off x="17106900" y="298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65677</xdr:rowOff>
    </xdr:from>
    <xdr:to>
      <xdr:col>23</xdr:col>
      <xdr:colOff>457200</xdr:colOff>
      <xdr:row>18</xdr:row>
      <xdr:rowOff>167277</xdr:rowOff>
    </xdr:to>
    <xdr:sp macro="" textlink="">
      <xdr:nvSpPr>
        <xdr:cNvPr id="469" name="円/楕円 468"/>
        <xdr:cNvSpPr/>
      </xdr:nvSpPr>
      <xdr:spPr>
        <a:xfrm>
          <a:off x="161290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152054</xdr:rowOff>
    </xdr:from>
    <xdr:ext cx="736600" cy="259045"/>
    <xdr:sp macro="" textlink="">
      <xdr:nvSpPr>
        <xdr:cNvPr id="470" name="テキスト ボックス 469"/>
        <xdr:cNvSpPr txBox="1"/>
      </xdr:nvSpPr>
      <xdr:spPr>
        <a:xfrm>
          <a:off x="15798800" y="323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159899</xdr:rowOff>
    </xdr:from>
    <xdr:to>
      <xdr:col>22</xdr:col>
      <xdr:colOff>254000</xdr:colOff>
      <xdr:row>19</xdr:row>
      <xdr:rowOff>90049</xdr:rowOff>
    </xdr:to>
    <xdr:sp macro="" textlink="">
      <xdr:nvSpPr>
        <xdr:cNvPr id="471" name="円/楕円 470"/>
        <xdr:cNvSpPr/>
      </xdr:nvSpPr>
      <xdr:spPr>
        <a:xfrm>
          <a:off x="15240000" y="32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74826</xdr:rowOff>
    </xdr:from>
    <xdr:ext cx="762000" cy="259045"/>
    <xdr:sp macro="" textlink="">
      <xdr:nvSpPr>
        <xdr:cNvPr id="472" name="テキスト ボックス 471"/>
        <xdr:cNvSpPr txBox="1"/>
      </xdr:nvSpPr>
      <xdr:spPr>
        <a:xfrm>
          <a:off x="14909800" y="33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132322</xdr:rowOff>
    </xdr:from>
    <xdr:to>
      <xdr:col>21</xdr:col>
      <xdr:colOff>50800</xdr:colOff>
      <xdr:row>19</xdr:row>
      <xdr:rowOff>62472</xdr:rowOff>
    </xdr:to>
    <xdr:sp macro="" textlink="">
      <xdr:nvSpPr>
        <xdr:cNvPr id="473" name="円/楕円 472"/>
        <xdr:cNvSpPr/>
      </xdr:nvSpPr>
      <xdr:spPr>
        <a:xfrm>
          <a:off x="14351000" y="32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47249</xdr:rowOff>
    </xdr:from>
    <xdr:ext cx="762000" cy="259045"/>
    <xdr:sp macro="" textlink="">
      <xdr:nvSpPr>
        <xdr:cNvPr id="474" name="テキスト ボックス 473"/>
        <xdr:cNvSpPr txBox="1"/>
      </xdr:nvSpPr>
      <xdr:spPr>
        <a:xfrm>
          <a:off x="14020800" y="33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96701</xdr:rowOff>
    </xdr:from>
    <xdr:to>
      <xdr:col>19</xdr:col>
      <xdr:colOff>533400</xdr:colOff>
      <xdr:row>19</xdr:row>
      <xdr:rowOff>26851</xdr:rowOff>
    </xdr:to>
    <xdr:sp macro="" textlink="">
      <xdr:nvSpPr>
        <xdr:cNvPr id="475" name="円/楕円 474"/>
        <xdr:cNvSpPr/>
      </xdr:nvSpPr>
      <xdr:spPr>
        <a:xfrm>
          <a:off x="13462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11628</xdr:rowOff>
    </xdr:from>
    <xdr:ext cx="762000" cy="259045"/>
    <xdr:sp macro="" textlink="">
      <xdr:nvSpPr>
        <xdr:cNvPr id="476" name="テキスト ボックス 475"/>
        <xdr:cNvSpPr txBox="1"/>
      </xdr:nvSpPr>
      <xdr:spPr>
        <a:xfrm>
          <a:off x="13131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79,344
78,926
210.87
35,055,260
33,882,874
934,394
21,437,308
37,103,580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４年度の西はりま消防事務組合の設立以降消防職の人件費が減少したため、類似団体内でも良好な指数となっている。今後も、引き続き職員定員適正化計画に基づき、定数の管理に努めるとともに施設の指定管理者制度を活用し、総人件費の抑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88900</xdr:rowOff>
    </xdr:from>
    <xdr:to>
      <xdr:col>7</xdr:col>
      <xdr:colOff>15875</xdr:colOff>
      <xdr:row>33</xdr:row>
      <xdr:rowOff>155575</xdr:rowOff>
    </xdr:to>
    <xdr:cxnSp macro="">
      <xdr:nvCxnSpPr>
        <xdr:cNvPr id="68" name="直線コネクタ 67"/>
        <xdr:cNvCxnSpPr/>
      </xdr:nvCxnSpPr>
      <xdr:spPr>
        <a:xfrm flipV="1">
          <a:off x="3987800" y="57467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9"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155575</xdr:rowOff>
    </xdr:from>
    <xdr:to>
      <xdr:col>5</xdr:col>
      <xdr:colOff>549275</xdr:colOff>
      <xdr:row>36</xdr:row>
      <xdr:rowOff>79375</xdr:rowOff>
    </xdr:to>
    <xdr:cxnSp macro="">
      <xdr:nvCxnSpPr>
        <xdr:cNvPr id="71" name="直線コネクタ 70"/>
        <xdr:cNvCxnSpPr/>
      </xdr:nvCxnSpPr>
      <xdr:spPr>
        <a:xfrm flipV="1">
          <a:off x="3098800" y="5813425"/>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79375</xdr:rowOff>
    </xdr:from>
    <xdr:to>
      <xdr:col>4</xdr:col>
      <xdr:colOff>346075</xdr:colOff>
      <xdr:row>36</xdr:row>
      <xdr:rowOff>155575</xdr:rowOff>
    </xdr:to>
    <xdr:cxnSp macro="">
      <xdr:nvCxnSpPr>
        <xdr:cNvPr id="74" name="直線コネクタ 73"/>
        <xdr:cNvCxnSpPr/>
      </xdr:nvCxnSpPr>
      <xdr:spPr>
        <a:xfrm flipV="1">
          <a:off x="2209800" y="62515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38752</xdr:rowOff>
    </xdr:from>
    <xdr:ext cx="762000" cy="259045"/>
    <xdr:sp macro="" textlink="">
      <xdr:nvSpPr>
        <xdr:cNvPr id="76" name="テキスト ボックス 75"/>
        <xdr:cNvSpPr txBox="1"/>
      </xdr:nvSpPr>
      <xdr:spPr>
        <a:xfrm>
          <a:off x="2717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117475</xdr:rowOff>
    </xdr:from>
    <xdr:to>
      <xdr:col>3</xdr:col>
      <xdr:colOff>142875</xdr:colOff>
      <xdr:row>36</xdr:row>
      <xdr:rowOff>155575</xdr:rowOff>
    </xdr:to>
    <xdr:cxnSp macro="">
      <xdr:nvCxnSpPr>
        <xdr:cNvPr id="77" name="直線コネクタ 76"/>
        <xdr:cNvCxnSpPr/>
      </xdr:nvCxnSpPr>
      <xdr:spPr>
        <a:xfrm>
          <a:off x="1320800" y="6289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95902</xdr:rowOff>
    </xdr:from>
    <xdr:ext cx="762000" cy="259045"/>
    <xdr:sp macro="" textlink="">
      <xdr:nvSpPr>
        <xdr:cNvPr id="79" name="テキスト ボックス 78"/>
        <xdr:cNvSpPr txBox="1"/>
      </xdr:nvSpPr>
      <xdr:spPr>
        <a:xfrm>
          <a:off x="1828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134002</xdr:rowOff>
    </xdr:from>
    <xdr:ext cx="762000" cy="259045"/>
    <xdr:sp macro="" textlink="">
      <xdr:nvSpPr>
        <xdr:cNvPr id="81" name="テキスト ボックス 80"/>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38100</xdr:rowOff>
    </xdr:from>
    <xdr:to>
      <xdr:col>7</xdr:col>
      <xdr:colOff>66675</xdr:colOff>
      <xdr:row>33</xdr:row>
      <xdr:rowOff>139700</xdr:rowOff>
    </xdr:to>
    <xdr:sp macro="" textlink="">
      <xdr:nvSpPr>
        <xdr:cNvPr id="87" name="円/楕円 86"/>
        <xdr:cNvSpPr/>
      </xdr:nvSpPr>
      <xdr:spPr>
        <a:xfrm>
          <a:off x="47752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118127</xdr:rowOff>
    </xdr:from>
    <xdr:ext cx="762000" cy="259045"/>
    <xdr:sp macro="" textlink="">
      <xdr:nvSpPr>
        <xdr:cNvPr id="88" name="人件費該当値テキスト"/>
        <xdr:cNvSpPr txBox="1"/>
      </xdr:nvSpPr>
      <xdr:spPr>
        <a:xfrm>
          <a:off x="4914900" y="56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104775</xdr:rowOff>
    </xdr:from>
    <xdr:to>
      <xdr:col>5</xdr:col>
      <xdr:colOff>600075</xdr:colOff>
      <xdr:row>34</xdr:row>
      <xdr:rowOff>34925</xdr:rowOff>
    </xdr:to>
    <xdr:sp macro="" textlink="">
      <xdr:nvSpPr>
        <xdr:cNvPr id="89" name="円/楕円 88"/>
        <xdr:cNvSpPr/>
      </xdr:nvSpPr>
      <xdr:spPr>
        <a:xfrm>
          <a:off x="3937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45102</xdr:rowOff>
    </xdr:from>
    <xdr:ext cx="736600" cy="259045"/>
    <xdr:sp macro="" textlink="">
      <xdr:nvSpPr>
        <xdr:cNvPr id="90" name="テキスト ボックス 89"/>
        <xdr:cNvSpPr txBox="1"/>
      </xdr:nvSpPr>
      <xdr:spPr>
        <a:xfrm>
          <a:off x="3606800" y="553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28575</xdr:rowOff>
    </xdr:from>
    <xdr:to>
      <xdr:col>4</xdr:col>
      <xdr:colOff>396875</xdr:colOff>
      <xdr:row>36</xdr:row>
      <xdr:rowOff>130175</xdr:rowOff>
    </xdr:to>
    <xdr:sp macro="" textlink="">
      <xdr:nvSpPr>
        <xdr:cNvPr id="91" name="円/楕円 90"/>
        <xdr:cNvSpPr/>
      </xdr:nvSpPr>
      <xdr:spPr>
        <a:xfrm>
          <a:off x="3048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140352</xdr:rowOff>
    </xdr:from>
    <xdr:ext cx="762000" cy="259045"/>
    <xdr:sp macro="" textlink="">
      <xdr:nvSpPr>
        <xdr:cNvPr id="92" name="テキスト ボックス 91"/>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104775</xdr:rowOff>
    </xdr:from>
    <xdr:to>
      <xdr:col>3</xdr:col>
      <xdr:colOff>193675</xdr:colOff>
      <xdr:row>37</xdr:row>
      <xdr:rowOff>34925</xdr:rowOff>
    </xdr:to>
    <xdr:sp macro="" textlink="">
      <xdr:nvSpPr>
        <xdr:cNvPr id="93" name="円/楕円 92"/>
        <xdr:cNvSpPr/>
      </xdr:nvSpPr>
      <xdr:spPr>
        <a:xfrm>
          <a:off x="2159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45102</xdr:rowOff>
    </xdr:from>
    <xdr:ext cx="762000" cy="259045"/>
    <xdr:sp macro="" textlink="">
      <xdr:nvSpPr>
        <xdr:cNvPr id="94" name="テキスト ボックス 93"/>
        <xdr:cNvSpPr txBox="1"/>
      </xdr:nvSpPr>
      <xdr:spPr>
        <a:xfrm>
          <a:off x="1828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66675</xdr:rowOff>
    </xdr:from>
    <xdr:to>
      <xdr:col>1</xdr:col>
      <xdr:colOff>676275</xdr:colOff>
      <xdr:row>36</xdr:row>
      <xdr:rowOff>168275</xdr:rowOff>
    </xdr:to>
    <xdr:sp macro="" textlink="">
      <xdr:nvSpPr>
        <xdr:cNvPr id="95" name="円/楕円 94"/>
        <xdr:cNvSpPr/>
      </xdr:nvSpPr>
      <xdr:spPr>
        <a:xfrm>
          <a:off x="1270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7002</xdr:rowOff>
    </xdr:from>
    <xdr:ext cx="762000" cy="259045"/>
    <xdr:sp macro="" textlink="">
      <xdr:nvSpPr>
        <xdr:cNvPr id="96" name="テキスト ボックス 95"/>
        <xdr:cNvSpPr txBox="1"/>
      </xdr:nvSpPr>
      <xdr:spPr>
        <a:xfrm>
          <a:off x="939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物件費に係る経常収支比率が類似団体平均を３．２ポイント下回っている。今後もこの水準を維持するよう努める。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135164</xdr:rowOff>
    </xdr:from>
    <xdr:to>
      <xdr:col>24</xdr:col>
      <xdr:colOff>31750</xdr:colOff>
      <xdr:row>13</xdr:row>
      <xdr:rowOff>167821</xdr:rowOff>
    </xdr:to>
    <xdr:cxnSp macro="">
      <xdr:nvCxnSpPr>
        <xdr:cNvPr id="131" name="直線コネクタ 130"/>
        <xdr:cNvCxnSpPr/>
      </xdr:nvCxnSpPr>
      <xdr:spPr>
        <a:xfrm>
          <a:off x="15671800" y="23640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135164</xdr:rowOff>
    </xdr:from>
    <xdr:to>
      <xdr:col>22</xdr:col>
      <xdr:colOff>565150</xdr:colOff>
      <xdr:row>14</xdr:row>
      <xdr:rowOff>7257</xdr:rowOff>
    </xdr:to>
    <xdr:cxnSp macro="">
      <xdr:nvCxnSpPr>
        <xdr:cNvPr id="134" name="直線コネクタ 133"/>
        <xdr:cNvCxnSpPr/>
      </xdr:nvCxnSpPr>
      <xdr:spPr>
        <a:xfrm flipV="1">
          <a:off x="14782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7257</xdr:rowOff>
    </xdr:to>
    <xdr:cxnSp macro="">
      <xdr:nvCxnSpPr>
        <xdr:cNvPr id="137" name="直線コネクタ 136"/>
        <xdr:cNvCxnSpPr/>
      </xdr:nvCxnSpPr>
      <xdr:spPr>
        <a:xfrm>
          <a:off x="13893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113393</xdr:rowOff>
    </xdr:from>
    <xdr:to>
      <xdr:col>20</xdr:col>
      <xdr:colOff>158750</xdr:colOff>
      <xdr:row>13</xdr:row>
      <xdr:rowOff>135164</xdr:rowOff>
    </xdr:to>
    <xdr:cxnSp macro="">
      <xdr:nvCxnSpPr>
        <xdr:cNvPr id="140" name="直線コネクタ 139"/>
        <xdr:cNvCxnSpPr/>
      </xdr:nvCxnSpPr>
      <xdr:spPr>
        <a:xfrm>
          <a:off x="13004800" y="234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117021</xdr:rowOff>
    </xdr:from>
    <xdr:to>
      <xdr:col>24</xdr:col>
      <xdr:colOff>82550</xdr:colOff>
      <xdr:row>14</xdr:row>
      <xdr:rowOff>47171</xdr:rowOff>
    </xdr:to>
    <xdr:sp macro="" textlink="">
      <xdr:nvSpPr>
        <xdr:cNvPr id="150" name="円/楕円 149"/>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25598</xdr:rowOff>
    </xdr:from>
    <xdr:ext cx="762000" cy="259045"/>
    <xdr:sp macro="" textlink="">
      <xdr:nvSpPr>
        <xdr:cNvPr id="151" name="物件費該当値テキスト"/>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84364</xdr:rowOff>
    </xdr:from>
    <xdr:to>
      <xdr:col>22</xdr:col>
      <xdr:colOff>615950</xdr:colOff>
      <xdr:row>14</xdr:row>
      <xdr:rowOff>14514</xdr:rowOff>
    </xdr:to>
    <xdr:sp macro="" textlink="">
      <xdr:nvSpPr>
        <xdr:cNvPr id="152" name="円/楕円 151"/>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24691</xdr:rowOff>
    </xdr:from>
    <xdr:ext cx="736600" cy="259045"/>
    <xdr:sp macro="" textlink="">
      <xdr:nvSpPr>
        <xdr:cNvPr id="153" name="テキスト ボックス 152"/>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127907</xdr:rowOff>
    </xdr:from>
    <xdr:to>
      <xdr:col>21</xdr:col>
      <xdr:colOff>412750</xdr:colOff>
      <xdr:row>14</xdr:row>
      <xdr:rowOff>58057</xdr:rowOff>
    </xdr:to>
    <xdr:sp macro="" textlink="">
      <xdr:nvSpPr>
        <xdr:cNvPr id="154" name="円/楕円 153"/>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68234</xdr:rowOff>
    </xdr:from>
    <xdr:ext cx="762000" cy="259045"/>
    <xdr:sp macro="" textlink="">
      <xdr:nvSpPr>
        <xdr:cNvPr id="155" name="テキスト ボックス 154"/>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6" name="円/楕円 155"/>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7" name="テキスト ボックス 156"/>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62593</xdr:rowOff>
    </xdr:from>
    <xdr:to>
      <xdr:col>19</xdr:col>
      <xdr:colOff>6350</xdr:colOff>
      <xdr:row>13</xdr:row>
      <xdr:rowOff>164193</xdr:rowOff>
    </xdr:to>
    <xdr:sp macro="" textlink="">
      <xdr:nvSpPr>
        <xdr:cNvPr id="158" name="円/楕円 157"/>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2920</xdr:rowOff>
    </xdr:from>
    <xdr:ext cx="762000" cy="259045"/>
    <xdr:sp macro="" textlink="">
      <xdr:nvSpPr>
        <xdr:cNvPr id="159" name="テキスト ボックス 158"/>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が類似団体平均を２．６ポイント下回っている。今後、生活保護費や障害者自立支援費等の額が上昇することが推測されるが、資格審査等の適正化や各種手当への特別加算等の見直しを進めていくことで、財政を圧迫する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107950</xdr:rowOff>
    </xdr:to>
    <xdr:cxnSp macro="">
      <xdr:nvCxnSpPr>
        <xdr:cNvPr id="192" name="直線コネクタ 191"/>
        <xdr:cNvCxnSpPr/>
      </xdr:nvCxnSpPr>
      <xdr:spPr>
        <a:xfrm flipV="1">
          <a:off x="3987800" y="9232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107950</xdr:rowOff>
    </xdr:to>
    <xdr:cxnSp macro="">
      <xdr:nvCxnSpPr>
        <xdr:cNvPr id="195" name="直線コネクタ 194"/>
        <xdr:cNvCxnSpPr/>
      </xdr:nvCxnSpPr>
      <xdr:spPr>
        <a:xfrm>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88900</xdr:rowOff>
    </xdr:to>
    <xdr:cxnSp macro="">
      <xdr:nvCxnSpPr>
        <xdr:cNvPr id="198" name="直線コネクタ 197"/>
        <xdr:cNvCxnSpPr/>
      </xdr:nvCxnSpPr>
      <xdr:spPr>
        <a:xfrm>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12700</xdr:rowOff>
    </xdr:to>
    <xdr:cxnSp macro="">
      <xdr:nvCxnSpPr>
        <xdr:cNvPr id="201" name="直線コネクタ 200"/>
        <xdr:cNvCxnSpPr/>
      </xdr:nvCxnSpPr>
      <xdr:spPr>
        <a:xfrm>
          <a:off x="1320800" y="915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3" name="テキスト ボックス 20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11" name="円/楕円 21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12"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13" name="円/楕円 21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4" name="テキスト ボックス 213"/>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5" name="円/楕円 214"/>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6" name="テキスト ボックス 215"/>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7" name="円/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下水道事業（皮革汚水・集落排水を含む）に多額の繰出をしている。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今後、下水道事業について資本費の適正な管理に努めるとともに、一層の維持管理費の削減や不明水対策による有収率向上、使用料改定の着実な実施により繰出金の削減に取り組んでいく。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151493</xdr:rowOff>
    </xdr:from>
    <xdr:to>
      <xdr:col>24</xdr:col>
      <xdr:colOff>31750</xdr:colOff>
      <xdr:row>62</xdr:row>
      <xdr:rowOff>110672</xdr:rowOff>
    </xdr:to>
    <xdr:cxnSp macro="">
      <xdr:nvCxnSpPr>
        <xdr:cNvPr id="255" name="直線コネクタ 254"/>
        <xdr:cNvCxnSpPr/>
      </xdr:nvCxnSpPr>
      <xdr:spPr>
        <a:xfrm>
          <a:off x="15671800" y="106099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151493</xdr:rowOff>
    </xdr:from>
    <xdr:to>
      <xdr:col>22</xdr:col>
      <xdr:colOff>565150</xdr:colOff>
      <xdr:row>61</xdr:row>
      <xdr:rowOff>167822</xdr:rowOff>
    </xdr:to>
    <xdr:cxnSp macro="">
      <xdr:nvCxnSpPr>
        <xdr:cNvPr id="258" name="直線コネクタ 257"/>
        <xdr:cNvCxnSpPr/>
      </xdr:nvCxnSpPr>
      <xdr:spPr>
        <a:xfrm flipV="1">
          <a:off x="14782800" y="10609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60" name="テキスト ボックス 259"/>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4535</xdr:rowOff>
    </xdr:from>
    <xdr:to>
      <xdr:col>21</xdr:col>
      <xdr:colOff>361950</xdr:colOff>
      <xdr:row>61</xdr:row>
      <xdr:rowOff>167822</xdr:rowOff>
    </xdr:to>
    <xdr:cxnSp macro="">
      <xdr:nvCxnSpPr>
        <xdr:cNvPr id="261" name="直線コネクタ 260"/>
        <xdr:cNvCxnSpPr/>
      </xdr:nvCxnSpPr>
      <xdr:spPr>
        <a:xfrm>
          <a:off x="13893800" y="10462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98170</xdr:rowOff>
    </xdr:from>
    <xdr:ext cx="762000" cy="259045"/>
    <xdr:sp macro="" textlink="">
      <xdr:nvSpPr>
        <xdr:cNvPr id="263" name="テキスト ボックス 26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61</xdr:row>
      <xdr:rowOff>4535</xdr:rowOff>
    </xdr:to>
    <xdr:cxnSp macro="">
      <xdr:nvCxnSpPr>
        <xdr:cNvPr id="264" name="直線コネクタ 263"/>
        <xdr:cNvCxnSpPr/>
      </xdr:nvCxnSpPr>
      <xdr:spPr>
        <a:xfrm>
          <a:off x="13004800" y="10071100"/>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66" name="テキスト ボックス 265"/>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163484</xdr:rowOff>
    </xdr:from>
    <xdr:ext cx="762000" cy="259045"/>
    <xdr:sp macro="" textlink="">
      <xdr:nvSpPr>
        <xdr:cNvPr id="268" name="テキスト ボックス 267"/>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62</xdr:row>
      <xdr:rowOff>59872</xdr:rowOff>
    </xdr:from>
    <xdr:to>
      <xdr:col>24</xdr:col>
      <xdr:colOff>82550</xdr:colOff>
      <xdr:row>62</xdr:row>
      <xdr:rowOff>161472</xdr:rowOff>
    </xdr:to>
    <xdr:sp macro="" textlink="">
      <xdr:nvSpPr>
        <xdr:cNvPr id="274" name="円/楕円 273"/>
        <xdr:cNvSpPr/>
      </xdr:nvSpPr>
      <xdr:spPr>
        <a:xfrm>
          <a:off x="16459200" y="106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139899</xdr:rowOff>
    </xdr:from>
    <xdr:ext cx="762000" cy="259045"/>
    <xdr:sp macro="" textlink="">
      <xdr:nvSpPr>
        <xdr:cNvPr id="275" name="その他該当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100693</xdr:rowOff>
    </xdr:from>
    <xdr:to>
      <xdr:col>22</xdr:col>
      <xdr:colOff>615950</xdr:colOff>
      <xdr:row>62</xdr:row>
      <xdr:rowOff>30843</xdr:rowOff>
    </xdr:to>
    <xdr:sp macro="" textlink="">
      <xdr:nvSpPr>
        <xdr:cNvPr id="276" name="円/楕円 275"/>
        <xdr:cNvSpPr/>
      </xdr:nvSpPr>
      <xdr:spPr>
        <a:xfrm>
          <a:off x="15621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15620</xdr:rowOff>
    </xdr:from>
    <xdr:ext cx="736600" cy="259045"/>
    <xdr:sp macro="" textlink="">
      <xdr:nvSpPr>
        <xdr:cNvPr id="277" name="テキスト ボックス 276"/>
        <xdr:cNvSpPr txBox="1"/>
      </xdr:nvSpPr>
      <xdr:spPr>
        <a:xfrm>
          <a:off x="15290800" y="1064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117022</xdr:rowOff>
    </xdr:from>
    <xdr:to>
      <xdr:col>21</xdr:col>
      <xdr:colOff>412750</xdr:colOff>
      <xdr:row>62</xdr:row>
      <xdr:rowOff>47172</xdr:rowOff>
    </xdr:to>
    <xdr:sp macro="" textlink="">
      <xdr:nvSpPr>
        <xdr:cNvPr id="278" name="円/楕円 277"/>
        <xdr:cNvSpPr/>
      </xdr:nvSpPr>
      <xdr:spPr>
        <a:xfrm>
          <a:off x="14732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31949</xdr:rowOff>
    </xdr:from>
    <xdr:ext cx="762000" cy="259045"/>
    <xdr:sp macro="" textlink="">
      <xdr:nvSpPr>
        <xdr:cNvPr id="279" name="テキスト ボックス 278"/>
        <xdr:cNvSpPr txBox="1"/>
      </xdr:nvSpPr>
      <xdr:spPr>
        <a:xfrm>
          <a:off x="14401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125185</xdr:rowOff>
    </xdr:from>
    <xdr:to>
      <xdr:col>20</xdr:col>
      <xdr:colOff>209550</xdr:colOff>
      <xdr:row>61</xdr:row>
      <xdr:rowOff>55335</xdr:rowOff>
    </xdr:to>
    <xdr:sp macro="" textlink="">
      <xdr:nvSpPr>
        <xdr:cNvPr id="280" name="円/楕円 279"/>
        <xdr:cNvSpPr/>
      </xdr:nvSpPr>
      <xdr:spPr>
        <a:xfrm>
          <a:off x="13843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40112</xdr:rowOff>
    </xdr:from>
    <xdr:ext cx="762000" cy="259045"/>
    <xdr:sp macro="" textlink="">
      <xdr:nvSpPr>
        <xdr:cNvPr id="281" name="テキスト ボックス 280"/>
        <xdr:cNvSpPr txBox="1"/>
      </xdr:nvSpPr>
      <xdr:spPr>
        <a:xfrm>
          <a:off x="13512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82" name="円/楕円 28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83" name="テキスト ボックス 28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４年度の西はりま消防事務組合の設立以降、補助費等増加により経常収支比率は類似団体平均を２．０ポイント上回っている。今後は補助金を交付するのが適当な事業を行っているのかなどについて明確な基準を設けて、不適当な補助金は見直しや廃止を行う。</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xdr:rowOff>
    </xdr:from>
    <xdr:to>
      <xdr:col>24</xdr:col>
      <xdr:colOff>31750</xdr:colOff>
      <xdr:row>38</xdr:row>
      <xdr:rowOff>8128</xdr:rowOff>
    </xdr:to>
    <xdr:cxnSp macro="">
      <xdr:nvCxnSpPr>
        <xdr:cNvPr id="314" name="直線コネクタ 313"/>
        <xdr:cNvCxnSpPr/>
      </xdr:nvCxnSpPr>
      <xdr:spPr>
        <a:xfrm>
          <a:off x="15671800" y="6523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5"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38</xdr:row>
      <xdr:rowOff>8128</xdr:rowOff>
    </xdr:to>
    <xdr:cxnSp macro="">
      <xdr:nvCxnSpPr>
        <xdr:cNvPr id="317" name="直線コネクタ 316"/>
        <xdr:cNvCxnSpPr/>
      </xdr:nvCxnSpPr>
      <xdr:spPr>
        <a:xfrm>
          <a:off x="14782800" y="6111748"/>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9" name="テキスト ボックス 318"/>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156718</xdr:rowOff>
    </xdr:to>
    <xdr:cxnSp macro="">
      <xdr:nvCxnSpPr>
        <xdr:cNvPr id="320" name="直線コネクタ 319"/>
        <xdr:cNvCxnSpPr/>
      </xdr:nvCxnSpPr>
      <xdr:spPr>
        <a:xfrm flipV="1">
          <a:off x="13893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58420</xdr:rowOff>
    </xdr:to>
    <xdr:cxnSp macro="">
      <xdr:nvCxnSpPr>
        <xdr:cNvPr id="323" name="直線コネクタ 322"/>
        <xdr:cNvCxnSpPr/>
      </xdr:nvCxnSpPr>
      <xdr:spPr>
        <a:xfrm flipV="1">
          <a:off x="13004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5" name="テキスト ボックス 324"/>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7" name="テキスト ボックス 32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33" name="円/楕円 332"/>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34"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128778</xdr:rowOff>
    </xdr:from>
    <xdr:to>
      <xdr:col>22</xdr:col>
      <xdr:colOff>615950</xdr:colOff>
      <xdr:row>38</xdr:row>
      <xdr:rowOff>58928</xdr:rowOff>
    </xdr:to>
    <xdr:sp macro="" textlink="">
      <xdr:nvSpPr>
        <xdr:cNvPr id="335" name="円/楕円 334"/>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43705</xdr:rowOff>
    </xdr:from>
    <xdr:ext cx="736600" cy="259045"/>
    <xdr:sp macro="" textlink="">
      <xdr:nvSpPr>
        <xdr:cNvPr id="336" name="テキスト ボックス 335"/>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37" name="円/楕円 336"/>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38" name="テキスト ボックス 337"/>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39" name="円/楕円 338"/>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40" name="テキスト ボックス 339"/>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41" name="円/楕円 340"/>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42" name="テキスト ボックス 341"/>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の中位に属し、経常収支比率としては昨年度から０．１ポイント改善した。今後は特別会計や一部事務組合への資本費繰出も増加傾向にあり、実質公債費比率についても上昇する見込であるため、新発債の抑制、合併特例債等の有利な起債の活用、既発債のより低利への借換などにより、起債許可基準である１８％を超えないよう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139700</xdr:rowOff>
    </xdr:to>
    <xdr:cxnSp macro="">
      <xdr:nvCxnSpPr>
        <xdr:cNvPr id="375" name="直線コネクタ 374"/>
        <xdr:cNvCxnSpPr/>
      </xdr:nvCxnSpPr>
      <xdr:spPr>
        <a:xfrm flipV="1">
          <a:off x="3987800" y="1315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6"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139700</xdr:rowOff>
    </xdr:from>
    <xdr:to>
      <xdr:col>5</xdr:col>
      <xdr:colOff>549275</xdr:colOff>
      <xdr:row>77</xdr:row>
      <xdr:rowOff>44450</xdr:rowOff>
    </xdr:to>
    <xdr:cxnSp macro="">
      <xdr:nvCxnSpPr>
        <xdr:cNvPr id="378" name="直線コネクタ 377"/>
        <xdr:cNvCxnSpPr/>
      </xdr:nvCxnSpPr>
      <xdr:spPr>
        <a:xfrm flipV="1">
          <a:off x="3098800" y="1316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41927</xdr:rowOff>
    </xdr:from>
    <xdr:ext cx="736600" cy="259045"/>
    <xdr:sp macro="" textlink="">
      <xdr:nvSpPr>
        <xdr:cNvPr id="380" name="テキスト ボックス 379"/>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19050</xdr:rowOff>
    </xdr:from>
    <xdr:to>
      <xdr:col>4</xdr:col>
      <xdr:colOff>346075</xdr:colOff>
      <xdr:row>77</xdr:row>
      <xdr:rowOff>44450</xdr:rowOff>
    </xdr:to>
    <xdr:cxnSp macro="">
      <xdr:nvCxnSpPr>
        <xdr:cNvPr id="381" name="直線コネクタ 380"/>
        <xdr:cNvCxnSpPr/>
      </xdr:nvCxnSpPr>
      <xdr:spPr>
        <a:xfrm>
          <a:off x="2209800" y="1322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83" name="テキスト ボックス 38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19050</xdr:rowOff>
    </xdr:from>
    <xdr:to>
      <xdr:col>3</xdr:col>
      <xdr:colOff>142875</xdr:colOff>
      <xdr:row>78</xdr:row>
      <xdr:rowOff>76200</xdr:rowOff>
    </xdr:to>
    <xdr:cxnSp macro="">
      <xdr:nvCxnSpPr>
        <xdr:cNvPr id="384" name="直線コネクタ 383"/>
        <xdr:cNvCxnSpPr/>
      </xdr:nvCxnSpPr>
      <xdr:spPr>
        <a:xfrm flipV="1">
          <a:off x="1320800" y="1322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88" name="テキスト ボックス 387"/>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94" name="円/楕円 393"/>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95"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88900</xdr:rowOff>
    </xdr:from>
    <xdr:to>
      <xdr:col>5</xdr:col>
      <xdr:colOff>600075</xdr:colOff>
      <xdr:row>77</xdr:row>
      <xdr:rowOff>19050</xdr:rowOff>
    </xdr:to>
    <xdr:sp macro="" textlink="">
      <xdr:nvSpPr>
        <xdr:cNvPr id="396" name="円/楕円 395"/>
        <xdr:cNvSpPr/>
      </xdr:nvSpPr>
      <xdr:spPr>
        <a:xfrm>
          <a:off x="3937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29227</xdr:rowOff>
    </xdr:from>
    <xdr:ext cx="736600" cy="259045"/>
    <xdr:sp macro="" textlink="">
      <xdr:nvSpPr>
        <xdr:cNvPr id="397" name="テキスト ボックス 396"/>
        <xdr:cNvSpPr txBox="1"/>
      </xdr:nvSpPr>
      <xdr:spPr>
        <a:xfrm>
          <a:off x="3606800" y="1288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165100</xdr:rowOff>
    </xdr:from>
    <xdr:to>
      <xdr:col>4</xdr:col>
      <xdr:colOff>396875</xdr:colOff>
      <xdr:row>77</xdr:row>
      <xdr:rowOff>95250</xdr:rowOff>
    </xdr:to>
    <xdr:sp macro="" textlink="">
      <xdr:nvSpPr>
        <xdr:cNvPr id="398" name="円/楕円 397"/>
        <xdr:cNvSpPr/>
      </xdr:nvSpPr>
      <xdr:spPr>
        <a:xfrm>
          <a:off x="3048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80027</xdr:rowOff>
    </xdr:from>
    <xdr:ext cx="762000" cy="259045"/>
    <xdr:sp macro="" textlink="">
      <xdr:nvSpPr>
        <xdr:cNvPr id="399" name="テキスト ボックス 398"/>
        <xdr:cNvSpPr txBox="1"/>
      </xdr:nvSpPr>
      <xdr:spPr>
        <a:xfrm>
          <a:off x="2717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139700</xdr:rowOff>
    </xdr:from>
    <xdr:to>
      <xdr:col>3</xdr:col>
      <xdr:colOff>193675</xdr:colOff>
      <xdr:row>77</xdr:row>
      <xdr:rowOff>69850</xdr:rowOff>
    </xdr:to>
    <xdr:sp macro="" textlink="">
      <xdr:nvSpPr>
        <xdr:cNvPr id="400" name="円/楕円 399"/>
        <xdr:cNvSpPr/>
      </xdr:nvSpPr>
      <xdr:spPr>
        <a:xfrm>
          <a:off x="2159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80027</xdr:rowOff>
    </xdr:from>
    <xdr:ext cx="762000" cy="259045"/>
    <xdr:sp macro="" textlink="">
      <xdr:nvSpPr>
        <xdr:cNvPr id="401" name="テキスト ボックス 400"/>
        <xdr:cNvSpPr txBox="1"/>
      </xdr:nvSpPr>
      <xdr:spPr>
        <a:xfrm>
          <a:off x="1828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25400</xdr:rowOff>
    </xdr:from>
    <xdr:to>
      <xdr:col>1</xdr:col>
      <xdr:colOff>676275</xdr:colOff>
      <xdr:row>78</xdr:row>
      <xdr:rowOff>127000</xdr:rowOff>
    </xdr:to>
    <xdr:sp macro="" textlink="">
      <xdr:nvSpPr>
        <xdr:cNvPr id="402" name="円/楕円 401"/>
        <xdr:cNvSpPr/>
      </xdr:nvSpPr>
      <xdr:spPr>
        <a:xfrm>
          <a:off x="1270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111777</xdr:rowOff>
    </xdr:from>
    <xdr:ext cx="762000" cy="259045"/>
    <xdr:sp macro="" textlink="">
      <xdr:nvSpPr>
        <xdr:cNvPr id="403" name="テキスト ボックス 402"/>
        <xdr:cNvSpPr txBox="1"/>
      </xdr:nvSpPr>
      <xdr:spPr>
        <a:xfrm>
          <a:off x="939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行財政改革の推進により人件費等の削減効果もあり、類似団体平均値を３．３％下回った。繰出金の抑制、補助金の統廃合、人件費の削減などに引き続き取り組むとともに、市税の徴収率向上や各種使用料見直しといった歳入確保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31" name="直線コネクタ 430"/>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4"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5" name="直線コネクタ 434"/>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134620</xdr:rowOff>
    </xdr:from>
    <xdr:to>
      <xdr:col>24</xdr:col>
      <xdr:colOff>31750</xdr:colOff>
      <xdr:row>74</xdr:row>
      <xdr:rowOff>157480</xdr:rowOff>
    </xdr:to>
    <xdr:cxnSp macro="">
      <xdr:nvCxnSpPr>
        <xdr:cNvPr id="436" name="直線コネクタ 435"/>
        <xdr:cNvCxnSpPr/>
      </xdr:nvCxnSpPr>
      <xdr:spPr>
        <a:xfrm flipV="1">
          <a:off x="15671800" y="12821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135907</xdr:rowOff>
    </xdr:from>
    <xdr:ext cx="762000" cy="259045"/>
    <xdr:sp macro="" textlink="">
      <xdr:nvSpPr>
        <xdr:cNvPr id="437" name="公債費以外平均値テキスト"/>
        <xdr:cNvSpPr txBox="1"/>
      </xdr:nvSpPr>
      <xdr:spPr>
        <a:xfrm>
          <a:off x="16598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8" name="フローチャート : 判断 437"/>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75</xdr:row>
      <xdr:rowOff>24130</xdr:rowOff>
    </xdr:to>
    <xdr:cxnSp macro="">
      <xdr:nvCxnSpPr>
        <xdr:cNvPr id="439" name="直線コネクタ 438"/>
        <xdr:cNvCxnSpPr/>
      </xdr:nvCxnSpPr>
      <xdr:spPr>
        <a:xfrm flipV="1">
          <a:off x="14782800" y="12844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40" name="フローチャート :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33038</xdr:rowOff>
    </xdr:from>
    <xdr:ext cx="736600" cy="259045"/>
    <xdr:sp macro="" textlink="">
      <xdr:nvSpPr>
        <xdr:cNvPr id="441" name="テキスト ボックス 440"/>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157480</xdr:rowOff>
    </xdr:from>
    <xdr:to>
      <xdr:col>21</xdr:col>
      <xdr:colOff>361950</xdr:colOff>
      <xdr:row>75</xdr:row>
      <xdr:rowOff>24130</xdr:rowOff>
    </xdr:to>
    <xdr:cxnSp macro="">
      <xdr:nvCxnSpPr>
        <xdr:cNvPr id="442" name="直線コネクタ 441"/>
        <xdr:cNvCxnSpPr/>
      </xdr:nvCxnSpPr>
      <xdr:spPr>
        <a:xfrm>
          <a:off x="13893800" y="12844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3" name="フローチャート : 判断 442"/>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78757</xdr:rowOff>
    </xdr:from>
    <xdr:ext cx="762000" cy="259045"/>
    <xdr:sp macro="" textlink="">
      <xdr:nvSpPr>
        <xdr:cNvPr id="444" name="テキスト ボックス 443"/>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74</xdr:row>
      <xdr:rowOff>157480</xdr:rowOff>
    </xdr:to>
    <xdr:cxnSp macro="">
      <xdr:nvCxnSpPr>
        <xdr:cNvPr id="445" name="直線コネクタ 444"/>
        <xdr:cNvCxnSpPr/>
      </xdr:nvCxnSpPr>
      <xdr:spPr>
        <a:xfrm>
          <a:off x="13004800" y="126314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6" name="フローチャート : 判断 44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47" name="テキスト ボックス 446"/>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8" name="フローチャート :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9" name="テキスト ボックス 44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83820</xdr:rowOff>
    </xdr:from>
    <xdr:to>
      <xdr:col>24</xdr:col>
      <xdr:colOff>82550</xdr:colOff>
      <xdr:row>75</xdr:row>
      <xdr:rowOff>13970</xdr:rowOff>
    </xdr:to>
    <xdr:sp macro="" textlink="">
      <xdr:nvSpPr>
        <xdr:cNvPr id="455" name="円/楕円 454"/>
        <xdr:cNvSpPr/>
      </xdr:nvSpPr>
      <xdr:spPr>
        <a:xfrm>
          <a:off x="16459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100347</xdr:rowOff>
    </xdr:from>
    <xdr:ext cx="762000" cy="259045"/>
    <xdr:sp macro="" textlink="">
      <xdr:nvSpPr>
        <xdr:cNvPr id="456" name="公債費以外該当値テキスト"/>
        <xdr:cNvSpPr txBox="1"/>
      </xdr:nvSpPr>
      <xdr:spPr>
        <a:xfrm>
          <a:off x="16598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57" name="円/楕円 456"/>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58" name="テキスト ボックス 457"/>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59" name="円/楕円 458"/>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60" name="テキスト ボックス 459"/>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106680</xdr:rowOff>
    </xdr:from>
    <xdr:to>
      <xdr:col>20</xdr:col>
      <xdr:colOff>209550</xdr:colOff>
      <xdr:row>75</xdr:row>
      <xdr:rowOff>36830</xdr:rowOff>
    </xdr:to>
    <xdr:sp macro="" textlink="">
      <xdr:nvSpPr>
        <xdr:cNvPr id="461" name="円/楕円 460"/>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47007</xdr:rowOff>
    </xdr:from>
    <xdr:ext cx="762000" cy="259045"/>
    <xdr:sp macro="" textlink="">
      <xdr:nvSpPr>
        <xdr:cNvPr id="462" name="テキスト ボックス 461"/>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64770</xdr:rowOff>
    </xdr:from>
    <xdr:to>
      <xdr:col>19</xdr:col>
      <xdr:colOff>6350</xdr:colOff>
      <xdr:row>73</xdr:row>
      <xdr:rowOff>166370</xdr:rowOff>
    </xdr:to>
    <xdr:sp macro="" textlink="">
      <xdr:nvSpPr>
        <xdr:cNvPr id="463" name="円/楕円 462"/>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5097</xdr:rowOff>
    </xdr:from>
    <xdr:ext cx="762000" cy="259045"/>
    <xdr:sp macro="" textlink="">
      <xdr:nvSpPr>
        <xdr:cNvPr id="464" name="テキスト ボックス 463"/>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兵庫県たつの市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92062</xdr:rowOff>
    </xdr:from>
    <xdr:to>
      <xdr:col>4</xdr:col>
      <xdr:colOff>1117600</xdr:colOff>
      <xdr:row>13</xdr:row>
      <xdr:rowOff>93205</xdr:rowOff>
    </xdr:to>
    <xdr:cxnSp macro="">
      <xdr:nvCxnSpPr>
        <xdr:cNvPr id="50" name="直線コネクタ 49"/>
        <xdr:cNvCxnSpPr/>
      </xdr:nvCxnSpPr>
      <xdr:spPr bwMode="auto">
        <a:xfrm flipV="1">
          <a:off x="5003800" y="2368537"/>
          <a:ext cx="6477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40505</xdr:rowOff>
    </xdr:from>
    <xdr:ext cx="762000" cy="259045"/>
    <xdr:sp macro="" textlink="">
      <xdr:nvSpPr>
        <xdr:cNvPr id="51" name="人口1人当たり決算額の推移平均値テキスト130"/>
        <xdr:cNvSpPr txBox="1"/>
      </xdr:nvSpPr>
      <xdr:spPr>
        <a:xfrm>
          <a:off x="5740400" y="265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30188</xdr:rowOff>
    </xdr:from>
    <xdr:to>
      <xdr:col>4</xdr:col>
      <xdr:colOff>469900</xdr:colOff>
      <xdr:row>13</xdr:row>
      <xdr:rowOff>93205</xdr:rowOff>
    </xdr:to>
    <xdr:cxnSp macro="">
      <xdr:nvCxnSpPr>
        <xdr:cNvPr id="53" name="直線コネクタ 52"/>
        <xdr:cNvCxnSpPr/>
      </xdr:nvCxnSpPr>
      <xdr:spPr bwMode="auto">
        <a:xfrm>
          <a:off x="4305300" y="2306663"/>
          <a:ext cx="6985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88214</xdr:rowOff>
    </xdr:from>
    <xdr:to>
      <xdr:col>3</xdr:col>
      <xdr:colOff>904875</xdr:colOff>
      <xdr:row>13</xdr:row>
      <xdr:rowOff>30188</xdr:rowOff>
    </xdr:to>
    <xdr:cxnSp macro="">
      <xdr:nvCxnSpPr>
        <xdr:cNvPr id="56" name="直線コネクタ 55"/>
        <xdr:cNvCxnSpPr/>
      </xdr:nvCxnSpPr>
      <xdr:spPr bwMode="auto">
        <a:xfrm>
          <a:off x="3606800" y="2193239"/>
          <a:ext cx="698500" cy="11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88214</xdr:rowOff>
    </xdr:from>
    <xdr:to>
      <xdr:col>3</xdr:col>
      <xdr:colOff>206375</xdr:colOff>
      <xdr:row>12</xdr:row>
      <xdr:rowOff>119990</xdr:rowOff>
    </xdr:to>
    <xdr:cxnSp macro="">
      <xdr:nvCxnSpPr>
        <xdr:cNvPr id="59" name="直線コネクタ 58"/>
        <xdr:cNvCxnSpPr/>
      </xdr:nvCxnSpPr>
      <xdr:spPr bwMode="auto">
        <a:xfrm flipV="1">
          <a:off x="2908300" y="2193239"/>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41262</xdr:rowOff>
    </xdr:from>
    <xdr:to>
      <xdr:col>5</xdr:col>
      <xdr:colOff>34925</xdr:colOff>
      <xdr:row>13</xdr:row>
      <xdr:rowOff>142862</xdr:rowOff>
    </xdr:to>
    <xdr:sp macro="" textlink="">
      <xdr:nvSpPr>
        <xdr:cNvPr id="69" name="円/楕円 68"/>
        <xdr:cNvSpPr/>
      </xdr:nvSpPr>
      <xdr:spPr bwMode="auto">
        <a:xfrm>
          <a:off x="5600700" y="231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121289</xdr:rowOff>
    </xdr:from>
    <xdr:ext cx="762000" cy="259045"/>
    <xdr:sp macro="" textlink="">
      <xdr:nvSpPr>
        <xdr:cNvPr id="70" name="人口1人当たり決算額の推移該当値テキスト130"/>
        <xdr:cNvSpPr txBox="1"/>
      </xdr:nvSpPr>
      <xdr:spPr>
        <a:xfrm>
          <a:off x="5740400" y="222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81,167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42405</xdr:rowOff>
    </xdr:from>
    <xdr:to>
      <xdr:col>4</xdr:col>
      <xdr:colOff>520700</xdr:colOff>
      <xdr:row>13</xdr:row>
      <xdr:rowOff>144005</xdr:rowOff>
    </xdr:to>
    <xdr:sp macro="" textlink="">
      <xdr:nvSpPr>
        <xdr:cNvPr id="71" name="円/楕円 70"/>
        <xdr:cNvSpPr/>
      </xdr:nvSpPr>
      <xdr:spPr bwMode="auto">
        <a:xfrm>
          <a:off x="4953000" y="231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154182</xdr:rowOff>
    </xdr:from>
    <xdr:ext cx="736600" cy="259045"/>
    <xdr:sp macro="" textlink="">
      <xdr:nvSpPr>
        <xdr:cNvPr id="72" name="テキスト ボックス 71"/>
        <xdr:cNvSpPr txBox="1"/>
      </xdr:nvSpPr>
      <xdr:spPr>
        <a:xfrm>
          <a:off x="4622800" y="208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150838</xdr:rowOff>
    </xdr:from>
    <xdr:to>
      <xdr:col>3</xdr:col>
      <xdr:colOff>955675</xdr:colOff>
      <xdr:row>13</xdr:row>
      <xdr:rowOff>80988</xdr:rowOff>
    </xdr:to>
    <xdr:sp macro="" textlink="">
      <xdr:nvSpPr>
        <xdr:cNvPr id="73" name="円/楕円 72"/>
        <xdr:cNvSpPr/>
      </xdr:nvSpPr>
      <xdr:spPr bwMode="auto">
        <a:xfrm>
          <a:off x="4254500" y="225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91165</xdr:rowOff>
    </xdr:from>
    <xdr:ext cx="762000" cy="259045"/>
    <xdr:sp macro="" textlink="">
      <xdr:nvSpPr>
        <xdr:cNvPr id="74" name="テキスト ボックス 73"/>
        <xdr:cNvSpPr txBox="1"/>
      </xdr:nvSpPr>
      <xdr:spPr>
        <a:xfrm>
          <a:off x="3924300" y="202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82,791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37414</xdr:rowOff>
    </xdr:from>
    <xdr:to>
      <xdr:col>3</xdr:col>
      <xdr:colOff>257175</xdr:colOff>
      <xdr:row>12</xdr:row>
      <xdr:rowOff>139014</xdr:rowOff>
    </xdr:to>
    <xdr:sp macro="" textlink="">
      <xdr:nvSpPr>
        <xdr:cNvPr id="75" name="円/楕円 74"/>
        <xdr:cNvSpPr/>
      </xdr:nvSpPr>
      <xdr:spPr bwMode="auto">
        <a:xfrm>
          <a:off x="3556000" y="214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149191</xdr:rowOff>
    </xdr:from>
    <xdr:ext cx="762000" cy="259045"/>
    <xdr:sp macro="" textlink="">
      <xdr:nvSpPr>
        <xdr:cNvPr id="76" name="テキスト ボックス 75"/>
        <xdr:cNvSpPr txBox="1"/>
      </xdr:nvSpPr>
      <xdr:spPr>
        <a:xfrm>
          <a:off x="3225800" y="191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85,768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69190</xdr:rowOff>
    </xdr:from>
    <xdr:to>
      <xdr:col>2</xdr:col>
      <xdr:colOff>692150</xdr:colOff>
      <xdr:row>12</xdr:row>
      <xdr:rowOff>170790</xdr:rowOff>
    </xdr:to>
    <xdr:sp macro="" textlink="">
      <xdr:nvSpPr>
        <xdr:cNvPr id="77" name="円/楕円 76"/>
        <xdr:cNvSpPr/>
      </xdr:nvSpPr>
      <xdr:spPr bwMode="auto">
        <a:xfrm>
          <a:off x="2857500" y="217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9517</xdr:rowOff>
    </xdr:from>
    <xdr:ext cx="762000" cy="259045"/>
    <xdr:sp macro="" textlink="">
      <xdr:nvSpPr>
        <xdr:cNvPr id="78" name="テキスト ボックス 77"/>
        <xdr:cNvSpPr txBox="1"/>
      </xdr:nvSpPr>
      <xdr:spPr>
        <a:xfrm>
          <a:off x="2527300" y="1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77965</xdr:rowOff>
    </xdr:from>
    <xdr:to>
      <xdr:col>4</xdr:col>
      <xdr:colOff>1117600</xdr:colOff>
      <xdr:row>38</xdr:row>
      <xdr:rowOff>148603</xdr:rowOff>
    </xdr:to>
    <xdr:cxnSp macro="">
      <xdr:nvCxnSpPr>
        <xdr:cNvPr id="107" name="直線コネクタ 106"/>
        <xdr:cNvCxnSpPr/>
      </xdr:nvCxnSpPr>
      <xdr:spPr bwMode="auto">
        <a:xfrm flipV="1">
          <a:off x="5651500" y="6345415"/>
          <a:ext cx="0" cy="12707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120680</xdr:rowOff>
    </xdr:from>
    <xdr:ext cx="762000" cy="259045"/>
    <xdr:sp macro="" textlink="">
      <xdr:nvSpPr>
        <xdr:cNvPr id="108" name="人口1人当たり決算額の推移最小値テキスト445"/>
        <xdr:cNvSpPr txBox="1"/>
      </xdr:nvSpPr>
      <xdr:spPr>
        <a:xfrm>
          <a:off x="5740400" y="758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148603</xdr:rowOff>
    </xdr:from>
    <xdr:to>
      <xdr:col>5</xdr:col>
      <xdr:colOff>73025</xdr:colOff>
      <xdr:row>38</xdr:row>
      <xdr:rowOff>148603</xdr:rowOff>
    </xdr:to>
    <xdr:cxnSp macro="">
      <xdr:nvCxnSpPr>
        <xdr:cNvPr id="109" name="直線コネクタ 108"/>
        <xdr:cNvCxnSpPr/>
      </xdr:nvCxnSpPr>
      <xdr:spPr bwMode="auto">
        <a:xfrm>
          <a:off x="5562600" y="7616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164342</xdr:rowOff>
    </xdr:from>
    <xdr:ext cx="762000" cy="259045"/>
    <xdr:sp macro="" textlink="">
      <xdr:nvSpPr>
        <xdr:cNvPr id="110" name="人口1人当たり決算額の推移最大値テキスト445"/>
        <xdr:cNvSpPr txBox="1"/>
      </xdr:nvSpPr>
      <xdr:spPr>
        <a:xfrm>
          <a:off x="5740400" y="608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34</xdr:row>
      <xdr:rowOff>77965</xdr:rowOff>
    </xdr:from>
    <xdr:to>
      <xdr:col>5</xdr:col>
      <xdr:colOff>73025</xdr:colOff>
      <xdr:row>34</xdr:row>
      <xdr:rowOff>77965</xdr:rowOff>
    </xdr:to>
    <xdr:cxnSp macro="">
      <xdr:nvCxnSpPr>
        <xdr:cNvPr id="111" name="直線コネクタ 110"/>
        <xdr:cNvCxnSpPr/>
      </xdr:nvCxnSpPr>
      <xdr:spPr bwMode="auto">
        <a:xfrm>
          <a:off x="5562600" y="6345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182855</xdr:rowOff>
    </xdr:from>
    <xdr:to>
      <xdr:col>4</xdr:col>
      <xdr:colOff>1117600</xdr:colOff>
      <xdr:row>34</xdr:row>
      <xdr:rowOff>256159</xdr:rowOff>
    </xdr:to>
    <xdr:cxnSp macro="">
      <xdr:nvCxnSpPr>
        <xdr:cNvPr id="112" name="直線コネクタ 111"/>
        <xdr:cNvCxnSpPr/>
      </xdr:nvCxnSpPr>
      <xdr:spPr bwMode="auto">
        <a:xfrm>
          <a:off x="5003800" y="6450305"/>
          <a:ext cx="647700" cy="7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242396</xdr:rowOff>
    </xdr:from>
    <xdr:ext cx="762000" cy="259045"/>
    <xdr:sp macro="" textlink="">
      <xdr:nvSpPr>
        <xdr:cNvPr id="113" name="人口1人当たり決算額の推移平均値テキスト445"/>
        <xdr:cNvSpPr txBox="1"/>
      </xdr:nvSpPr>
      <xdr:spPr>
        <a:xfrm>
          <a:off x="5740400" y="6852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270319</xdr:rowOff>
    </xdr:from>
    <xdr:to>
      <xdr:col>5</xdr:col>
      <xdr:colOff>34925</xdr:colOff>
      <xdr:row>36</xdr:row>
      <xdr:rowOff>29019</xdr:rowOff>
    </xdr:to>
    <xdr:sp macro="" textlink="">
      <xdr:nvSpPr>
        <xdr:cNvPr id="114" name="フローチャート : 判断 113"/>
        <xdr:cNvSpPr/>
      </xdr:nvSpPr>
      <xdr:spPr bwMode="auto">
        <a:xfrm>
          <a:off x="5600700" y="6880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51105</xdr:rowOff>
    </xdr:from>
    <xdr:to>
      <xdr:col>4</xdr:col>
      <xdr:colOff>469900</xdr:colOff>
      <xdr:row>34</xdr:row>
      <xdr:rowOff>182855</xdr:rowOff>
    </xdr:to>
    <xdr:cxnSp macro="">
      <xdr:nvCxnSpPr>
        <xdr:cNvPr id="115" name="直線コネクタ 114"/>
        <xdr:cNvCxnSpPr/>
      </xdr:nvCxnSpPr>
      <xdr:spPr bwMode="auto">
        <a:xfrm>
          <a:off x="4305300" y="6318555"/>
          <a:ext cx="698500" cy="13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192329</xdr:rowOff>
    </xdr:from>
    <xdr:to>
      <xdr:col>4</xdr:col>
      <xdr:colOff>520700</xdr:colOff>
      <xdr:row>35</xdr:row>
      <xdr:rowOff>293929</xdr:rowOff>
    </xdr:to>
    <xdr:sp macro="" textlink="">
      <xdr:nvSpPr>
        <xdr:cNvPr id="116" name="フローチャート : 判断 115"/>
        <xdr:cNvSpPr/>
      </xdr:nvSpPr>
      <xdr:spPr bwMode="auto">
        <a:xfrm>
          <a:off x="49530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278706</xdr:rowOff>
    </xdr:from>
    <xdr:ext cx="736600" cy="259045"/>
    <xdr:sp macro="" textlink="">
      <xdr:nvSpPr>
        <xdr:cNvPr id="117" name="テキスト ボックス 116"/>
        <xdr:cNvSpPr txBox="1"/>
      </xdr:nvSpPr>
      <xdr:spPr>
        <a:xfrm>
          <a:off x="4622800" y="688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336702</xdr:rowOff>
    </xdr:from>
    <xdr:to>
      <xdr:col>3</xdr:col>
      <xdr:colOff>904875</xdr:colOff>
      <xdr:row>34</xdr:row>
      <xdr:rowOff>51105</xdr:rowOff>
    </xdr:to>
    <xdr:cxnSp macro="">
      <xdr:nvCxnSpPr>
        <xdr:cNvPr id="118" name="直線コネクタ 117"/>
        <xdr:cNvCxnSpPr/>
      </xdr:nvCxnSpPr>
      <xdr:spPr bwMode="auto">
        <a:xfrm>
          <a:off x="3606800" y="6261252"/>
          <a:ext cx="698500" cy="57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127292</xdr:rowOff>
    </xdr:from>
    <xdr:to>
      <xdr:col>3</xdr:col>
      <xdr:colOff>955675</xdr:colOff>
      <xdr:row>35</xdr:row>
      <xdr:rowOff>228892</xdr:rowOff>
    </xdr:to>
    <xdr:sp macro="" textlink="">
      <xdr:nvSpPr>
        <xdr:cNvPr id="119" name="フローチャート : 判断 118"/>
        <xdr:cNvSpPr/>
      </xdr:nvSpPr>
      <xdr:spPr bwMode="auto">
        <a:xfrm>
          <a:off x="42545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213669</xdr:rowOff>
    </xdr:from>
    <xdr:ext cx="762000" cy="259045"/>
    <xdr:sp macro="" textlink="">
      <xdr:nvSpPr>
        <xdr:cNvPr id="120" name="テキスト ボックス 119"/>
        <xdr:cNvSpPr txBox="1"/>
      </xdr:nvSpPr>
      <xdr:spPr>
        <a:xfrm>
          <a:off x="3924300" y="682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336702</xdr:rowOff>
    </xdr:from>
    <xdr:to>
      <xdr:col>3</xdr:col>
      <xdr:colOff>206375</xdr:colOff>
      <xdr:row>34</xdr:row>
      <xdr:rowOff>48285</xdr:rowOff>
    </xdr:to>
    <xdr:cxnSp macro="">
      <xdr:nvCxnSpPr>
        <xdr:cNvPr id="121" name="直線コネクタ 120"/>
        <xdr:cNvCxnSpPr/>
      </xdr:nvCxnSpPr>
      <xdr:spPr bwMode="auto">
        <a:xfrm flipV="1">
          <a:off x="2908300" y="6261252"/>
          <a:ext cx="698500" cy="5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30785</xdr:rowOff>
    </xdr:from>
    <xdr:to>
      <xdr:col>3</xdr:col>
      <xdr:colOff>257175</xdr:colOff>
      <xdr:row>35</xdr:row>
      <xdr:rowOff>132385</xdr:rowOff>
    </xdr:to>
    <xdr:sp macro="" textlink="">
      <xdr:nvSpPr>
        <xdr:cNvPr id="122" name="フローチャート : 判断 121"/>
        <xdr:cNvSpPr/>
      </xdr:nvSpPr>
      <xdr:spPr bwMode="auto">
        <a:xfrm>
          <a:off x="35560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117162</xdr:rowOff>
    </xdr:from>
    <xdr:ext cx="762000" cy="259045"/>
    <xdr:sp macro="" textlink="">
      <xdr:nvSpPr>
        <xdr:cNvPr id="123" name="テキスト ボックス 122"/>
        <xdr:cNvSpPr txBox="1"/>
      </xdr:nvSpPr>
      <xdr:spPr>
        <a:xfrm>
          <a:off x="3225800" y="67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237325</xdr:rowOff>
    </xdr:from>
    <xdr:to>
      <xdr:col>2</xdr:col>
      <xdr:colOff>692150</xdr:colOff>
      <xdr:row>35</xdr:row>
      <xdr:rowOff>338925</xdr:rowOff>
    </xdr:to>
    <xdr:sp macro="" textlink="">
      <xdr:nvSpPr>
        <xdr:cNvPr id="124" name="フローチャート : 判断 123"/>
        <xdr:cNvSpPr/>
      </xdr:nvSpPr>
      <xdr:spPr bwMode="auto">
        <a:xfrm>
          <a:off x="28575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323702</xdr:rowOff>
    </xdr:from>
    <xdr:ext cx="762000" cy="259045"/>
    <xdr:sp macro="" textlink="">
      <xdr:nvSpPr>
        <xdr:cNvPr id="125" name="テキスト ボックス 124"/>
        <xdr:cNvSpPr txBox="1"/>
      </xdr:nvSpPr>
      <xdr:spPr>
        <a:xfrm>
          <a:off x="25273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205359</xdr:rowOff>
    </xdr:from>
    <xdr:to>
      <xdr:col>5</xdr:col>
      <xdr:colOff>34925</xdr:colOff>
      <xdr:row>34</xdr:row>
      <xdr:rowOff>306960</xdr:rowOff>
    </xdr:to>
    <xdr:sp macro="" textlink="">
      <xdr:nvSpPr>
        <xdr:cNvPr id="131" name="円/楕円 130"/>
        <xdr:cNvSpPr/>
      </xdr:nvSpPr>
      <xdr:spPr bwMode="auto">
        <a:xfrm>
          <a:off x="5600700" y="64728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50436</xdr:rowOff>
    </xdr:from>
    <xdr:ext cx="762000" cy="259045"/>
    <xdr:sp macro="" textlink="">
      <xdr:nvSpPr>
        <xdr:cNvPr id="132" name="人口1人当たり決算額の推移該当値テキスト445"/>
        <xdr:cNvSpPr txBox="1"/>
      </xdr:nvSpPr>
      <xdr:spPr>
        <a:xfrm>
          <a:off x="5740400" y="631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27,110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132055</xdr:rowOff>
    </xdr:from>
    <xdr:to>
      <xdr:col>4</xdr:col>
      <xdr:colOff>520700</xdr:colOff>
      <xdr:row>34</xdr:row>
      <xdr:rowOff>233655</xdr:rowOff>
    </xdr:to>
    <xdr:sp macro="" textlink="">
      <xdr:nvSpPr>
        <xdr:cNvPr id="133" name="円/楕円 132"/>
        <xdr:cNvSpPr/>
      </xdr:nvSpPr>
      <xdr:spPr bwMode="auto">
        <a:xfrm>
          <a:off x="4953000" y="639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243832</xdr:rowOff>
    </xdr:from>
    <xdr:ext cx="736600" cy="259045"/>
    <xdr:sp macro="" textlink="">
      <xdr:nvSpPr>
        <xdr:cNvPr id="134" name="テキスト ボックス 133"/>
        <xdr:cNvSpPr txBox="1"/>
      </xdr:nvSpPr>
      <xdr:spPr>
        <a:xfrm>
          <a:off x="4622800" y="6168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305</xdr:rowOff>
    </xdr:from>
    <xdr:to>
      <xdr:col>3</xdr:col>
      <xdr:colOff>955675</xdr:colOff>
      <xdr:row>34</xdr:row>
      <xdr:rowOff>101905</xdr:rowOff>
    </xdr:to>
    <xdr:sp macro="" textlink="">
      <xdr:nvSpPr>
        <xdr:cNvPr id="135" name="円/楕円 134"/>
        <xdr:cNvSpPr/>
      </xdr:nvSpPr>
      <xdr:spPr bwMode="auto">
        <a:xfrm>
          <a:off x="4254500" y="626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112082</xdr:rowOff>
    </xdr:from>
    <xdr:ext cx="762000" cy="259045"/>
    <xdr:sp macro="" textlink="">
      <xdr:nvSpPr>
        <xdr:cNvPr id="136" name="テキスト ボックス 135"/>
        <xdr:cNvSpPr txBox="1"/>
      </xdr:nvSpPr>
      <xdr:spPr>
        <a:xfrm>
          <a:off x="3924300" y="603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32,492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285902</xdr:rowOff>
    </xdr:from>
    <xdr:to>
      <xdr:col>3</xdr:col>
      <xdr:colOff>257175</xdr:colOff>
      <xdr:row>34</xdr:row>
      <xdr:rowOff>44602</xdr:rowOff>
    </xdr:to>
    <xdr:sp macro="" textlink="">
      <xdr:nvSpPr>
        <xdr:cNvPr id="137" name="円/楕円 136"/>
        <xdr:cNvSpPr/>
      </xdr:nvSpPr>
      <xdr:spPr bwMode="auto">
        <a:xfrm>
          <a:off x="3556000" y="621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54779</xdr:rowOff>
    </xdr:from>
    <xdr:ext cx="762000" cy="259045"/>
    <xdr:sp macro="" textlink="">
      <xdr:nvSpPr>
        <xdr:cNvPr id="138" name="テキスト ボックス 137"/>
        <xdr:cNvSpPr txBox="1"/>
      </xdr:nvSpPr>
      <xdr:spPr>
        <a:xfrm>
          <a:off x="3225800" y="59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33,996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340385</xdr:rowOff>
    </xdr:from>
    <xdr:to>
      <xdr:col>2</xdr:col>
      <xdr:colOff>692150</xdr:colOff>
      <xdr:row>34</xdr:row>
      <xdr:rowOff>99085</xdr:rowOff>
    </xdr:to>
    <xdr:sp macro="" textlink="">
      <xdr:nvSpPr>
        <xdr:cNvPr id="139" name="円/楕円 138"/>
        <xdr:cNvSpPr/>
      </xdr:nvSpPr>
      <xdr:spPr bwMode="auto">
        <a:xfrm>
          <a:off x="2857500" y="626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109262</xdr:rowOff>
    </xdr:from>
    <xdr:ext cx="762000" cy="259045"/>
    <xdr:sp macro="" textlink="">
      <xdr:nvSpPr>
        <xdr:cNvPr id="140" name="テキスト ボックス 139"/>
        <xdr:cNvSpPr txBox="1"/>
      </xdr:nvSpPr>
      <xdr:spPr>
        <a:xfrm>
          <a:off x="2527300" y="603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地方交付税の増額により、平成２１年度以降において実質単年度収支は黒字が続いている。今後も引き続き現在の水準を維持できるよう、行財政改革に努めていく。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事業会計において赤字が生じているものの、一般会計及び各特別会計においては、黒字となっている。国民宿舎事業については、一荘の売却と二荘の指定管理者制度の活用により赤字化は解消できた。今後、病院事業についても経営の見直し等により、赤字解消に努め、連結実質赤字額が生じないよう、健全財政を保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公債費及び公営企業債償還財源繰入金の減少により、前年度に比べ</a:t>
          </a:r>
          <a:r>
            <a:rPr kumimoji="1" lang="ja-JP" altLang="en-US" sz="1100" b="0" i="0" u="none" strike="noStrike" kern="0" cap="none" spc="0" normalizeH="0" baseline="0" noProof="0">
              <a:ln>
                <a:noFill/>
              </a:ln>
              <a:solidFill>
                <a:prstClr val="black"/>
              </a:solidFill>
              <a:effectLst/>
              <a:uLnTx/>
              <a:uFillTx/>
              <a:latin typeface="+mn-lt"/>
              <a:ea typeface="+mn-ea"/>
              <a:cs typeface="+mn-cs"/>
            </a:rPr>
            <a:t>１．１</a:t>
          </a:r>
          <a:r>
            <a:rPr kumimoji="1" lang="ja-JP" altLang="ja-JP" sz="1100" b="0" i="0" u="none" strike="noStrike" kern="0" cap="none" spc="0" normalizeH="0" baseline="0" noProof="0">
              <a:ln>
                <a:noFill/>
              </a:ln>
              <a:solidFill>
                <a:prstClr val="black"/>
              </a:solidFill>
              <a:effectLst/>
              <a:uLnTx/>
              <a:uFillTx/>
              <a:latin typeface="+mn-lt"/>
              <a:ea typeface="+mn-ea"/>
              <a:cs typeface="+mn-cs"/>
            </a:rPr>
            <a:t>％改善となった。今後も新市建設計画に基づく投資的事業に係る起債償還の本格化や公営企業債等への繰出の増加により比率の上昇が見込まれるが、地方債許可団体となる３カ年平均１８％以上とならないよう、起債発行額の抑制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地方債現在高及び組合等負担等見込額の減少により、前年度に比べ</a:t>
          </a:r>
          <a:r>
            <a:rPr kumimoji="1" lang="ja-JP" altLang="en-US" sz="1100" b="0" i="0" u="none" strike="noStrike" kern="0" cap="none" spc="0" normalizeH="0" baseline="0" noProof="0">
              <a:ln>
                <a:noFill/>
              </a:ln>
              <a:solidFill>
                <a:prstClr val="black"/>
              </a:solidFill>
              <a:effectLst/>
              <a:uLnTx/>
              <a:uFillTx/>
              <a:latin typeface="+mn-lt"/>
              <a:ea typeface="+mn-ea"/>
              <a:cs typeface="+mn-cs"/>
            </a:rPr>
            <a:t>１２．２</a:t>
          </a:r>
          <a:r>
            <a:rPr kumimoji="1" lang="ja-JP" altLang="ja-JP" sz="1100" b="0" i="0" u="none" strike="noStrike" kern="0" cap="none" spc="0" normalizeH="0" baseline="0" noProof="0">
              <a:ln>
                <a:noFill/>
              </a:ln>
              <a:solidFill>
                <a:prstClr val="black"/>
              </a:solidFill>
              <a:effectLst/>
              <a:uLnTx/>
              <a:uFillTx/>
              <a:latin typeface="+mn-lt"/>
              <a:ea typeface="+mn-ea"/>
              <a:cs typeface="+mn-cs"/>
            </a:rPr>
            <a:t>％改善した。今後新市建設計画に基づく事業の実施に伴い、起債発行額の増加が見込まれるが、引き続き、合併特例債など有利な起債を活用するとともに、年次計画の見直しや事業精査による発行額の抑制、平準化を行い、将来の大きな負担とならないよう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35055260</v>
      </c>
      <c r="BO4" s="349"/>
      <c r="BP4" s="349"/>
      <c r="BQ4" s="349"/>
      <c r="BR4" s="349"/>
      <c r="BS4" s="349"/>
      <c r="BT4" s="349"/>
      <c r="BU4" s="350"/>
      <c r="BV4" s="348">
        <v>34184434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33882874</v>
      </c>
      <c r="BO5" s="386"/>
      <c r="BP5" s="386"/>
      <c r="BQ5" s="386"/>
      <c r="BR5" s="386"/>
      <c r="BS5" s="386"/>
      <c r="BT5" s="386"/>
      <c r="BU5" s="387"/>
      <c r="BV5" s="385">
        <v>32894004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86.2</v>
      </c>
      <c r="CU5" s="383"/>
      <c r="CV5" s="383"/>
      <c r="CW5" s="383"/>
      <c r="CX5" s="383"/>
      <c r="CY5" s="383"/>
      <c r="CZ5" s="383"/>
      <c r="DA5" s="384"/>
      <c r="DB5" s="382">
        <v>86.6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1172386</v>
      </c>
      <c r="BO6" s="386"/>
      <c r="BP6" s="386"/>
      <c r="BQ6" s="386"/>
      <c r="BR6" s="386"/>
      <c r="BS6" s="386"/>
      <c r="BT6" s="386"/>
      <c r="BU6" s="387"/>
      <c r="BV6" s="385">
        <v>1290430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93.1</v>
      </c>
      <c r="CU6" s="423"/>
      <c r="CV6" s="423"/>
      <c r="CW6" s="423"/>
      <c r="CX6" s="423"/>
      <c r="CY6" s="423"/>
      <c r="CZ6" s="423"/>
      <c r="DA6" s="424"/>
      <c r="DB6" s="422">
        <v>94.1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237992</v>
      </c>
      <c r="BO7" s="386"/>
      <c r="BP7" s="386"/>
      <c r="BQ7" s="386"/>
      <c r="BR7" s="386"/>
      <c r="BS7" s="386"/>
      <c r="BT7" s="386"/>
      <c r="BU7" s="387"/>
      <c r="BV7" s="385">
        <v>55212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21437308</v>
      </c>
      <c r="CU7" s="386"/>
      <c r="CV7" s="386"/>
      <c r="CW7" s="386"/>
      <c r="CX7" s="386"/>
      <c r="CY7" s="386"/>
      <c r="CZ7" s="386"/>
      <c r="DA7" s="387"/>
      <c r="DB7" s="385">
        <v>21386010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934394</v>
      </c>
      <c r="BO8" s="386"/>
      <c r="BP8" s="386"/>
      <c r="BQ8" s="386"/>
      <c r="BR8" s="386"/>
      <c r="BS8" s="386"/>
      <c r="BT8" s="386"/>
      <c r="BU8" s="387"/>
      <c r="BV8" s="385">
        <v>1235218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80518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-300824</v>
      </c>
      <c r="BO9" s="386"/>
      <c r="BP9" s="386"/>
      <c r="BQ9" s="386"/>
      <c r="BR9" s="386"/>
      <c r="BS9" s="386"/>
      <c r="BT9" s="386"/>
      <c r="BU9" s="387"/>
      <c r="BV9" s="385">
        <v>-18583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14.6</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81561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651860</v>
      </c>
      <c r="BO10" s="386"/>
      <c r="BP10" s="386"/>
      <c r="BQ10" s="386"/>
      <c r="BR10" s="386"/>
      <c r="BS10" s="386"/>
      <c r="BT10" s="386"/>
      <c r="BU10" s="387"/>
      <c r="BV10" s="385">
        <v>867530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1098</v>
      </c>
      <c r="BO11" s="386"/>
      <c r="BP11" s="386"/>
      <c r="BQ11" s="386"/>
      <c r="BR11" s="386"/>
      <c r="BS11" s="386"/>
      <c r="BT11" s="386"/>
      <c r="BU11" s="387"/>
      <c r="BV11" s="385">
        <v>329233</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79344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78926</v>
      </c>
      <c r="S13" s="467"/>
      <c r="T13" s="467"/>
      <c r="U13" s="467"/>
      <c r="V13" s="468"/>
      <c r="W13" s="401" t="s">
        <v>122</v>
      </c>
      <c r="X13" s="402"/>
      <c r="Y13" s="402"/>
      <c r="Z13" s="402"/>
      <c r="AA13" s="402"/>
      <c r="AB13" s="392"/>
      <c r="AC13" s="436">
        <v>1007</v>
      </c>
      <c r="AD13" s="437"/>
      <c r="AE13" s="437"/>
      <c r="AF13" s="437"/>
      <c r="AG13" s="476"/>
      <c r="AH13" s="436">
        <v>1473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352134</v>
      </c>
      <c r="BO13" s="386"/>
      <c r="BP13" s="386"/>
      <c r="BQ13" s="386"/>
      <c r="BR13" s="386"/>
      <c r="BS13" s="386"/>
      <c r="BT13" s="386"/>
      <c r="BU13" s="387"/>
      <c r="BV13" s="385">
        <v>1178180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79870</v>
      </c>
      <c r="S14" s="467"/>
      <c r="T14" s="467"/>
      <c r="U14" s="467"/>
      <c r="V14" s="468"/>
      <c r="W14" s="375"/>
      <c r="X14" s="376"/>
      <c r="Y14" s="376"/>
      <c r="Z14" s="376"/>
      <c r="AA14" s="376"/>
      <c r="AB14" s="365"/>
      <c r="AC14" s="469">
        <v>2.8</v>
      </c>
      <c r="AD14" s="470"/>
      <c r="AE14" s="470"/>
      <c r="AF14" s="470"/>
      <c r="AG14" s="471"/>
      <c r="AH14" s="469">
        <v>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65.2</v>
      </c>
      <c r="CU14" s="481"/>
      <c r="CV14" s="481"/>
      <c r="CW14" s="481"/>
      <c r="CX14" s="481"/>
      <c r="CY14" s="481"/>
      <c r="CZ14" s="481"/>
      <c r="DA14" s="482"/>
      <c r="DB14" s="480">
        <v>77.400000000000006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79466</v>
      </c>
      <c r="S15" s="467"/>
      <c r="T15" s="467"/>
      <c r="U15" s="467"/>
      <c r="V15" s="468"/>
      <c r="W15" s="401" t="s">
        <v>129</v>
      </c>
      <c r="X15" s="402"/>
      <c r="Y15" s="402"/>
      <c r="Z15" s="402"/>
      <c r="AA15" s="402"/>
      <c r="AB15" s="392"/>
      <c r="AC15" s="436">
        <v>13603</v>
      </c>
      <c r="AD15" s="437"/>
      <c r="AE15" s="437"/>
      <c r="AF15" s="437"/>
      <c r="AG15" s="476"/>
      <c r="AH15" s="436">
        <v>15259</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8938186</v>
      </c>
      <c r="BO15" s="349"/>
      <c r="BP15" s="349"/>
      <c r="BQ15" s="349"/>
      <c r="BR15" s="349"/>
      <c r="BS15" s="349"/>
      <c r="BT15" s="349"/>
      <c r="BU15" s="350"/>
      <c r="BV15" s="348">
        <v>8695925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38.4</v>
      </c>
      <c r="AD16" s="470"/>
      <c r="AE16" s="470"/>
      <c r="AF16" s="470"/>
      <c r="AG16" s="471"/>
      <c r="AH16" s="469">
        <v>40.5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15317008</v>
      </c>
      <c r="BO16" s="386"/>
      <c r="BP16" s="386"/>
      <c r="BQ16" s="386"/>
      <c r="BR16" s="386"/>
      <c r="BS16" s="386"/>
      <c r="BT16" s="386"/>
      <c r="BU16" s="387"/>
      <c r="BV16" s="385">
        <v>15042599</v>
      </c>
      <c r="BW16" s="386"/>
      <c r="BX16" s="386"/>
      <c r="BY16" s="386"/>
      <c r="BZ16" s="386"/>
      <c r="CA16" s="386"/>
      <c r="CB16" s="386"/>
      <c r="CC16" s="387"/>
      <c r="CD16" s="152"/>
      <c r="CE16" s="492" t="s">
        <v>135</v>
      </c>
      <c r="CF16" s="492"/>
      <c r="CG16" s="492"/>
      <c r="CH16" s="492"/>
      <c r="CI16" s="492"/>
      <c r="CJ16" s="492"/>
      <c r="CK16" s="492"/>
      <c r="CL16" s="492"/>
      <c r="CM16" s="492"/>
      <c r="CN16" s="492"/>
      <c r="CO16" s="492"/>
      <c r="CP16" s="492"/>
      <c r="CQ16" s="492"/>
      <c r="CR16" s="492"/>
      <c r="CS16" s="493"/>
      <c r="CT16" s="382">
        <v>2.1</v>
      </c>
      <c r="CU16" s="383"/>
      <c r="CV16" s="383"/>
      <c r="CW16" s="383"/>
      <c r="CX16" s="383"/>
      <c r="CY16" s="383"/>
      <c r="CZ16" s="383"/>
      <c r="DA16" s="384"/>
      <c r="DB16" s="382">
        <v>1.5</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133</v>
      </c>
      <c r="S17" s="487"/>
      <c r="T17" s="487"/>
      <c r="U17" s="487"/>
      <c r="V17" s="488"/>
      <c r="W17" s="401" t="s">
        <v>137</v>
      </c>
      <c r="X17" s="402"/>
      <c r="Y17" s="402"/>
      <c r="Z17" s="402"/>
      <c r="AA17" s="402"/>
      <c r="AB17" s="392"/>
      <c r="AC17" s="436">
        <v>20775</v>
      </c>
      <c r="AD17" s="437"/>
      <c r="AE17" s="437"/>
      <c r="AF17" s="437"/>
      <c r="AG17" s="476"/>
      <c r="AH17" s="436">
        <v>20831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11500201</v>
      </c>
      <c r="BO17" s="386"/>
      <c r="BP17" s="386"/>
      <c r="BQ17" s="386"/>
      <c r="BR17" s="386"/>
      <c r="BS17" s="386"/>
      <c r="BT17" s="386"/>
      <c r="BU17" s="387"/>
      <c r="BV17" s="385">
        <v>11246976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210.87</v>
      </c>
      <c r="M18" s="498"/>
      <c r="N18" s="498"/>
      <c r="O18" s="498"/>
      <c r="P18" s="498"/>
      <c r="Q18" s="498"/>
      <c r="R18" s="499"/>
      <c r="S18" s="499"/>
      <c r="T18" s="499"/>
      <c r="U18" s="499"/>
      <c r="V18" s="500"/>
      <c r="W18" s="403"/>
      <c r="X18" s="404"/>
      <c r="Y18" s="404"/>
      <c r="Z18" s="404"/>
      <c r="AA18" s="404"/>
      <c r="AB18" s="395"/>
      <c r="AC18" s="501">
        <v>58.7</v>
      </c>
      <c r="AD18" s="502"/>
      <c r="AE18" s="502"/>
      <c r="AF18" s="502"/>
      <c r="AG18" s="503"/>
      <c r="AH18" s="501">
        <v>55.2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18653889</v>
      </c>
      <c r="BO18" s="386"/>
      <c r="BP18" s="386"/>
      <c r="BQ18" s="386"/>
      <c r="BR18" s="386"/>
      <c r="BS18" s="386"/>
      <c r="BT18" s="386"/>
      <c r="BU18" s="387"/>
      <c r="BV18" s="385">
        <v>18819359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25343698</v>
      </c>
      <c r="BO19" s="386"/>
      <c r="BP19" s="386"/>
      <c r="BQ19" s="386"/>
      <c r="BR19" s="386"/>
      <c r="BS19" s="386"/>
      <c r="BT19" s="386"/>
      <c r="BU19" s="387"/>
      <c r="BV19" s="385">
        <v>25600358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26803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37103580</v>
      </c>
      <c r="BO23" s="386"/>
      <c r="BP23" s="386"/>
      <c r="BQ23" s="386"/>
      <c r="BR23" s="386"/>
      <c r="BS23" s="386"/>
      <c r="BT23" s="386"/>
      <c r="BU23" s="387"/>
      <c r="BV23" s="385">
        <v>37067406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9650</v>
      </c>
      <c r="R24" s="437"/>
      <c r="S24" s="437"/>
      <c r="T24" s="437"/>
      <c r="U24" s="437"/>
      <c r="V24" s="476"/>
      <c r="W24" s="531"/>
      <c r="X24" s="519"/>
      <c r="Y24" s="520"/>
      <c r="Z24" s="435" t="s">
        <v>153</v>
      </c>
      <c r="AA24" s="415"/>
      <c r="AB24" s="415"/>
      <c r="AC24" s="415"/>
      <c r="AD24" s="415"/>
      <c r="AE24" s="415"/>
      <c r="AF24" s="415"/>
      <c r="AG24" s="416"/>
      <c r="AH24" s="436">
        <v>424</v>
      </c>
      <c r="AI24" s="437"/>
      <c r="AJ24" s="437"/>
      <c r="AK24" s="437"/>
      <c r="AL24" s="476"/>
      <c r="AM24" s="436">
        <v>1413192</v>
      </c>
      <c r="AN24" s="437"/>
      <c r="AO24" s="437"/>
      <c r="AP24" s="437"/>
      <c r="AQ24" s="437"/>
      <c r="AR24" s="476"/>
      <c r="AS24" s="436">
        <v>3333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25032950</v>
      </c>
      <c r="BO24" s="386"/>
      <c r="BP24" s="386"/>
      <c r="BQ24" s="386"/>
      <c r="BR24" s="386"/>
      <c r="BS24" s="386"/>
      <c r="BT24" s="386"/>
      <c r="BU24" s="387"/>
      <c r="BV24" s="385">
        <v>23988476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8000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977206</v>
      </c>
      <c r="BO25" s="349"/>
      <c r="BP25" s="349"/>
      <c r="BQ25" s="349"/>
      <c r="BR25" s="349"/>
      <c r="BS25" s="349"/>
      <c r="BT25" s="349"/>
      <c r="BU25" s="350"/>
      <c r="BV25" s="348">
        <v>847941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6850</v>
      </c>
      <c r="R26" s="437"/>
      <c r="S26" s="437"/>
      <c r="T26" s="437"/>
      <c r="U26" s="437"/>
      <c r="V26" s="476"/>
      <c r="W26" s="531"/>
      <c r="X26" s="519"/>
      <c r="Y26" s="520"/>
      <c r="Z26" s="435" t="s">
        <v>159</v>
      </c>
      <c r="AA26" s="541"/>
      <c r="AB26" s="541"/>
      <c r="AC26" s="541"/>
      <c r="AD26" s="541"/>
      <c r="AE26" s="541"/>
      <c r="AF26" s="541"/>
      <c r="AG26" s="542"/>
      <c r="AH26" s="436">
        <v>29</v>
      </c>
      <c r="AI26" s="437"/>
      <c r="AJ26" s="437"/>
      <c r="AK26" s="437"/>
      <c r="AL26" s="476"/>
      <c r="AM26" s="436">
        <v>90828</v>
      </c>
      <c r="AN26" s="437"/>
      <c r="AO26" s="437"/>
      <c r="AP26" s="437"/>
      <c r="AQ26" s="437"/>
      <c r="AR26" s="476"/>
      <c r="AS26" s="436">
        <v>3132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5240</v>
      </c>
      <c r="R27" s="437"/>
      <c r="S27" s="437"/>
      <c r="T27" s="437"/>
      <c r="U27" s="437"/>
      <c r="V27" s="476"/>
      <c r="W27" s="531"/>
      <c r="X27" s="519"/>
      <c r="Y27" s="520"/>
      <c r="Z27" s="435" t="s">
        <v>162</v>
      </c>
      <c r="AA27" s="415"/>
      <c r="AB27" s="415"/>
      <c r="AC27" s="415"/>
      <c r="AD27" s="415"/>
      <c r="AE27" s="415"/>
      <c r="AF27" s="415"/>
      <c r="AG27" s="416"/>
      <c r="AH27" s="436">
        <v>46</v>
      </c>
      <c r="AI27" s="437"/>
      <c r="AJ27" s="437"/>
      <c r="AK27" s="437"/>
      <c r="AL27" s="476"/>
      <c r="AM27" s="436">
        <v>146848</v>
      </c>
      <c r="AN27" s="437"/>
      <c r="AO27" s="437"/>
      <c r="AP27" s="437"/>
      <c r="AQ27" s="437"/>
      <c r="AR27" s="476"/>
      <c r="AS27" s="436">
        <v>3192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1296197</v>
      </c>
      <c r="BO27" s="555"/>
      <c r="BP27" s="555"/>
      <c r="BQ27" s="555"/>
      <c r="BR27" s="555"/>
      <c r="BS27" s="555"/>
      <c r="BT27" s="555"/>
      <c r="BU27" s="556"/>
      <c r="BV27" s="554">
        <v>1293221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4480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6633609</v>
      </c>
      <c r="BO28" s="349"/>
      <c r="BP28" s="349"/>
      <c r="BQ28" s="349"/>
      <c r="BR28" s="349"/>
      <c r="BS28" s="349"/>
      <c r="BT28" s="349"/>
      <c r="BU28" s="350"/>
      <c r="BV28" s="348">
        <v>5981749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22</v>
      </c>
      <c r="M29" s="437"/>
      <c r="N29" s="437"/>
      <c r="O29" s="437"/>
      <c r="P29" s="476"/>
      <c r="Q29" s="436">
        <v>4040</v>
      </c>
      <c r="R29" s="437"/>
      <c r="S29" s="437"/>
      <c r="T29" s="437"/>
      <c r="U29" s="437"/>
      <c r="V29" s="476"/>
      <c r="W29" s="532"/>
      <c r="X29" s="533"/>
      <c r="Y29" s="534"/>
      <c r="Z29" s="435" t="s">
        <v>169</v>
      </c>
      <c r="AA29" s="415"/>
      <c r="AB29" s="415"/>
      <c r="AC29" s="415"/>
      <c r="AD29" s="415"/>
      <c r="AE29" s="415"/>
      <c r="AF29" s="415"/>
      <c r="AG29" s="416"/>
      <c r="AH29" s="436">
        <v>470</v>
      </c>
      <c r="AI29" s="437"/>
      <c r="AJ29" s="437"/>
      <c r="AK29" s="437"/>
      <c r="AL29" s="476"/>
      <c r="AM29" s="436">
        <v>1560040</v>
      </c>
      <c r="AN29" s="437"/>
      <c r="AO29" s="437"/>
      <c r="AP29" s="437"/>
      <c r="AQ29" s="437"/>
      <c r="AR29" s="476"/>
      <c r="AS29" s="436">
        <v>3319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3029849</v>
      </c>
      <c r="BO29" s="386"/>
      <c r="BP29" s="386"/>
      <c r="BQ29" s="386"/>
      <c r="BR29" s="386"/>
      <c r="BS29" s="386"/>
      <c r="BT29" s="386"/>
      <c r="BU29" s="387"/>
      <c r="BV29" s="385">
        <v>2797093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5387621</v>
      </c>
      <c r="BO30" s="555"/>
      <c r="BP30" s="555"/>
      <c r="BQ30" s="555"/>
      <c r="BR30" s="555"/>
      <c r="BS30" s="555"/>
      <c r="BT30" s="555"/>
      <c r="BU30" s="556"/>
      <c r="BV30" s="554">
        <v>5573358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播磨高原広域事務組合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学校給食センター事業特別会計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IF('各会計、関係団体の財政状況及び健全化判断比率'!B35="","",'各会計、関係団体の財政状況及び健全化判断比率'!B35)</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揖龍保健衛生施設事務組合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土地取得造成事業特別会計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IF('各会計、関係団体の財政状況及び健全化判断比率'!B33="","",'各会計、関係団体の財政状況及び健全化判断比率'!B33)</f>
        <v>国民宿舎事業会計</v>
      </c>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IF('各会計、関係団体の財政状況及び健全化判断比率'!B36="","",'各会計、関係団体の財政状況及び健全化判断比率'!B36)</f>
        <v>前処理場事業特別会計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にしはりま環境事務組合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揖龍公平委員会事業特別会計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14</v>
      </c>
      <c r="BF37" s="566"/>
      <c r="BG37" s="567" t="str">
        <f>IF('各会計、関係団体の財政状況及び健全化判断比率'!B37="","",'各会計、関係団体の財政状況及び健全化判断比率'!B37)</f>
        <v>と畜場事業特別会計</v>
      </c>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西播磨水道企業団</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兵庫県市町村職員退職手当組合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兵庫県市町交通災害共済組合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兵庫県後期高齢者医療広域連合（一般会計）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兵庫県後期高齢者医療広域連合（特別会計）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西はりま消防組合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9" t="s">
        <v>24</v>
      </c>
      <c r="C41" s="1170"/>
      <c r="D41" s="81"/>
      <c r="E41" s="1175" t="s">
        <v>25</v>
      </c>
      <c r="F41" s="1175"/>
      <c r="G41" s="1175"/>
      <c r="H41" s="1176"/>
      <c r="I41" s="82">
        <v>38773</v>
      </c>
      <c r="J41" s="83">
        <v>38311</v>
      </c>
      <c r="K41" s="83">
        <v>37778</v>
      </c>
      <c r="L41" s="83">
        <v>37067</v>
      </c>
      <c r="M41" s="84">
        <v>37104</v>
      </c>
    </row>
    <row r="42" spans="2:13" ht="27.75" customHeight="1">
      <c r="B42" s="1171"/>
      <c r="C42" s="1172"/>
      <c r="D42" s="85"/>
      <c r="E42" s="1177" t="s">
        <v>26</v>
      </c>
      <c r="F42" s="1177"/>
      <c r="G42" s="1177"/>
      <c r="H42" s="1178"/>
      <c r="I42" s="86">
        <v>78</v>
      </c>
      <c r="J42" s="87" t="s">
        <v>488</v>
      </c>
      <c r="K42" s="87" t="s">
        <v>488</v>
      </c>
      <c r="L42" s="87" t="s">
        <v>488</v>
      </c>
      <c r="M42" s="88" t="s">
        <v>488</v>
      </c>
    </row>
    <row r="43" spans="2:13" ht="27.75" customHeight="1">
      <c r="B43" s="1171"/>
      <c r="C43" s="1172"/>
      <c r="D43" s="85"/>
      <c r="E43" s="1177" t="s">
        <v>27</v>
      </c>
      <c r="F43" s="1177"/>
      <c r="G43" s="1177"/>
      <c r="H43" s="1178"/>
      <c r="I43" s="86">
        <v>31895</v>
      </c>
      <c r="J43" s="87">
        <v>34647</v>
      </c>
      <c r="K43" s="87">
        <v>37160</v>
      </c>
      <c r="L43" s="87">
        <v>37022</v>
      </c>
      <c r="M43" s="88">
        <v>34976</v>
      </c>
    </row>
    <row r="44" spans="2:13" ht="27.75" customHeight="1">
      <c r="B44" s="1171"/>
      <c r="C44" s="1172"/>
      <c r="D44" s="85"/>
      <c r="E44" s="1177" t="s">
        <v>28</v>
      </c>
      <c r="F44" s="1177"/>
      <c r="G44" s="1177"/>
      <c r="H44" s="1178"/>
      <c r="I44" s="86">
        <v>4362</v>
      </c>
      <c r="J44" s="87">
        <v>4060</v>
      </c>
      <c r="K44" s="87">
        <v>4087</v>
      </c>
      <c r="L44" s="87">
        <v>3507</v>
      </c>
      <c r="M44" s="88">
        <v>3018</v>
      </c>
    </row>
    <row r="45" spans="2:13" ht="27.75" customHeight="1">
      <c r="B45" s="1171"/>
      <c r="C45" s="1172"/>
      <c r="D45" s="85"/>
      <c r="E45" s="1177" t="s">
        <v>29</v>
      </c>
      <c r="F45" s="1177"/>
      <c r="G45" s="1177"/>
      <c r="H45" s="1178"/>
      <c r="I45" s="86">
        <v>6272</v>
      </c>
      <c r="J45" s="87">
        <v>5847</v>
      </c>
      <c r="K45" s="87">
        <v>4412</v>
      </c>
      <c r="L45" s="87">
        <v>4398</v>
      </c>
      <c r="M45" s="88">
        <v>3826</v>
      </c>
    </row>
    <row r="46" spans="2:13" ht="27.75" customHeight="1">
      <c r="B46" s="1171"/>
      <c r="C46" s="1172"/>
      <c r="D46" s="85"/>
      <c r="E46" s="1177" t="s">
        <v>30</v>
      </c>
      <c r="F46" s="1177"/>
      <c r="G46" s="1177"/>
      <c r="H46" s="1178"/>
      <c r="I46" s="86" t="s">
        <v>488</v>
      </c>
      <c r="J46" s="87" t="s">
        <v>488</v>
      </c>
      <c r="K46" s="87" t="s">
        <v>488</v>
      </c>
      <c r="L46" s="87" t="s">
        <v>488</v>
      </c>
      <c r="M46" s="88" t="s">
        <v>488</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v>9706</v>
      </c>
      <c r="J49" s="87">
        <v>10601</v>
      </c>
      <c r="K49" s="87">
        <v>10818</v>
      </c>
      <c r="L49" s="87">
        <v>12288</v>
      </c>
      <c r="M49" s="88">
        <v>12900</v>
      </c>
    </row>
    <row r="50" spans="2:13" ht="27.75" customHeight="1">
      <c r="B50" s="1171"/>
      <c r="C50" s="1172"/>
      <c r="D50" s="85"/>
      <c r="E50" s="1177" t="s">
        <v>35</v>
      </c>
      <c r="F50" s="1177"/>
      <c r="G50" s="1177"/>
      <c r="H50" s="1178"/>
      <c r="I50" s="86">
        <v>5656</v>
      </c>
      <c r="J50" s="87">
        <v>6032</v>
      </c>
      <c r="K50" s="87">
        <v>6236</v>
      </c>
      <c r="L50" s="87">
        <v>5798</v>
      </c>
      <c r="M50" s="88">
        <v>5333</v>
      </c>
    </row>
    <row r="51" spans="2:13" ht="27.75" customHeight="1">
      <c r="B51" s="1173"/>
      <c r="C51" s="1174"/>
      <c r="D51" s="85"/>
      <c r="E51" s="1177" t="s">
        <v>36</v>
      </c>
      <c r="F51" s="1177"/>
      <c r="G51" s="1177"/>
      <c r="H51" s="1178"/>
      <c r="I51" s="86">
        <v>52401</v>
      </c>
      <c r="J51" s="87">
        <v>52222</v>
      </c>
      <c r="K51" s="87">
        <v>51929</v>
      </c>
      <c r="L51" s="87">
        <v>50793</v>
      </c>
      <c r="M51" s="88">
        <v>49795</v>
      </c>
    </row>
    <row r="52" spans="2:13" ht="27.75" customHeight="1" thickBot="1">
      <c r="B52" s="1181" t="s">
        <v>21</v>
      </c>
      <c r="C52" s="1182"/>
      <c r="D52" s="90"/>
      <c r="E52" s="1183" t="s">
        <v>37</v>
      </c>
      <c r="F52" s="1183"/>
      <c r="G52" s="1183"/>
      <c r="H52" s="1184"/>
      <c r="I52" s="91">
        <v>13617</v>
      </c>
      <c r="J52" s="92">
        <v>14009</v>
      </c>
      <c r="K52" s="92">
        <v>14454</v>
      </c>
      <c r="L52" s="92">
        <v>13114</v>
      </c>
      <c r="M52" s="93">
        <v>10895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54153</v>
      </c>
      <c r="E3" s="116"/>
      <c r="F3" s="117">
        <v>44162</v>
      </c>
      <c r="G3" s="118"/>
      <c r="H3" s="119"/>
    </row>
    <row r="4" spans="1:8">
      <c r="A4" s="120"/>
      <c r="B4" s="121"/>
      <c r="C4" s="122"/>
      <c r="D4" s="123">
        <v>23547</v>
      </c>
      <c r="E4" s="124"/>
      <c r="F4" s="125">
        <v>24931</v>
      </c>
      <c r="G4" s="126"/>
      <c r="H4" s="127"/>
    </row>
    <row r="5" spans="1:8">
      <c r="A5" s="108" t="s">
        <v>520</v>
      </c>
      <c r="B5" s="113"/>
      <c r="C5" s="114"/>
      <c r="D5" s="115">
        <v>35267</v>
      </c>
      <c r="E5" s="116"/>
      <c r="F5" s="117">
        <v>48103</v>
      </c>
      <c r="G5" s="118"/>
      <c r="H5" s="119"/>
    </row>
    <row r="6" spans="1:8">
      <c r="A6" s="120"/>
      <c r="B6" s="121"/>
      <c r="C6" s="122"/>
      <c r="D6" s="123">
        <v>13446</v>
      </c>
      <c r="E6" s="124"/>
      <c r="F6" s="125">
        <v>22640</v>
      </c>
      <c r="G6" s="126"/>
      <c r="H6" s="127"/>
    </row>
    <row r="7" spans="1:8">
      <c r="A7" s="108" t="s">
        <v>521</v>
      </c>
      <c r="B7" s="113"/>
      <c r="C7" s="114"/>
      <c r="D7" s="115">
        <v>32802</v>
      </c>
      <c r="E7" s="116"/>
      <c r="F7" s="117">
        <v>45761</v>
      </c>
      <c r="G7" s="118"/>
      <c r="H7" s="119"/>
    </row>
    <row r="8" spans="1:8">
      <c r="A8" s="120"/>
      <c r="B8" s="121"/>
      <c r="C8" s="122"/>
      <c r="D8" s="123">
        <v>16095</v>
      </c>
      <c r="E8" s="124"/>
      <c r="F8" s="125">
        <v>24777</v>
      </c>
      <c r="G8" s="126"/>
      <c r="H8" s="127"/>
    </row>
    <row r="9" spans="1:8">
      <c r="A9" s="108" t="s">
        <v>522</v>
      </c>
      <c r="B9" s="113"/>
      <c r="C9" s="114"/>
      <c r="D9" s="115">
        <v>30445</v>
      </c>
      <c r="E9" s="116"/>
      <c r="F9" s="117">
        <v>56255</v>
      </c>
      <c r="G9" s="118"/>
      <c r="H9" s="119"/>
    </row>
    <row r="10" spans="1:8">
      <c r="A10" s="120"/>
      <c r="B10" s="121"/>
      <c r="C10" s="122"/>
      <c r="D10" s="123">
        <v>10221</v>
      </c>
      <c r="E10" s="124"/>
      <c r="F10" s="125">
        <v>26957</v>
      </c>
      <c r="G10" s="126"/>
      <c r="H10" s="127"/>
    </row>
    <row r="11" spans="1:8">
      <c r="A11" s="108" t="s">
        <v>523</v>
      </c>
      <c r="B11" s="113"/>
      <c r="C11" s="114"/>
      <c r="D11" s="115">
        <v>35119</v>
      </c>
      <c r="E11" s="116"/>
      <c r="F11" s="117">
        <v>57944</v>
      </c>
      <c r="G11" s="118"/>
      <c r="H11" s="119"/>
    </row>
    <row r="12" spans="1:8">
      <c r="A12" s="120"/>
      <c r="B12" s="121"/>
      <c r="C12" s="128"/>
      <c r="D12" s="123">
        <v>16939</v>
      </c>
      <c r="E12" s="124"/>
      <c r="F12" s="125">
        <v>29326</v>
      </c>
      <c r="G12" s="126"/>
      <c r="H12" s="127"/>
    </row>
    <row r="13" spans="1:8">
      <c r="A13" s="108"/>
      <c r="B13" s="113"/>
      <c r="C13" s="129"/>
      <c r="D13" s="130">
        <v>37557</v>
      </c>
      <c r="E13" s="131"/>
      <c r="F13" s="132">
        <v>50445</v>
      </c>
      <c r="G13" s="133"/>
      <c r="H13" s="119"/>
    </row>
    <row r="14" spans="1:8">
      <c r="A14" s="120"/>
      <c r="B14" s="121"/>
      <c r="C14" s="122"/>
      <c r="D14" s="123">
        <v>16050</v>
      </c>
      <c r="E14" s="124"/>
      <c r="F14" s="125">
        <v>25726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v>
      </c>
      <c r="C19" s="134">
        <f>ROUND(VALUE(SUBSTITUTE(実質収支比率等に係る経年分析!G$48,"▲","-")),2)</f>
        <v>5.83</v>
      </c>
      <c r="D19" s="134">
        <f>ROUND(VALUE(SUBSTITUTE(実質収支比率等に係る経年分析!H$48,"▲","-")),2)</f>
        <v>5.91</v>
      </c>
      <c r="E19" s="134">
        <f>ROUND(VALUE(SUBSTITUTE(実質収支比率等に係る経年分析!I$48,"▲","-")),2)</f>
        <v>5.78</v>
      </c>
      <c r="F19" s="134">
        <f>ROUND(VALUE(SUBSTITUTE(実質収支比率等に係る経年分析!J$48,"▲","-")),2)</f>
        <v>4.3600000000000003</v>
      </c>
    </row>
    <row r="20" spans="1:11">
      <c r="A20" s="134" t="s">
        <v>42</v>
      </c>
      <c r="B20" s="134">
        <f>ROUND(VALUE(SUBSTITUTE(実質収支比率等に係る経年分析!F$47,"▲","-")),2)</f>
        <v>20.6</v>
      </c>
      <c r="C20" s="134">
        <f>ROUND(VALUE(SUBSTITUTE(実質収支比率等に係る経年分析!G$47,"▲","-")),2)</f>
        <v>22.26</v>
      </c>
      <c r="D20" s="134">
        <f>ROUND(VALUE(SUBSTITUTE(実質収支比率等に係る経年分析!H$47,"▲","-")),2)</f>
        <v>24.12</v>
      </c>
      <c r="E20" s="134">
        <f>ROUND(VALUE(SUBSTITUTE(実質収支比率等に係る経年分析!I$47,"▲","-")),2)</f>
        <v>27.97</v>
      </c>
      <c r="F20" s="134">
        <f>ROUND(VALUE(SUBSTITUTE(実質収支比率等に係る経年分析!J$47,"▲","-")),2)</f>
        <v>30.94</v>
      </c>
    </row>
    <row r="21" spans="1:11">
      <c r="A21" s="134" t="s">
        <v>43</v>
      </c>
      <c r="B21" s="134">
        <f>IF(ISNUMBER(VALUE(SUBSTITUTE(実質収支比率等に係る経年分析!F$49,"▲","-"))),ROUND(VALUE(SUBSTITUTE(実質収支比率等に係る経年分析!F$49,"▲","-")),2),NA())</f>
        <v>5.59</v>
      </c>
      <c r="C21" s="134">
        <f>IF(ISNUMBER(VALUE(SUBSTITUTE(実質収支比率等に係る経年分析!G$49,"▲","-"))),ROUND(VALUE(SUBSTITUTE(実質収支比率等に係る経年分析!G$49,"▲","-")),2),NA())</f>
        <v>4.57</v>
      </c>
      <c r="D21" s="134">
        <f>IF(ISNUMBER(VALUE(SUBSTITUTE(実質収支比率等に係る経年分析!H$49,"▲","-"))),ROUND(VALUE(SUBSTITUTE(実質収支比率等に係る経年分析!H$49,"▲","-")),2),NA())</f>
        <v>3.43</v>
      </c>
      <c r="E21" s="134">
        <f>IF(ISNUMBER(VALUE(SUBSTITUTE(実質収支比率等に係る経年分析!I$49,"▲","-"))),ROUND(VALUE(SUBSTITUTE(実質収支比率等に係る経年分析!I$49,"▲","-")),2),NA())</f>
        <v>5.51</v>
      </c>
      <c r="F21" s="134">
        <f>IF(ISNUMBER(VALUE(SUBSTITUTE(実質収支比率等に係る経年分析!J$49,"▲","-"))),ROUND(VALUE(SUBSTITUTE(実質収支比率等に係る経年分析!J$49,"▲","-")),2),NA())</f>
        <v>1.64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学校給食センター事業特別会計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国民宿舎事業会計</v>
      </c>
      <c r="B31" s="135">
        <f>IF(ROUND(VALUE(SUBSTITUTE(連結実質赤字比率に係る赤字・黒字の構成分析!F$39,"▲", "-")), 2) &lt; 0, ABS(ROUND(VALUE(SUBSTITUTE(連結実質赤字比率に係る赤字・黒字の構成分析!F$39,"▲", "-")), 2)), NA())</f>
        <v>0.67</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0.71</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0.6</v>
      </c>
      <c r="G31" s="135" t="e">
        <f>IF(ROUND(VALUE(SUBSTITUTE(連結実質赤字比率に係る赤字・黒字の構成分析!H$39,"▲", "-")), 2) &gt;= 0, ABS(ROUND(VALUE(SUBSTITUTE(連結実質赤字比率に係る赤字・黒字の構成分析!H$39,"▲", "-")), 2)), NA())</f>
        <v>#N/A</v>
      </c>
      <c r="H31" s="135">
        <f>IF(ROUND(VALUE(SUBSTITUTE(連結実質赤字比率に係る赤字・黒字の構成分析!I$39,"▲", "-")), 2) &lt; 0, ABS(ROUND(VALUE(SUBSTITUTE(連結実質赤字比率に係る赤字・黒字の構成分析!I$39,"▲", "-")), 2)), NA())</f>
        <v>1.31</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4.3499999999999996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8.6199999999999992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9.4499999999999993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12.11</v>
      </c>
    </row>
    <row r="36" spans="1:16">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0.17</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0.16</v>
      </c>
      <c r="F36" s="135">
        <f>IF(ROUND(VALUE(SUBSTITUTE(連結実質赤字比率に係る赤字・黒字の構成分析!H$34,"▲", "-")), 2) &lt; 0, ABS(ROUND(VALUE(SUBSTITUTE(連結実質赤字比率に係る赤字・黒字の構成分析!H$34,"▲", "-")), 2)), NA())</f>
        <v>0.38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4702</v>
      </c>
      <c r="E42" s="136"/>
      <c r="F42" s="136"/>
      <c r="G42" s="136">
        <f>'実質公債費比率（分子）の構造'!L$52</f>
        <v>4919</v>
      </c>
      <c r="H42" s="136"/>
      <c r="I42" s="136"/>
      <c r="J42" s="136">
        <f>'実質公債費比率（分子）の構造'!M$52</f>
        <v>4872</v>
      </c>
      <c r="K42" s="136"/>
      <c r="L42" s="136"/>
      <c r="M42" s="136">
        <f>'実質公債費比率（分子）の構造'!N$52</f>
        <v>4982</v>
      </c>
      <c r="N42" s="136"/>
      <c r="O42" s="136"/>
      <c r="P42" s="136">
        <f>'実質公債費比率（分子）の構造'!O$52</f>
        <v>5266</v>
      </c>
    </row>
    <row r="43" spans="1:16">
      <c r="A43" s="136" t="s">
        <v>51</v>
      </c>
      <c r="B43" s="136">
        <f>'実質公債費比率（分子）の構造'!K$51</f>
        <v>2</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737</v>
      </c>
      <c r="C45" s="136"/>
      <c r="D45" s="136"/>
      <c r="E45" s="136">
        <f>'実質公債費比率（分子）の構造'!L$49</f>
        <v>592</v>
      </c>
      <c r="F45" s="136"/>
      <c r="G45" s="136"/>
      <c r="H45" s="136">
        <f>'実質公債費比率（分子）の構造'!M$49</f>
        <v>334</v>
      </c>
      <c r="I45" s="136"/>
      <c r="J45" s="136"/>
      <c r="K45" s="136">
        <f>'実質公債費比率（分子）の構造'!N$49</f>
        <v>317</v>
      </c>
      <c r="L45" s="136"/>
      <c r="M45" s="136"/>
      <c r="N45" s="136">
        <f>'実質公債費比率（分子）の構造'!O$49</f>
        <v>308</v>
      </c>
      <c r="O45" s="136"/>
      <c r="P45" s="136"/>
    </row>
    <row r="46" spans="1:16">
      <c r="A46" s="136" t="s">
        <v>54</v>
      </c>
      <c r="B46" s="136">
        <f>'実質公債費比率（分子）の構造'!K$48</f>
        <v>2685</v>
      </c>
      <c r="C46" s="136"/>
      <c r="D46" s="136"/>
      <c r="E46" s="136">
        <f>'実質公債費比率（分子）の構造'!L$48</f>
        <v>3109</v>
      </c>
      <c r="F46" s="136"/>
      <c r="G46" s="136"/>
      <c r="H46" s="136">
        <f>'実質公債費比率（分子）の構造'!M$48</f>
        <v>3195</v>
      </c>
      <c r="I46" s="136"/>
      <c r="J46" s="136"/>
      <c r="K46" s="136">
        <f>'実質公債費比率（分子）の構造'!N$48</f>
        <v>3103</v>
      </c>
      <c r="L46" s="136"/>
      <c r="M46" s="136"/>
      <c r="N46" s="136">
        <f>'実質公債費比率（分子）の構造'!O$48</f>
        <v>3243</v>
      </c>
      <c r="O46" s="136"/>
      <c r="P46" s="136"/>
    </row>
    <row r="47" spans="1:16">
      <c r="A47" s="136" t="s">
        <v>55</v>
      </c>
      <c r="B47" s="136">
        <f>'実質公債費比率（分子）の構造'!K$47</f>
        <v>33</v>
      </c>
      <c r="C47" s="136"/>
      <c r="D47" s="136"/>
      <c r="E47" s="136">
        <f>'実質公債費比率（分子）の構造'!L$47</f>
        <v>33</v>
      </c>
      <c r="F47" s="136"/>
      <c r="G47" s="136"/>
      <c r="H47" s="136">
        <f>'実質公債費比率（分子）の構造'!M$47</f>
        <v>33</v>
      </c>
      <c r="I47" s="136"/>
      <c r="J47" s="136"/>
      <c r="K47" s="136">
        <f>'実質公債費比率（分子）の構造'!N$47</f>
        <v>33</v>
      </c>
      <c r="L47" s="136"/>
      <c r="M47" s="136"/>
      <c r="N47" s="136">
        <f>'実質公債費比率（分子）の構造'!O$47</f>
        <v>33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3874</v>
      </c>
      <c r="C49" s="136"/>
      <c r="D49" s="136"/>
      <c r="E49" s="136">
        <f>'実質公債費比率（分子）の構造'!L$45</f>
        <v>3916</v>
      </c>
      <c r="F49" s="136"/>
      <c r="G49" s="136"/>
      <c r="H49" s="136">
        <f>'実質公債費比率（分子）の構造'!M$45</f>
        <v>3914</v>
      </c>
      <c r="I49" s="136"/>
      <c r="J49" s="136"/>
      <c r="K49" s="136">
        <f>'実質公債費比率（分子）の構造'!N$45</f>
        <v>3847</v>
      </c>
      <c r="L49" s="136"/>
      <c r="M49" s="136"/>
      <c r="N49" s="136">
        <f>'実質公債費比率（分子）の構造'!O$45</f>
        <v>3832</v>
      </c>
      <c r="O49" s="136"/>
      <c r="P49" s="136"/>
    </row>
    <row r="50" spans="1:16">
      <c r="A50" s="136" t="s">
        <v>58</v>
      </c>
      <c r="B50" s="136" t="e">
        <f>NA()</f>
        <v>#N/A</v>
      </c>
      <c r="C50" s="136">
        <f>IF(ISNUMBER('実質公債費比率（分子）の構造'!K$53),'実質公債費比率（分子）の構造'!K$53,NA())</f>
        <v>2629</v>
      </c>
      <c r="D50" s="136" t="e">
        <f>NA()</f>
        <v>#N/A</v>
      </c>
      <c r="E50" s="136" t="e">
        <f>NA()</f>
        <v>#N/A</v>
      </c>
      <c r="F50" s="136">
        <f>IF(ISNUMBER('実質公債費比率（分子）の構造'!L$53),'実質公債費比率（分子）の構造'!L$53,NA())</f>
        <v>2732</v>
      </c>
      <c r="G50" s="136" t="e">
        <f>NA()</f>
        <v>#N/A</v>
      </c>
      <c r="H50" s="136" t="e">
        <f>NA()</f>
        <v>#N/A</v>
      </c>
      <c r="I50" s="136">
        <f>IF(ISNUMBER('実質公債費比率（分子）の構造'!M$53),'実質公債費比率（分子）の構造'!M$53,NA())</f>
        <v>2604</v>
      </c>
      <c r="J50" s="136" t="e">
        <f>NA()</f>
        <v>#N/A</v>
      </c>
      <c r="K50" s="136" t="e">
        <f>NA()</f>
        <v>#N/A</v>
      </c>
      <c r="L50" s="136">
        <f>IF(ISNUMBER('実質公債費比率（分子）の構造'!N$53),'実質公債費比率（分子）の構造'!N$53,NA())</f>
        <v>2318</v>
      </c>
      <c r="M50" s="136" t="e">
        <f>NA()</f>
        <v>#N/A</v>
      </c>
      <c r="N50" s="136" t="e">
        <f>NA()</f>
        <v>#N/A</v>
      </c>
      <c r="O50" s="136">
        <f>IF(ISNUMBER('実質公債費比率（分子）の構造'!O$53),'実質公債費比率（分子）の構造'!O$53,NA())</f>
        <v>2150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52401</v>
      </c>
      <c r="E56" s="135"/>
      <c r="F56" s="135"/>
      <c r="G56" s="135">
        <f>'将来負担比率（分子）の構造'!J$51</f>
        <v>52222</v>
      </c>
      <c r="H56" s="135"/>
      <c r="I56" s="135"/>
      <c r="J56" s="135">
        <f>'将来負担比率（分子）の構造'!K$51</f>
        <v>51929</v>
      </c>
      <c r="K56" s="135"/>
      <c r="L56" s="135"/>
      <c r="M56" s="135">
        <f>'将来負担比率（分子）の構造'!L$51</f>
        <v>50793</v>
      </c>
      <c r="N56" s="135"/>
      <c r="O56" s="135"/>
      <c r="P56" s="135">
        <f>'将来負担比率（分子）の構造'!M$51</f>
        <v>49795</v>
      </c>
    </row>
    <row r="57" spans="1:16">
      <c r="A57" s="135" t="s">
        <v>35</v>
      </c>
      <c r="B57" s="135"/>
      <c r="C57" s="135"/>
      <c r="D57" s="135">
        <f>'将来負担比率（分子）の構造'!I$50</f>
        <v>5656</v>
      </c>
      <c r="E57" s="135"/>
      <c r="F57" s="135"/>
      <c r="G57" s="135">
        <f>'将来負担比率（分子）の構造'!J$50</f>
        <v>6032</v>
      </c>
      <c r="H57" s="135"/>
      <c r="I57" s="135"/>
      <c r="J57" s="135">
        <f>'将来負担比率（分子）の構造'!K$50</f>
        <v>6236</v>
      </c>
      <c r="K57" s="135"/>
      <c r="L57" s="135"/>
      <c r="M57" s="135">
        <f>'将来負担比率（分子）の構造'!L$50</f>
        <v>5798</v>
      </c>
      <c r="N57" s="135"/>
      <c r="O57" s="135"/>
      <c r="P57" s="135">
        <f>'将来負担比率（分子）の構造'!M$50</f>
        <v>5333</v>
      </c>
    </row>
    <row r="58" spans="1:16">
      <c r="A58" s="135" t="s">
        <v>34</v>
      </c>
      <c r="B58" s="135"/>
      <c r="C58" s="135"/>
      <c r="D58" s="135">
        <f>'将来負担比率（分子）の構造'!I$49</f>
        <v>9706</v>
      </c>
      <c r="E58" s="135"/>
      <c r="F58" s="135"/>
      <c r="G58" s="135">
        <f>'将来負担比率（分子）の構造'!J$49</f>
        <v>10601</v>
      </c>
      <c r="H58" s="135"/>
      <c r="I58" s="135"/>
      <c r="J58" s="135">
        <f>'将来負担比率（分子）の構造'!K$49</f>
        <v>10818</v>
      </c>
      <c r="K58" s="135"/>
      <c r="L58" s="135"/>
      <c r="M58" s="135">
        <f>'将来負担比率（分子）の構造'!L$49</f>
        <v>12288</v>
      </c>
      <c r="N58" s="135"/>
      <c r="O58" s="135"/>
      <c r="P58" s="135">
        <f>'将来負担比率（分子）の構造'!M$49</f>
        <v>12900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6272</v>
      </c>
      <c r="C62" s="135"/>
      <c r="D62" s="135"/>
      <c r="E62" s="135">
        <f>'将来負担比率（分子）の構造'!J$45</f>
        <v>5847</v>
      </c>
      <c r="F62" s="135"/>
      <c r="G62" s="135"/>
      <c r="H62" s="135">
        <f>'将来負担比率（分子）の構造'!K$45</f>
        <v>4412</v>
      </c>
      <c r="I62" s="135"/>
      <c r="J62" s="135"/>
      <c r="K62" s="135">
        <f>'将来負担比率（分子）の構造'!L$45</f>
        <v>4398</v>
      </c>
      <c r="L62" s="135"/>
      <c r="M62" s="135"/>
      <c r="N62" s="135">
        <f>'将来負担比率（分子）の構造'!M$45</f>
        <v>3826</v>
      </c>
      <c r="O62" s="135"/>
      <c r="P62" s="135"/>
    </row>
    <row r="63" spans="1:16">
      <c r="A63" s="135" t="s">
        <v>28</v>
      </c>
      <c r="B63" s="135">
        <f>'将来負担比率（分子）の構造'!I$44</f>
        <v>4362</v>
      </c>
      <c r="C63" s="135"/>
      <c r="D63" s="135"/>
      <c r="E63" s="135">
        <f>'将来負担比率（分子）の構造'!J$44</f>
        <v>4060</v>
      </c>
      <c r="F63" s="135"/>
      <c r="G63" s="135"/>
      <c r="H63" s="135">
        <f>'将来負担比率（分子）の構造'!K$44</f>
        <v>4087</v>
      </c>
      <c r="I63" s="135"/>
      <c r="J63" s="135"/>
      <c r="K63" s="135">
        <f>'将来負担比率（分子）の構造'!L$44</f>
        <v>3507</v>
      </c>
      <c r="L63" s="135"/>
      <c r="M63" s="135"/>
      <c r="N63" s="135">
        <f>'将来負担比率（分子）の構造'!M$44</f>
        <v>3018</v>
      </c>
      <c r="O63" s="135"/>
      <c r="P63" s="135"/>
    </row>
    <row r="64" spans="1:16">
      <c r="A64" s="135" t="s">
        <v>27</v>
      </c>
      <c r="B64" s="135">
        <f>'将来負担比率（分子）の構造'!I$43</f>
        <v>31895</v>
      </c>
      <c r="C64" s="135"/>
      <c r="D64" s="135"/>
      <c r="E64" s="135">
        <f>'将来負担比率（分子）の構造'!J$43</f>
        <v>34647</v>
      </c>
      <c r="F64" s="135"/>
      <c r="G64" s="135"/>
      <c r="H64" s="135">
        <f>'将来負担比率（分子）の構造'!K$43</f>
        <v>37160</v>
      </c>
      <c r="I64" s="135"/>
      <c r="J64" s="135"/>
      <c r="K64" s="135">
        <f>'将来負担比率（分子）の構造'!L$43</f>
        <v>37022</v>
      </c>
      <c r="L64" s="135"/>
      <c r="M64" s="135"/>
      <c r="N64" s="135">
        <f>'将来負担比率（分子）の構造'!M$43</f>
        <v>34976</v>
      </c>
      <c r="O64" s="135"/>
      <c r="P64" s="135"/>
    </row>
    <row r="65" spans="1:16">
      <c r="A65" s="135" t="s">
        <v>26</v>
      </c>
      <c r="B65" s="135">
        <f>'将来負担比率（分子）の構造'!I$42</f>
        <v>78</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38773</v>
      </c>
      <c r="C66" s="135"/>
      <c r="D66" s="135"/>
      <c r="E66" s="135">
        <f>'将来負担比率（分子）の構造'!J$41</f>
        <v>38311</v>
      </c>
      <c r="F66" s="135"/>
      <c r="G66" s="135"/>
      <c r="H66" s="135">
        <f>'将来負担比率（分子）の構造'!K$41</f>
        <v>37778</v>
      </c>
      <c r="I66" s="135"/>
      <c r="J66" s="135"/>
      <c r="K66" s="135">
        <f>'将来負担比率（分子）の構造'!L$41</f>
        <v>37067</v>
      </c>
      <c r="L66" s="135"/>
      <c r="M66" s="135"/>
      <c r="N66" s="135">
        <f>'将来負担比率（分子）の構造'!M$41</f>
        <v>37104</v>
      </c>
      <c r="O66" s="135"/>
      <c r="P66" s="135"/>
    </row>
    <row r="67" spans="1:16">
      <c r="A67" s="135" t="s">
        <v>62</v>
      </c>
      <c r="B67" s="135" t="e">
        <f>NA()</f>
        <v>#N/A</v>
      </c>
      <c r="C67" s="135">
        <f>IF(ISNUMBER('将来負担比率（分子）の構造'!I$52), IF('将来負担比率（分子）の構造'!I$52 &lt; 0, 0, '将来負担比率（分子）の構造'!I$52), NA())</f>
        <v>13617</v>
      </c>
      <c r="D67" s="135" t="e">
        <f>NA()</f>
        <v>#N/A</v>
      </c>
      <c r="E67" s="135" t="e">
        <f>NA()</f>
        <v>#N/A</v>
      </c>
      <c r="F67" s="135">
        <f>IF(ISNUMBER('将来負担比率（分子）の構造'!J$52), IF('将来負担比率（分子）の構造'!J$52 &lt; 0, 0, '将来負担比率（分子）の構造'!J$52), NA())</f>
        <v>14009</v>
      </c>
      <c r="G67" s="135" t="e">
        <f>NA()</f>
        <v>#N/A</v>
      </c>
      <c r="H67" s="135" t="e">
        <f>NA()</f>
        <v>#N/A</v>
      </c>
      <c r="I67" s="135">
        <f>IF(ISNUMBER('将来負担比率（分子）の構造'!K$52), IF('将来負担比率（分子）の構造'!K$52 &lt; 0, 0, '将来負担比率（分子）の構造'!K$52), NA())</f>
        <v>14454</v>
      </c>
      <c r="J67" s="135" t="e">
        <f>NA()</f>
        <v>#N/A</v>
      </c>
      <c r="K67" s="135" t="e">
        <f>NA()</f>
        <v>#N/A</v>
      </c>
      <c r="L67" s="135">
        <f>IF(ISNUMBER('将来負担比率（分子）の構造'!L$52), IF('将来負担比率（分子）の構造'!L$52 &lt; 0, 0, '将来負担比率（分子）の構造'!L$52), NA())</f>
        <v>13114</v>
      </c>
      <c r="M67" s="135" t="e">
        <f>NA()</f>
        <v>#N/A</v>
      </c>
      <c r="N67" s="135" t="e">
        <f>NA()</f>
        <v>#N/A</v>
      </c>
      <c r="O67" s="135">
        <f>IF(ISNUMBER('将来負担比率（分子）の構造'!M$52), IF('将来負担比率（分子）の構造'!M$52 &lt; 0, 0, '将来負担比率（分子）の構造'!M$52), NA())</f>
        <v>10895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10718435</v>
      </c>
      <c r="S5" s="583"/>
      <c r="T5" s="583"/>
      <c r="U5" s="583"/>
      <c r="V5" s="583"/>
      <c r="W5" s="583"/>
      <c r="X5" s="583"/>
      <c r="Y5" s="584"/>
      <c r="Z5" s="585">
        <v>30.6</v>
      </c>
      <c r="AA5" s="585"/>
      <c r="AB5" s="585"/>
      <c r="AC5" s="585"/>
      <c r="AD5" s="586">
        <v>10166357</v>
      </c>
      <c r="AE5" s="586"/>
      <c r="AF5" s="586"/>
      <c r="AG5" s="586"/>
      <c r="AH5" s="586"/>
      <c r="AI5" s="586"/>
      <c r="AJ5" s="586"/>
      <c r="AK5" s="586"/>
      <c r="AL5" s="587">
        <v>50.8</v>
      </c>
      <c r="AM5" s="588"/>
      <c r="AN5" s="588"/>
      <c r="AO5" s="589"/>
      <c r="AP5" s="579" t="s">
        <v>207</v>
      </c>
      <c r="AQ5" s="580"/>
      <c r="AR5" s="580"/>
      <c r="AS5" s="580"/>
      <c r="AT5" s="580"/>
      <c r="AU5" s="580"/>
      <c r="AV5" s="580"/>
      <c r="AW5" s="580"/>
      <c r="AX5" s="580"/>
      <c r="AY5" s="580"/>
      <c r="AZ5" s="580"/>
      <c r="BA5" s="580"/>
      <c r="BB5" s="580"/>
      <c r="BC5" s="580"/>
      <c r="BD5" s="580"/>
      <c r="BE5" s="580"/>
      <c r="BF5" s="581"/>
      <c r="BG5" s="593">
        <v>10166357</v>
      </c>
      <c r="BH5" s="594"/>
      <c r="BI5" s="594"/>
      <c r="BJ5" s="594"/>
      <c r="BK5" s="594"/>
      <c r="BL5" s="594"/>
      <c r="BM5" s="594"/>
      <c r="BN5" s="595"/>
      <c r="BO5" s="596">
        <v>94.8</v>
      </c>
      <c r="BP5" s="596"/>
      <c r="BQ5" s="596"/>
      <c r="BR5" s="596"/>
      <c r="BS5" s="597">
        <v>140076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273589</v>
      </c>
      <c r="S6" s="594"/>
      <c r="T6" s="594"/>
      <c r="U6" s="594"/>
      <c r="V6" s="594"/>
      <c r="W6" s="594"/>
      <c r="X6" s="594"/>
      <c r="Y6" s="595"/>
      <c r="Z6" s="596">
        <v>0.8</v>
      </c>
      <c r="AA6" s="596"/>
      <c r="AB6" s="596"/>
      <c r="AC6" s="596"/>
      <c r="AD6" s="597">
        <v>273589</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10166357</v>
      </c>
      <c r="BH6" s="594"/>
      <c r="BI6" s="594"/>
      <c r="BJ6" s="594"/>
      <c r="BK6" s="594"/>
      <c r="BL6" s="594"/>
      <c r="BM6" s="594"/>
      <c r="BN6" s="595"/>
      <c r="BO6" s="596">
        <v>94.8</v>
      </c>
      <c r="BP6" s="596"/>
      <c r="BQ6" s="596"/>
      <c r="BR6" s="596"/>
      <c r="BS6" s="597">
        <v>140076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272868</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272868</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26242</v>
      </c>
      <c r="S7" s="594"/>
      <c r="T7" s="594"/>
      <c r="U7" s="594"/>
      <c r="V7" s="594"/>
      <c r="W7" s="594"/>
      <c r="X7" s="594"/>
      <c r="Y7" s="595"/>
      <c r="Z7" s="596">
        <v>0.1</v>
      </c>
      <c r="AA7" s="596"/>
      <c r="AB7" s="596"/>
      <c r="AC7" s="596"/>
      <c r="AD7" s="597">
        <v>26242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4434139</v>
      </c>
      <c r="BH7" s="594"/>
      <c r="BI7" s="594"/>
      <c r="BJ7" s="594"/>
      <c r="BK7" s="594"/>
      <c r="BL7" s="594"/>
      <c r="BM7" s="594"/>
      <c r="BN7" s="595"/>
      <c r="BO7" s="596">
        <v>41.4</v>
      </c>
      <c r="BP7" s="596"/>
      <c r="BQ7" s="596"/>
      <c r="BR7" s="596"/>
      <c r="BS7" s="597">
        <v>140076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3676433</v>
      </c>
      <c r="CS7" s="594"/>
      <c r="CT7" s="594"/>
      <c r="CU7" s="594"/>
      <c r="CV7" s="594"/>
      <c r="CW7" s="594"/>
      <c r="CX7" s="594"/>
      <c r="CY7" s="595"/>
      <c r="CZ7" s="596">
        <v>10.9</v>
      </c>
      <c r="DA7" s="596"/>
      <c r="DB7" s="596"/>
      <c r="DC7" s="596"/>
      <c r="DD7" s="602">
        <v>119285</v>
      </c>
      <c r="DE7" s="594"/>
      <c r="DF7" s="594"/>
      <c r="DG7" s="594"/>
      <c r="DH7" s="594"/>
      <c r="DI7" s="594"/>
      <c r="DJ7" s="594"/>
      <c r="DK7" s="594"/>
      <c r="DL7" s="594"/>
      <c r="DM7" s="594"/>
      <c r="DN7" s="594"/>
      <c r="DO7" s="594"/>
      <c r="DP7" s="595"/>
      <c r="DQ7" s="602">
        <v>3190855</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96954</v>
      </c>
      <c r="S8" s="594"/>
      <c r="T8" s="594"/>
      <c r="U8" s="594"/>
      <c r="V8" s="594"/>
      <c r="W8" s="594"/>
      <c r="X8" s="594"/>
      <c r="Y8" s="595"/>
      <c r="Z8" s="596">
        <v>0.3</v>
      </c>
      <c r="AA8" s="596"/>
      <c r="AB8" s="596"/>
      <c r="AC8" s="596"/>
      <c r="AD8" s="597">
        <v>96954</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127545</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10028525</v>
      </c>
      <c r="CS8" s="594"/>
      <c r="CT8" s="594"/>
      <c r="CU8" s="594"/>
      <c r="CV8" s="594"/>
      <c r="CW8" s="594"/>
      <c r="CX8" s="594"/>
      <c r="CY8" s="595"/>
      <c r="CZ8" s="596">
        <v>29.6</v>
      </c>
      <c r="DA8" s="596"/>
      <c r="DB8" s="596"/>
      <c r="DC8" s="596"/>
      <c r="DD8" s="602">
        <v>263673</v>
      </c>
      <c r="DE8" s="594"/>
      <c r="DF8" s="594"/>
      <c r="DG8" s="594"/>
      <c r="DH8" s="594"/>
      <c r="DI8" s="594"/>
      <c r="DJ8" s="594"/>
      <c r="DK8" s="594"/>
      <c r="DL8" s="594"/>
      <c r="DM8" s="594"/>
      <c r="DN8" s="594"/>
      <c r="DO8" s="594"/>
      <c r="DP8" s="595"/>
      <c r="DQ8" s="602">
        <v>4807556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52784</v>
      </c>
      <c r="S9" s="594"/>
      <c r="T9" s="594"/>
      <c r="U9" s="594"/>
      <c r="V9" s="594"/>
      <c r="W9" s="594"/>
      <c r="X9" s="594"/>
      <c r="Y9" s="595"/>
      <c r="Z9" s="596">
        <v>0.2</v>
      </c>
      <c r="AA9" s="596"/>
      <c r="AB9" s="596"/>
      <c r="AC9" s="596"/>
      <c r="AD9" s="597">
        <v>52784</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3268162</v>
      </c>
      <c r="BH9" s="594"/>
      <c r="BI9" s="594"/>
      <c r="BJ9" s="594"/>
      <c r="BK9" s="594"/>
      <c r="BL9" s="594"/>
      <c r="BM9" s="594"/>
      <c r="BN9" s="595"/>
      <c r="BO9" s="596">
        <v>30.5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3091007</v>
      </c>
      <c r="CS9" s="594"/>
      <c r="CT9" s="594"/>
      <c r="CU9" s="594"/>
      <c r="CV9" s="594"/>
      <c r="CW9" s="594"/>
      <c r="CX9" s="594"/>
      <c r="CY9" s="595"/>
      <c r="CZ9" s="596">
        <v>9.1</v>
      </c>
      <c r="DA9" s="596"/>
      <c r="DB9" s="596"/>
      <c r="DC9" s="596"/>
      <c r="DD9" s="602">
        <v>16048</v>
      </c>
      <c r="DE9" s="594"/>
      <c r="DF9" s="594"/>
      <c r="DG9" s="594"/>
      <c r="DH9" s="594"/>
      <c r="DI9" s="594"/>
      <c r="DJ9" s="594"/>
      <c r="DK9" s="594"/>
      <c r="DL9" s="594"/>
      <c r="DM9" s="594"/>
      <c r="DN9" s="594"/>
      <c r="DO9" s="594"/>
      <c r="DP9" s="595"/>
      <c r="DQ9" s="602">
        <v>2715699</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894176</v>
      </c>
      <c r="S10" s="594"/>
      <c r="T10" s="594"/>
      <c r="U10" s="594"/>
      <c r="V10" s="594"/>
      <c r="W10" s="594"/>
      <c r="X10" s="594"/>
      <c r="Y10" s="595"/>
      <c r="Z10" s="596">
        <v>2.6</v>
      </c>
      <c r="AA10" s="596"/>
      <c r="AB10" s="596"/>
      <c r="AC10" s="596"/>
      <c r="AD10" s="597">
        <v>894176</v>
      </c>
      <c r="AE10" s="597"/>
      <c r="AF10" s="597"/>
      <c r="AG10" s="597"/>
      <c r="AH10" s="597"/>
      <c r="AI10" s="597"/>
      <c r="AJ10" s="597"/>
      <c r="AK10" s="597"/>
      <c r="AL10" s="598">
        <v>4.5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191393</v>
      </c>
      <c r="BH10" s="594"/>
      <c r="BI10" s="594"/>
      <c r="BJ10" s="594"/>
      <c r="BK10" s="594"/>
      <c r="BL10" s="594"/>
      <c r="BM10" s="594"/>
      <c r="BN10" s="595"/>
      <c r="BO10" s="596">
        <v>1.8</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86243</v>
      </c>
      <c r="CS10" s="594"/>
      <c r="CT10" s="594"/>
      <c r="CU10" s="594"/>
      <c r="CV10" s="594"/>
      <c r="CW10" s="594"/>
      <c r="CX10" s="594"/>
      <c r="CY10" s="595"/>
      <c r="CZ10" s="596">
        <v>0.3</v>
      </c>
      <c r="DA10" s="596"/>
      <c r="DB10" s="596"/>
      <c r="DC10" s="596"/>
      <c r="DD10" s="602" t="s">
        <v>220</v>
      </c>
      <c r="DE10" s="594"/>
      <c r="DF10" s="594"/>
      <c r="DG10" s="594"/>
      <c r="DH10" s="594"/>
      <c r="DI10" s="594"/>
      <c r="DJ10" s="594"/>
      <c r="DK10" s="594"/>
      <c r="DL10" s="594"/>
      <c r="DM10" s="594"/>
      <c r="DN10" s="594"/>
      <c r="DO10" s="594"/>
      <c r="DP10" s="595"/>
      <c r="DQ10" s="602">
        <v>14317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19577</v>
      </c>
      <c r="S11" s="594"/>
      <c r="T11" s="594"/>
      <c r="U11" s="594"/>
      <c r="V11" s="594"/>
      <c r="W11" s="594"/>
      <c r="X11" s="594"/>
      <c r="Y11" s="595"/>
      <c r="Z11" s="596">
        <v>0.1</v>
      </c>
      <c r="AA11" s="596"/>
      <c r="AB11" s="596"/>
      <c r="AC11" s="596"/>
      <c r="AD11" s="597">
        <v>19577</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847039</v>
      </c>
      <c r="BH11" s="594"/>
      <c r="BI11" s="594"/>
      <c r="BJ11" s="594"/>
      <c r="BK11" s="594"/>
      <c r="BL11" s="594"/>
      <c r="BM11" s="594"/>
      <c r="BN11" s="595"/>
      <c r="BO11" s="596">
        <v>7.9</v>
      </c>
      <c r="BP11" s="596"/>
      <c r="BQ11" s="596"/>
      <c r="BR11" s="596"/>
      <c r="BS11" s="602">
        <v>140076</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932789</v>
      </c>
      <c r="CS11" s="594"/>
      <c r="CT11" s="594"/>
      <c r="CU11" s="594"/>
      <c r="CV11" s="594"/>
      <c r="CW11" s="594"/>
      <c r="CX11" s="594"/>
      <c r="CY11" s="595"/>
      <c r="CZ11" s="596">
        <v>2.8</v>
      </c>
      <c r="DA11" s="596"/>
      <c r="DB11" s="596"/>
      <c r="DC11" s="596"/>
      <c r="DD11" s="602">
        <v>139178</v>
      </c>
      <c r="DE11" s="594"/>
      <c r="DF11" s="594"/>
      <c r="DG11" s="594"/>
      <c r="DH11" s="594"/>
      <c r="DI11" s="594"/>
      <c r="DJ11" s="594"/>
      <c r="DK11" s="594"/>
      <c r="DL11" s="594"/>
      <c r="DM11" s="594"/>
      <c r="DN11" s="594"/>
      <c r="DO11" s="594"/>
      <c r="DP11" s="595"/>
      <c r="DQ11" s="602">
        <v>730810</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4995659</v>
      </c>
      <c r="BH12" s="594"/>
      <c r="BI12" s="594"/>
      <c r="BJ12" s="594"/>
      <c r="BK12" s="594"/>
      <c r="BL12" s="594"/>
      <c r="BM12" s="594"/>
      <c r="BN12" s="595"/>
      <c r="BO12" s="596">
        <v>46.6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1263166</v>
      </c>
      <c r="CS12" s="594"/>
      <c r="CT12" s="594"/>
      <c r="CU12" s="594"/>
      <c r="CV12" s="594"/>
      <c r="CW12" s="594"/>
      <c r="CX12" s="594"/>
      <c r="CY12" s="595"/>
      <c r="CZ12" s="596">
        <v>3.7</v>
      </c>
      <c r="DA12" s="596"/>
      <c r="DB12" s="596"/>
      <c r="DC12" s="596"/>
      <c r="DD12" s="602">
        <v>13877</v>
      </c>
      <c r="DE12" s="594"/>
      <c r="DF12" s="594"/>
      <c r="DG12" s="594"/>
      <c r="DH12" s="594"/>
      <c r="DI12" s="594"/>
      <c r="DJ12" s="594"/>
      <c r="DK12" s="594"/>
      <c r="DL12" s="594"/>
      <c r="DM12" s="594"/>
      <c r="DN12" s="594"/>
      <c r="DO12" s="594"/>
      <c r="DP12" s="595"/>
      <c r="DQ12" s="602">
        <v>933353</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47877</v>
      </c>
      <c r="S13" s="594"/>
      <c r="T13" s="594"/>
      <c r="U13" s="594"/>
      <c r="V13" s="594"/>
      <c r="W13" s="594"/>
      <c r="X13" s="594"/>
      <c r="Y13" s="595"/>
      <c r="Z13" s="596">
        <v>0.1</v>
      </c>
      <c r="AA13" s="596"/>
      <c r="AB13" s="596"/>
      <c r="AC13" s="596"/>
      <c r="AD13" s="597">
        <v>47877</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4958204</v>
      </c>
      <c r="BH13" s="594"/>
      <c r="BI13" s="594"/>
      <c r="BJ13" s="594"/>
      <c r="BK13" s="594"/>
      <c r="BL13" s="594"/>
      <c r="BM13" s="594"/>
      <c r="BN13" s="595"/>
      <c r="BO13" s="596">
        <v>46.3</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5886489</v>
      </c>
      <c r="CS13" s="594"/>
      <c r="CT13" s="594"/>
      <c r="CU13" s="594"/>
      <c r="CV13" s="594"/>
      <c r="CW13" s="594"/>
      <c r="CX13" s="594"/>
      <c r="CY13" s="595"/>
      <c r="CZ13" s="596">
        <v>17.399999999999999</v>
      </c>
      <c r="DA13" s="596"/>
      <c r="DB13" s="596"/>
      <c r="DC13" s="596"/>
      <c r="DD13" s="602">
        <v>1343640</v>
      </c>
      <c r="DE13" s="594"/>
      <c r="DF13" s="594"/>
      <c r="DG13" s="594"/>
      <c r="DH13" s="594"/>
      <c r="DI13" s="594"/>
      <c r="DJ13" s="594"/>
      <c r="DK13" s="594"/>
      <c r="DL13" s="594"/>
      <c r="DM13" s="594"/>
      <c r="DN13" s="594"/>
      <c r="DO13" s="594"/>
      <c r="DP13" s="595"/>
      <c r="DQ13" s="602">
        <v>4560741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195672</v>
      </c>
      <c r="BH14" s="594"/>
      <c r="BI14" s="594"/>
      <c r="BJ14" s="594"/>
      <c r="BK14" s="594"/>
      <c r="BL14" s="594"/>
      <c r="BM14" s="594"/>
      <c r="BN14" s="595"/>
      <c r="BO14" s="596">
        <v>1.8</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1627392</v>
      </c>
      <c r="CS14" s="594"/>
      <c r="CT14" s="594"/>
      <c r="CU14" s="594"/>
      <c r="CV14" s="594"/>
      <c r="CW14" s="594"/>
      <c r="CX14" s="594"/>
      <c r="CY14" s="595"/>
      <c r="CZ14" s="596">
        <v>4.8</v>
      </c>
      <c r="DA14" s="596"/>
      <c r="DB14" s="596"/>
      <c r="DC14" s="596"/>
      <c r="DD14" s="602">
        <v>79197</v>
      </c>
      <c r="DE14" s="594"/>
      <c r="DF14" s="594"/>
      <c r="DG14" s="594"/>
      <c r="DH14" s="594"/>
      <c r="DI14" s="594"/>
      <c r="DJ14" s="594"/>
      <c r="DK14" s="594"/>
      <c r="DL14" s="594"/>
      <c r="DM14" s="594"/>
      <c r="DN14" s="594"/>
      <c r="DO14" s="594"/>
      <c r="DP14" s="595"/>
      <c r="DQ14" s="602">
        <v>1086009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45487</v>
      </c>
      <c r="S15" s="594"/>
      <c r="T15" s="594"/>
      <c r="U15" s="594"/>
      <c r="V15" s="594"/>
      <c r="W15" s="594"/>
      <c r="X15" s="594"/>
      <c r="Y15" s="595"/>
      <c r="Z15" s="596">
        <v>0.1</v>
      </c>
      <c r="AA15" s="596"/>
      <c r="AB15" s="596"/>
      <c r="AC15" s="596"/>
      <c r="AD15" s="597">
        <v>45487</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540887</v>
      </c>
      <c r="BH15" s="594"/>
      <c r="BI15" s="594"/>
      <c r="BJ15" s="594"/>
      <c r="BK15" s="594"/>
      <c r="BL15" s="594"/>
      <c r="BM15" s="594"/>
      <c r="BN15" s="595"/>
      <c r="BO15" s="596">
        <v>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3167820</v>
      </c>
      <c r="CS15" s="594"/>
      <c r="CT15" s="594"/>
      <c r="CU15" s="594"/>
      <c r="CV15" s="594"/>
      <c r="CW15" s="594"/>
      <c r="CX15" s="594"/>
      <c r="CY15" s="595"/>
      <c r="CZ15" s="596">
        <v>9.3000000000000007</v>
      </c>
      <c r="DA15" s="596"/>
      <c r="DB15" s="596"/>
      <c r="DC15" s="596"/>
      <c r="DD15" s="602">
        <v>811557</v>
      </c>
      <c r="DE15" s="594"/>
      <c r="DF15" s="594"/>
      <c r="DG15" s="594"/>
      <c r="DH15" s="594"/>
      <c r="DI15" s="594"/>
      <c r="DJ15" s="594"/>
      <c r="DK15" s="594"/>
      <c r="DL15" s="594"/>
      <c r="DM15" s="594"/>
      <c r="DN15" s="594"/>
      <c r="DO15" s="594"/>
      <c r="DP15" s="595"/>
      <c r="DQ15" s="602">
        <v>2146786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9920239</v>
      </c>
      <c r="S16" s="594"/>
      <c r="T16" s="594"/>
      <c r="U16" s="594"/>
      <c r="V16" s="594"/>
      <c r="W16" s="594"/>
      <c r="X16" s="594"/>
      <c r="Y16" s="595"/>
      <c r="Z16" s="596">
        <v>28.3</v>
      </c>
      <c r="AA16" s="596"/>
      <c r="AB16" s="596"/>
      <c r="AC16" s="596"/>
      <c r="AD16" s="597">
        <v>8316198</v>
      </c>
      <c r="AE16" s="597"/>
      <c r="AF16" s="597"/>
      <c r="AG16" s="597"/>
      <c r="AH16" s="597"/>
      <c r="AI16" s="597"/>
      <c r="AJ16" s="597"/>
      <c r="AK16" s="597"/>
      <c r="AL16" s="598">
        <v>41.5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6571</v>
      </c>
      <c r="CS16" s="594"/>
      <c r="CT16" s="594"/>
      <c r="CU16" s="594"/>
      <c r="CV16" s="594"/>
      <c r="CW16" s="594"/>
      <c r="CX16" s="594"/>
      <c r="CY16" s="595"/>
      <c r="CZ16" s="596">
        <v>0</v>
      </c>
      <c r="DA16" s="596"/>
      <c r="DB16" s="596"/>
      <c r="DC16" s="596"/>
      <c r="DD16" s="602" t="s">
        <v>220</v>
      </c>
      <c r="DE16" s="594"/>
      <c r="DF16" s="594"/>
      <c r="DG16" s="594"/>
      <c r="DH16" s="594"/>
      <c r="DI16" s="594"/>
      <c r="DJ16" s="594"/>
      <c r="DK16" s="594"/>
      <c r="DL16" s="594"/>
      <c r="DM16" s="594"/>
      <c r="DN16" s="594"/>
      <c r="DO16" s="594"/>
      <c r="DP16" s="595"/>
      <c r="DQ16" s="602">
        <v>123</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8316198</v>
      </c>
      <c r="S17" s="594"/>
      <c r="T17" s="594"/>
      <c r="U17" s="594"/>
      <c r="V17" s="594"/>
      <c r="W17" s="594"/>
      <c r="X17" s="594"/>
      <c r="Y17" s="595"/>
      <c r="Z17" s="596">
        <v>23.7</v>
      </c>
      <c r="AA17" s="596"/>
      <c r="AB17" s="596"/>
      <c r="AC17" s="596"/>
      <c r="AD17" s="597">
        <v>8316198</v>
      </c>
      <c r="AE17" s="597"/>
      <c r="AF17" s="597"/>
      <c r="AG17" s="597"/>
      <c r="AH17" s="597"/>
      <c r="AI17" s="597"/>
      <c r="AJ17" s="597"/>
      <c r="AK17" s="597"/>
      <c r="AL17" s="598">
        <v>41.5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3843571</v>
      </c>
      <c r="CS17" s="594"/>
      <c r="CT17" s="594"/>
      <c r="CU17" s="594"/>
      <c r="CV17" s="594"/>
      <c r="CW17" s="594"/>
      <c r="CX17" s="594"/>
      <c r="CY17" s="595"/>
      <c r="CZ17" s="596">
        <v>11.3</v>
      </c>
      <c r="DA17" s="596"/>
      <c r="DB17" s="596"/>
      <c r="DC17" s="596"/>
      <c r="DD17" s="602" t="s">
        <v>220</v>
      </c>
      <c r="DE17" s="594"/>
      <c r="DF17" s="594"/>
      <c r="DG17" s="594"/>
      <c r="DH17" s="594"/>
      <c r="DI17" s="594"/>
      <c r="DJ17" s="594"/>
      <c r="DK17" s="594"/>
      <c r="DL17" s="594"/>
      <c r="DM17" s="594"/>
      <c r="DN17" s="594"/>
      <c r="DO17" s="594"/>
      <c r="DP17" s="595"/>
      <c r="DQ17" s="602">
        <v>3712195</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1604039</v>
      </c>
      <c r="S18" s="594"/>
      <c r="T18" s="594"/>
      <c r="U18" s="594"/>
      <c r="V18" s="594"/>
      <c r="W18" s="594"/>
      <c r="X18" s="594"/>
      <c r="Y18" s="595"/>
      <c r="Z18" s="596">
        <v>4.5999999999999996</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552078</v>
      </c>
      <c r="BH19" s="594"/>
      <c r="BI19" s="594"/>
      <c r="BJ19" s="594"/>
      <c r="BK19" s="594"/>
      <c r="BL19" s="594"/>
      <c r="BM19" s="594"/>
      <c r="BN19" s="595"/>
      <c r="BO19" s="596">
        <v>5.2</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22095360</v>
      </c>
      <c r="S20" s="594"/>
      <c r="T20" s="594"/>
      <c r="U20" s="594"/>
      <c r="V20" s="594"/>
      <c r="W20" s="594"/>
      <c r="X20" s="594"/>
      <c r="Y20" s="595"/>
      <c r="Z20" s="596">
        <v>63</v>
      </c>
      <c r="AA20" s="596"/>
      <c r="AB20" s="596"/>
      <c r="AC20" s="596"/>
      <c r="AD20" s="597">
        <v>19939241</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552078</v>
      </c>
      <c r="BH20" s="594"/>
      <c r="BI20" s="594"/>
      <c r="BJ20" s="594"/>
      <c r="BK20" s="594"/>
      <c r="BL20" s="594"/>
      <c r="BM20" s="594"/>
      <c r="BN20" s="595"/>
      <c r="BO20" s="596">
        <v>5.2</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33882874</v>
      </c>
      <c r="CS20" s="594"/>
      <c r="CT20" s="594"/>
      <c r="CU20" s="594"/>
      <c r="CV20" s="594"/>
      <c r="CW20" s="594"/>
      <c r="CX20" s="594"/>
      <c r="CY20" s="595"/>
      <c r="CZ20" s="596">
        <v>100</v>
      </c>
      <c r="DA20" s="596"/>
      <c r="DB20" s="596"/>
      <c r="DC20" s="596"/>
      <c r="DD20" s="602">
        <v>2786455</v>
      </c>
      <c r="DE20" s="594"/>
      <c r="DF20" s="594"/>
      <c r="DG20" s="594"/>
      <c r="DH20" s="594"/>
      <c r="DI20" s="594"/>
      <c r="DJ20" s="594"/>
      <c r="DK20" s="594"/>
      <c r="DL20" s="594"/>
      <c r="DM20" s="594"/>
      <c r="DN20" s="594"/>
      <c r="DO20" s="594"/>
      <c r="DP20" s="595"/>
      <c r="DQ20" s="602">
        <v>24171312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14739</v>
      </c>
      <c r="S21" s="594"/>
      <c r="T21" s="594"/>
      <c r="U21" s="594"/>
      <c r="V21" s="594"/>
      <c r="W21" s="594"/>
      <c r="X21" s="594"/>
      <c r="Y21" s="595"/>
      <c r="Z21" s="596">
        <v>0</v>
      </c>
      <c r="AA21" s="596"/>
      <c r="AB21" s="596"/>
      <c r="AC21" s="596"/>
      <c r="AD21" s="597">
        <v>14739</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549388</v>
      </c>
      <c r="S22" s="594"/>
      <c r="T22" s="594"/>
      <c r="U22" s="594"/>
      <c r="V22" s="594"/>
      <c r="W22" s="594"/>
      <c r="X22" s="594"/>
      <c r="Y22" s="595"/>
      <c r="Z22" s="596">
        <v>1.6</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541568</v>
      </c>
      <c r="S23" s="594"/>
      <c r="T23" s="594"/>
      <c r="U23" s="594"/>
      <c r="V23" s="594"/>
      <c r="W23" s="594"/>
      <c r="X23" s="594"/>
      <c r="Y23" s="595"/>
      <c r="Z23" s="596">
        <v>1.5</v>
      </c>
      <c r="AA23" s="596"/>
      <c r="AB23" s="596"/>
      <c r="AC23" s="596"/>
      <c r="AD23" s="597">
        <v>53339</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552078</v>
      </c>
      <c r="BH23" s="594"/>
      <c r="BI23" s="594"/>
      <c r="BJ23" s="594"/>
      <c r="BK23" s="594"/>
      <c r="BL23" s="594"/>
      <c r="BM23" s="594"/>
      <c r="BN23" s="595"/>
      <c r="BO23" s="596">
        <v>5.2</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48578</v>
      </c>
      <c r="S24" s="594"/>
      <c r="T24" s="594"/>
      <c r="U24" s="594"/>
      <c r="V24" s="594"/>
      <c r="W24" s="594"/>
      <c r="X24" s="594"/>
      <c r="Y24" s="595"/>
      <c r="Z24" s="596">
        <v>0.1</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13978814</v>
      </c>
      <c r="CS24" s="583"/>
      <c r="CT24" s="583"/>
      <c r="CU24" s="583"/>
      <c r="CV24" s="583"/>
      <c r="CW24" s="583"/>
      <c r="CX24" s="583"/>
      <c r="CY24" s="584"/>
      <c r="CZ24" s="622">
        <v>41.3</v>
      </c>
      <c r="DA24" s="623"/>
      <c r="DB24" s="623"/>
      <c r="DC24" s="624"/>
      <c r="DD24" s="621">
        <v>9104512</v>
      </c>
      <c r="DE24" s="583"/>
      <c r="DF24" s="583"/>
      <c r="DG24" s="583"/>
      <c r="DH24" s="583"/>
      <c r="DI24" s="583"/>
      <c r="DJ24" s="583"/>
      <c r="DK24" s="584"/>
      <c r="DL24" s="621">
        <v>8872103</v>
      </c>
      <c r="DM24" s="583"/>
      <c r="DN24" s="583"/>
      <c r="DO24" s="583"/>
      <c r="DP24" s="583"/>
      <c r="DQ24" s="583"/>
      <c r="DR24" s="583"/>
      <c r="DS24" s="583"/>
      <c r="DT24" s="583"/>
      <c r="DU24" s="583"/>
      <c r="DV24" s="584"/>
      <c r="DW24" s="587">
        <v>41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3805536</v>
      </c>
      <c r="S25" s="594"/>
      <c r="T25" s="594"/>
      <c r="U25" s="594"/>
      <c r="V25" s="594"/>
      <c r="W25" s="594"/>
      <c r="X25" s="594"/>
      <c r="Y25" s="595"/>
      <c r="Z25" s="596">
        <v>10.9</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4396957</v>
      </c>
      <c r="CS25" s="613"/>
      <c r="CT25" s="613"/>
      <c r="CU25" s="613"/>
      <c r="CV25" s="613"/>
      <c r="CW25" s="613"/>
      <c r="CX25" s="613"/>
      <c r="CY25" s="614"/>
      <c r="CZ25" s="627">
        <v>13</v>
      </c>
      <c r="DA25" s="628"/>
      <c r="DB25" s="628"/>
      <c r="DC25" s="629"/>
      <c r="DD25" s="602">
        <v>3721260</v>
      </c>
      <c r="DE25" s="613"/>
      <c r="DF25" s="613"/>
      <c r="DG25" s="613"/>
      <c r="DH25" s="613"/>
      <c r="DI25" s="613"/>
      <c r="DJ25" s="613"/>
      <c r="DK25" s="614"/>
      <c r="DL25" s="602">
        <v>3684451</v>
      </c>
      <c r="DM25" s="613"/>
      <c r="DN25" s="613"/>
      <c r="DO25" s="613"/>
      <c r="DP25" s="613"/>
      <c r="DQ25" s="613"/>
      <c r="DR25" s="613"/>
      <c r="DS25" s="613"/>
      <c r="DT25" s="613"/>
      <c r="DU25" s="613"/>
      <c r="DV25" s="614"/>
      <c r="DW25" s="598">
        <v>17</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2727702</v>
      </c>
      <c r="CS26" s="594"/>
      <c r="CT26" s="594"/>
      <c r="CU26" s="594"/>
      <c r="CV26" s="594"/>
      <c r="CW26" s="594"/>
      <c r="CX26" s="594"/>
      <c r="CY26" s="595"/>
      <c r="CZ26" s="627">
        <v>8.1</v>
      </c>
      <c r="DA26" s="628"/>
      <c r="DB26" s="628"/>
      <c r="DC26" s="629"/>
      <c r="DD26" s="602">
        <v>2190921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1913462</v>
      </c>
      <c r="S27" s="594"/>
      <c r="T27" s="594"/>
      <c r="U27" s="594"/>
      <c r="V27" s="594"/>
      <c r="W27" s="594"/>
      <c r="X27" s="594"/>
      <c r="Y27" s="595"/>
      <c r="Z27" s="596">
        <v>5.5</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10718435</v>
      </c>
      <c r="BH27" s="594"/>
      <c r="BI27" s="594"/>
      <c r="BJ27" s="594"/>
      <c r="BK27" s="594"/>
      <c r="BL27" s="594"/>
      <c r="BM27" s="594"/>
      <c r="BN27" s="595"/>
      <c r="BO27" s="596">
        <v>100</v>
      </c>
      <c r="BP27" s="596"/>
      <c r="BQ27" s="596"/>
      <c r="BR27" s="596"/>
      <c r="BS27" s="602">
        <v>140076</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5738286</v>
      </c>
      <c r="CS27" s="613"/>
      <c r="CT27" s="613"/>
      <c r="CU27" s="613"/>
      <c r="CV27" s="613"/>
      <c r="CW27" s="613"/>
      <c r="CX27" s="613"/>
      <c r="CY27" s="614"/>
      <c r="CZ27" s="627">
        <v>16.899999999999999</v>
      </c>
      <c r="DA27" s="628"/>
      <c r="DB27" s="628"/>
      <c r="DC27" s="629"/>
      <c r="DD27" s="602">
        <v>1671057</v>
      </c>
      <c r="DE27" s="613"/>
      <c r="DF27" s="613"/>
      <c r="DG27" s="613"/>
      <c r="DH27" s="613"/>
      <c r="DI27" s="613"/>
      <c r="DJ27" s="613"/>
      <c r="DK27" s="614"/>
      <c r="DL27" s="602">
        <v>1476555</v>
      </c>
      <c r="DM27" s="613"/>
      <c r="DN27" s="613"/>
      <c r="DO27" s="613"/>
      <c r="DP27" s="613"/>
      <c r="DQ27" s="613"/>
      <c r="DR27" s="613"/>
      <c r="DS27" s="613"/>
      <c r="DT27" s="613"/>
      <c r="DU27" s="613"/>
      <c r="DV27" s="614"/>
      <c r="DW27" s="598">
        <v>6.8</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218752</v>
      </c>
      <c r="S28" s="594"/>
      <c r="T28" s="594"/>
      <c r="U28" s="594"/>
      <c r="V28" s="594"/>
      <c r="W28" s="594"/>
      <c r="X28" s="594"/>
      <c r="Y28" s="595"/>
      <c r="Z28" s="596">
        <v>0.6</v>
      </c>
      <c r="AA28" s="596"/>
      <c r="AB28" s="596"/>
      <c r="AC28" s="596"/>
      <c r="AD28" s="597">
        <v>16005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3843571</v>
      </c>
      <c r="CS28" s="594"/>
      <c r="CT28" s="594"/>
      <c r="CU28" s="594"/>
      <c r="CV28" s="594"/>
      <c r="CW28" s="594"/>
      <c r="CX28" s="594"/>
      <c r="CY28" s="595"/>
      <c r="CZ28" s="627">
        <v>11.3</v>
      </c>
      <c r="DA28" s="628"/>
      <c r="DB28" s="628"/>
      <c r="DC28" s="629"/>
      <c r="DD28" s="602">
        <v>3712195</v>
      </c>
      <c r="DE28" s="594"/>
      <c r="DF28" s="594"/>
      <c r="DG28" s="594"/>
      <c r="DH28" s="594"/>
      <c r="DI28" s="594"/>
      <c r="DJ28" s="594"/>
      <c r="DK28" s="595"/>
      <c r="DL28" s="602">
        <v>3711097</v>
      </c>
      <c r="DM28" s="594"/>
      <c r="DN28" s="594"/>
      <c r="DO28" s="594"/>
      <c r="DP28" s="594"/>
      <c r="DQ28" s="594"/>
      <c r="DR28" s="594"/>
      <c r="DS28" s="594"/>
      <c r="DT28" s="594"/>
      <c r="DU28" s="594"/>
      <c r="DV28" s="595"/>
      <c r="DW28" s="598">
        <v>17.100000000000001</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27207</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3843259</v>
      </c>
      <c r="CS29" s="613"/>
      <c r="CT29" s="613"/>
      <c r="CU29" s="613"/>
      <c r="CV29" s="613"/>
      <c r="CW29" s="613"/>
      <c r="CX29" s="613"/>
      <c r="CY29" s="614"/>
      <c r="CZ29" s="627">
        <v>11.3</v>
      </c>
      <c r="DA29" s="628"/>
      <c r="DB29" s="628"/>
      <c r="DC29" s="629"/>
      <c r="DD29" s="602">
        <v>3711883</v>
      </c>
      <c r="DE29" s="613"/>
      <c r="DF29" s="613"/>
      <c r="DG29" s="613"/>
      <c r="DH29" s="613"/>
      <c r="DI29" s="613"/>
      <c r="DJ29" s="613"/>
      <c r="DK29" s="614"/>
      <c r="DL29" s="602">
        <v>3710785</v>
      </c>
      <c r="DM29" s="613"/>
      <c r="DN29" s="613"/>
      <c r="DO29" s="613"/>
      <c r="DP29" s="613"/>
      <c r="DQ29" s="613"/>
      <c r="DR29" s="613"/>
      <c r="DS29" s="613"/>
      <c r="DT29" s="613"/>
      <c r="DU29" s="613"/>
      <c r="DV29" s="614"/>
      <c r="DW29" s="598">
        <v>17.100000000000001</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306792</v>
      </c>
      <c r="S30" s="594"/>
      <c r="T30" s="594"/>
      <c r="U30" s="594"/>
      <c r="V30" s="594"/>
      <c r="W30" s="594"/>
      <c r="X30" s="594"/>
      <c r="Y30" s="595"/>
      <c r="Z30" s="596">
        <v>0.9</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98.3</v>
      </c>
      <c r="BH30" s="652"/>
      <c r="BI30" s="652"/>
      <c r="BJ30" s="652"/>
      <c r="BK30" s="652"/>
      <c r="BL30" s="652"/>
      <c r="BM30" s="588">
        <v>89.6</v>
      </c>
      <c r="BN30" s="652"/>
      <c r="BO30" s="652"/>
      <c r="BP30" s="652"/>
      <c r="BQ30" s="653"/>
      <c r="BR30" s="651">
        <v>98.3</v>
      </c>
      <c r="BS30" s="652"/>
      <c r="BT30" s="652"/>
      <c r="BU30" s="652"/>
      <c r="BV30" s="652"/>
      <c r="BW30" s="652"/>
      <c r="BX30" s="588">
        <v>89.1</v>
      </c>
      <c r="BY30" s="652"/>
      <c r="BZ30" s="652"/>
      <c r="CA30" s="652"/>
      <c r="CB30" s="653"/>
      <c r="CD30" s="656"/>
      <c r="CE30" s="657"/>
      <c r="CF30" s="607" t="s">
        <v>292</v>
      </c>
      <c r="CG30" s="608"/>
      <c r="CH30" s="608"/>
      <c r="CI30" s="608"/>
      <c r="CJ30" s="608"/>
      <c r="CK30" s="608"/>
      <c r="CL30" s="608"/>
      <c r="CM30" s="608"/>
      <c r="CN30" s="608"/>
      <c r="CO30" s="608"/>
      <c r="CP30" s="608"/>
      <c r="CQ30" s="609"/>
      <c r="CR30" s="593">
        <v>3391635</v>
      </c>
      <c r="CS30" s="594"/>
      <c r="CT30" s="594"/>
      <c r="CU30" s="594"/>
      <c r="CV30" s="594"/>
      <c r="CW30" s="594"/>
      <c r="CX30" s="594"/>
      <c r="CY30" s="595"/>
      <c r="CZ30" s="627">
        <v>10</v>
      </c>
      <c r="DA30" s="628"/>
      <c r="DB30" s="628"/>
      <c r="DC30" s="629"/>
      <c r="DD30" s="602">
        <v>3260259</v>
      </c>
      <c r="DE30" s="594"/>
      <c r="DF30" s="594"/>
      <c r="DG30" s="594"/>
      <c r="DH30" s="594"/>
      <c r="DI30" s="594"/>
      <c r="DJ30" s="594"/>
      <c r="DK30" s="595"/>
      <c r="DL30" s="602">
        <v>3259161</v>
      </c>
      <c r="DM30" s="594"/>
      <c r="DN30" s="594"/>
      <c r="DO30" s="594"/>
      <c r="DP30" s="594"/>
      <c r="DQ30" s="594"/>
      <c r="DR30" s="594"/>
      <c r="DS30" s="594"/>
      <c r="DT30" s="594"/>
      <c r="DU30" s="594"/>
      <c r="DV30" s="595"/>
      <c r="DW30" s="598">
        <v>15.1</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1290430</v>
      </c>
      <c r="S31" s="594"/>
      <c r="T31" s="594"/>
      <c r="U31" s="594"/>
      <c r="V31" s="594"/>
      <c r="W31" s="594"/>
      <c r="X31" s="594"/>
      <c r="Y31" s="595"/>
      <c r="Z31" s="596">
        <v>3.7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13"/>
      <c r="BI31" s="613"/>
      <c r="BJ31" s="613"/>
      <c r="BK31" s="613"/>
      <c r="BL31" s="613"/>
      <c r="BM31" s="599">
        <v>92.9</v>
      </c>
      <c r="BN31" s="649"/>
      <c r="BO31" s="649"/>
      <c r="BP31" s="649"/>
      <c r="BQ31" s="650"/>
      <c r="BR31" s="648">
        <v>98.8</v>
      </c>
      <c r="BS31" s="613"/>
      <c r="BT31" s="613"/>
      <c r="BU31" s="613"/>
      <c r="BV31" s="613"/>
      <c r="BW31" s="613"/>
      <c r="BX31" s="599">
        <v>92.5</v>
      </c>
      <c r="BY31" s="649"/>
      <c r="BZ31" s="649"/>
      <c r="CA31" s="649"/>
      <c r="CB31" s="650"/>
      <c r="CD31" s="656"/>
      <c r="CE31" s="657"/>
      <c r="CF31" s="607" t="s">
        <v>296</v>
      </c>
      <c r="CG31" s="608"/>
      <c r="CH31" s="608"/>
      <c r="CI31" s="608"/>
      <c r="CJ31" s="608"/>
      <c r="CK31" s="608"/>
      <c r="CL31" s="608"/>
      <c r="CM31" s="608"/>
      <c r="CN31" s="608"/>
      <c r="CO31" s="608"/>
      <c r="CP31" s="608"/>
      <c r="CQ31" s="609"/>
      <c r="CR31" s="593">
        <v>451624</v>
      </c>
      <c r="CS31" s="613"/>
      <c r="CT31" s="613"/>
      <c r="CU31" s="613"/>
      <c r="CV31" s="613"/>
      <c r="CW31" s="613"/>
      <c r="CX31" s="613"/>
      <c r="CY31" s="614"/>
      <c r="CZ31" s="627">
        <v>1.3</v>
      </c>
      <c r="DA31" s="628"/>
      <c r="DB31" s="628"/>
      <c r="DC31" s="629"/>
      <c r="DD31" s="602">
        <v>451624</v>
      </c>
      <c r="DE31" s="613"/>
      <c r="DF31" s="613"/>
      <c r="DG31" s="613"/>
      <c r="DH31" s="613"/>
      <c r="DI31" s="613"/>
      <c r="DJ31" s="613"/>
      <c r="DK31" s="614"/>
      <c r="DL31" s="602">
        <v>451624</v>
      </c>
      <c r="DM31" s="613"/>
      <c r="DN31" s="613"/>
      <c r="DO31" s="613"/>
      <c r="DP31" s="613"/>
      <c r="DQ31" s="613"/>
      <c r="DR31" s="613"/>
      <c r="DS31" s="613"/>
      <c r="DT31" s="613"/>
      <c r="DU31" s="613"/>
      <c r="DV31" s="614"/>
      <c r="DW31" s="598">
        <v>2.1</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815639</v>
      </c>
      <c r="S32" s="594"/>
      <c r="T32" s="594"/>
      <c r="U32" s="594"/>
      <c r="V32" s="594"/>
      <c r="W32" s="594"/>
      <c r="X32" s="594"/>
      <c r="Y32" s="595"/>
      <c r="Z32" s="596">
        <v>2.2999999999999998</v>
      </c>
      <c r="AA32" s="596"/>
      <c r="AB32" s="596"/>
      <c r="AC32" s="596"/>
      <c r="AD32" s="597">
        <v>2823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97.6</v>
      </c>
      <c r="BH32" s="661"/>
      <c r="BI32" s="661"/>
      <c r="BJ32" s="661"/>
      <c r="BK32" s="661"/>
      <c r="BL32" s="661"/>
      <c r="BM32" s="662">
        <v>86</v>
      </c>
      <c r="BN32" s="661"/>
      <c r="BO32" s="661"/>
      <c r="BP32" s="661"/>
      <c r="BQ32" s="663"/>
      <c r="BR32" s="660">
        <v>97.8</v>
      </c>
      <c r="BS32" s="661"/>
      <c r="BT32" s="661"/>
      <c r="BU32" s="661"/>
      <c r="BV32" s="661"/>
      <c r="BW32" s="661"/>
      <c r="BX32" s="662">
        <v>85.4</v>
      </c>
      <c r="BY32" s="661"/>
      <c r="BZ32" s="661"/>
      <c r="CA32" s="661"/>
      <c r="CB32" s="663"/>
      <c r="CD32" s="658"/>
      <c r="CE32" s="659"/>
      <c r="CF32" s="607" t="s">
        <v>299</v>
      </c>
      <c r="CG32" s="608"/>
      <c r="CH32" s="608"/>
      <c r="CI32" s="608"/>
      <c r="CJ32" s="608"/>
      <c r="CK32" s="608"/>
      <c r="CL32" s="608"/>
      <c r="CM32" s="608"/>
      <c r="CN32" s="608"/>
      <c r="CO32" s="608"/>
      <c r="CP32" s="608"/>
      <c r="CQ32" s="609"/>
      <c r="CR32" s="593">
        <v>312</v>
      </c>
      <c r="CS32" s="594"/>
      <c r="CT32" s="594"/>
      <c r="CU32" s="594"/>
      <c r="CV32" s="594"/>
      <c r="CW32" s="594"/>
      <c r="CX32" s="594"/>
      <c r="CY32" s="595"/>
      <c r="CZ32" s="627">
        <v>0</v>
      </c>
      <c r="DA32" s="628"/>
      <c r="DB32" s="628"/>
      <c r="DC32" s="629"/>
      <c r="DD32" s="602">
        <v>312</v>
      </c>
      <c r="DE32" s="594"/>
      <c r="DF32" s="594"/>
      <c r="DG32" s="594"/>
      <c r="DH32" s="594"/>
      <c r="DI32" s="594"/>
      <c r="DJ32" s="594"/>
      <c r="DK32" s="595"/>
      <c r="DL32" s="602">
        <v>312</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3427809</v>
      </c>
      <c r="S33" s="594"/>
      <c r="T33" s="594"/>
      <c r="U33" s="594"/>
      <c r="V33" s="594"/>
      <c r="W33" s="594"/>
      <c r="X33" s="594"/>
      <c r="Y33" s="595"/>
      <c r="Z33" s="596">
        <v>9.8000000000000007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17111034</v>
      </c>
      <c r="CS33" s="613"/>
      <c r="CT33" s="613"/>
      <c r="CU33" s="613"/>
      <c r="CV33" s="613"/>
      <c r="CW33" s="613"/>
      <c r="CX33" s="613"/>
      <c r="CY33" s="614"/>
      <c r="CZ33" s="627">
        <v>50.5</v>
      </c>
      <c r="DA33" s="628"/>
      <c r="DB33" s="628"/>
      <c r="DC33" s="629"/>
      <c r="DD33" s="602">
        <v>14629923</v>
      </c>
      <c r="DE33" s="613"/>
      <c r="DF33" s="613"/>
      <c r="DG33" s="613"/>
      <c r="DH33" s="613"/>
      <c r="DI33" s="613"/>
      <c r="DJ33" s="613"/>
      <c r="DK33" s="614"/>
      <c r="DL33" s="602">
        <v>9781786</v>
      </c>
      <c r="DM33" s="613"/>
      <c r="DN33" s="613"/>
      <c r="DO33" s="613"/>
      <c r="DP33" s="613"/>
      <c r="DQ33" s="613"/>
      <c r="DR33" s="613"/>
      <c r="DS33" s="613"/>
      <c r="DT33" s="613"/>
      <c r="DU33" s="613"/>
      <c r="DV33" s="614"/>
      <c r="DW33" s="598">
        <v>45.2</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3447257</v>
      </c>
      <c r="CS34" s="594"/>
      <c r="CT34" s="594"/>
      <c r="CU34" s="594"/>
      <c r="CV34" s="594"/>
      <c r="CW34" s="594"/>
      <c r="CX34" s="594"/>
      <c r="CY34" s="595"/>
      <c r="CZ34" s="627">
        <v>10.199999999999999</v>
      </c>
      <c r="DA34" s="628"/>
      <c r="DB34" s="628"/>
      <c r="DC34" s="629"/>
      <c r="DD34" s="602">
        <v>2712989</v>
      </c>
      <c r="DE34" s="594"/>
      <c r="DF34" s="594"/>
      <c r="DG34" s="594"/>
      <c r="DH34" s="594"/>
      <c r="DI34" s="594"/>
      <c r="DJ34" s="594"/>
      <c r="DK34" s="595"/>
      <c r="DL34" s="602">
        <v>2395284</v>
      </c>
      <c r="DM34" s="594"/>
      <c r="DN34" s="594"/>
      <c r="DO34" s="594"/>
      <c r="DP34" s="594"/>
      <c r="DQ34" s="594"/>
      <c r="DR34" s="594"/>
      <c r="DS34" s="594"/>
      <c r="DT34" s="594"/>
      <c r="DU34" s="594"/>
      <c r="DV34" s="595"/>
      <c r="DW34" s="598">
        <v>11.1</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1620909</v>
      </c>
      <c r="S35" s="594"/>
      <c r="T35" s="594"/>
      <c r="U35" s="594"/>
      <c r="V35" s="594"/>
      <c r="W35" s="594"/>
      <c r="X35" s="594"/>
      <c r="Y35" s="595"/>
      <c r="Z35" s="596">
        <v>4.5999999999999996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8196534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101465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301792</v>
      </c>
      <c r="CS35" s="613"/>
      <c r="CT35" s="613"/>
      <c r="CU35" s="613"/>
      <c r="CV35" s="613"/>
      <c r="CW35" s="613"/>
      <c r="CX35" s="613"/>
      <c r="CY35" s="614"/>
      <c r="CZ35" s="627">
        <v>0.9</v>
      </c>
      <c r="DA35" s="628"/>
      <c r="DB35" s="628"/>
      <c r="DC35" s="629"/>
      <c r="DD35" s="602">
        <v>283782</v>
      </c>
      <c r="DE35" s="613"/>
      <c r="DF35" s="613"/>
      <c r="DG35" s="613"/>
      <c r="DH35" s="613"/>
      <c r="DI35" s="613"/>
      <c r="DJ35" s="613"/>
      <c r="DK35" s="614"/>
      <c r="DL35" s="602">
        <v>283782</v>
      </c>
      <c r="DM35" s="613"/>
      <c r="DN35" s="613"/>
      <c r="DO35" s="613"/>
      <c r="DP35" s="613"/>
      <c r="DQ35" s="613"/>
      <c r="DR35" s="613"/>
      <c r="DS35" s="613"/>
      <c r="DT35" s="613"/>
      <c r="DU35" s="613"/>
      <c r="DV35" s="614"/>
      <c r="DW35" s="598">
        <v>1.3</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35055260</v>
      </c>
      <c r="S36" s="666"/>
      <c r="T36" s="666"/>
      <c r="U36" s="666"/>
      <c r="V36" s="666"/>
      <c r="W36" s="666"/>
      <c r="X36" s="666"/>
      <c r="Y36" s="667"/>
      <c r="Z36" s="668">
        <v>100</v>
      </c>
      <c r="AA36" s="668"/>
      <c r="AB36" s="668"/>
      <c r="AC36" s="668"/>
      <c r="AD36" s="669">
        <v>20026147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4183757</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-16847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5397850</v>
      </c>
      <c r="CS36" s="594"/>
      <c r="CT36" s="594"/>
      <c r="CU36" s="594"/>
      <c r="CV36" s="594"/>
      <c r="CW36" s="594"/>
      <c r="CX36" s="594"/>
      <c r="CY36" s="595"/>
      <c r="CZ36" s="627">
        <v>15.9</v>
      </c>
      <c r="DA36" s="628"/>
      <c r="DB36" s="628"/>
      <c r="DC36" s="629"/>
      <c r="DD36" s="602">
        <v>4587720</v>
      </c>
      <c r="DE36" s="594"/>
      <c r="DF36" s="594"/>
      <c r="DG36" s="594"/>
      <c r="DH36" s="594"/>
      <c r="DI36" s="594"/>
      <c r="DJ36" s="594"/>
      <c r="DK36" s="595"/>
      <c r="DL36" s="602">
        <v>2965649</v>
      </c>
      <c r="DM36" s="594"/>
      <c r="DN36" s="594"/>
      <c r="DO36" s="594"/>
      <c r="DP36" s="594"/>
      <c r="DQ36" s="594"/>
      <c r="DR36" s="594"/>
      <c r="DS36" s="594"/>
      <c r="DT36" s="594"/>
      <c r="DU36" s="594"/>
      <c r="DV36" s="595"/>
      <c r="DW36" s="598">
        <v>13.7</v>
      </c>
      <c r="DX36" s="625"/>
      <c r="DY36" s="625"/>
      <c r="DZ36" s="625"/>
      <c r="EA36" s="625"/>
      <c r="EB36" s="625"/>
      <c r="EC36" s="626"/>
    </row>
    <row r="37" spans="2:133" ht="11.25" customHeight="1">
      <c r="AQ37" s="672" t="s">
        <v>314</v>
      </c>
      <c r="AR37" s="673"/>
      <c r="AS37" s="673"/>
      <c r="AT37" s="673"/>
      <c r="AU37" s="673"/>
      <c r="AV37" s="673"/>
      <c r="AW37" s="673"/>
      <c r="AX37" s="673"/>
      <c r="AY37" s="674"/>
      <c r="AZ37" s="593">
        <v>735070</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11361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2603524</v>
      </c>
      <c r="CS37" s="613"/>
      <c r="CT37" s="613"/>
      <c r="CU37" s="613"/>
      <c r="CV37" s="613"/>
      <c r="CW37" s="613"/>
      <c r="CX37" s="613"/>
      <c r="CY37" s="614"/>
      <c r="CZ37" s="627">
        <v>7.7</v>
      </c>
      <c r="DA37" s="628"/>
      <c r="DB37" s="628"/>
      <c r="DC37" s="629"/>
      <c r="DD37" s="602">
        <v>2153688</v>
      </c>
      <c r="DE37" s="613"/>
      <c r="DF37" s="613"/>
      <c r="DG37" s="613"/>
      <c r="DH37" s="613"/>
      <c r="DI37" s="613"/>
      <c r="DJ37" s="613"/>
      <c r="DK37" s="614"/>
      <c r="DL37" s="602">
        <v>2073766</v>
      </c>
      <c r="DM37" s="613"/>
      <c r="DN37" s="613"/>
      <c r="DO37" s="613"/>
      <c r="DP37" s="613"/>
      <c r="DQ37" s="613"/>
      <c r="DR37" s="613"/>
      <c r="DS37" s="613"/>
      <c r="DT37" s="613"/>
      <c r="DU37" s="613"/>
      <c r="DV37" s="614"/>
      <c r="DW37" s="598">
        <v>9.6</v>
      </c>
      <c r="DX37" s="625"/>
      <c r="DY37" s="625"/>
      <c r="DZ37" s="625"/>
      <c r="EA37" s="625"/>
      <c r="EB37" s="625"/>
      <c r="EC37" s="626"/>
    </row>
    <row r="38" spans="2:133" ht="11.25" customHeight="1">
      <c r="AQ38" s="672" t="s">
        <v>317</v>
      </c>
      <c r="AR38" s="673"/>
      <c r="AS38" s="673"/>
      <c r="AT38" s="673"/>
      <c r="AU38" s="673"/>
      <c r="AV38" s="673"/>
      <c r="AW38" s="673"/>
      <c r="AX38" s="673"/>
      <c r="AY38" s="674"/>
      <c r="AZ38" s="593">
        <v>718000</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20110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6507772</v>
      </c>
      <c r="CS38" s="594"/>
      <c r="CT38" s="594"/>
      <c r="CU38" s="594"/>
      <c r="CV38" s="594"/>
      <c r="CW38" s="594"/>
      <c r="CX38" s="594"/>
      <c r="CY38" s="595"/>
      <c r="CZ38" s="627">
        <v>19.2</v>
      </c>
      <c r="DA38" s="628"/>
      <c r="DB38" s="628"/>
      <c r="DC38" s="629"/>
      <c r="DD38" s="602">
        <v>6109898</v>
      </c>
      <c r="DE38" s="594"/>
      <c r="DF38" s="594"/>
      <c r="DG38" s="594"/>
      <c r="DH38" s="594"/>
      <c r="DI38" s="594"/>
      <c r="DJ38" s="594"/>
      <c r="DK38" s="595"/>
      <c r="DL38" s="602">
        <v>4137071</v>
      </c>
      <c r="DM38" s="594"/>
      <c r="DN38" s="594"/>
      <c r="DO38" s="594"/>
      <c r="DP38" s="594"/>
      <c r="DQ38" s="594"/>
      <c r="DR38" s="594"/>
      <c r="DS38" s="594"/>
      <c r="DT38" s="594"/>
      <c r="DU38" s="594"/>
      <c r="DV38" s="595"/>
      <c r="DW38" s="598">
        <v>19.100000000000001</v>
      </c>
      <c r="DX38" s="625"/>
      <c r="DY38" s="625"/>
      <c r="DZ38" s="625"/>
      <c r="EA38" s="625"/>
      <c r="EB38" s="625"/>
      <c r="EC38" s="626"/>
    </row>
    <row r="39" spans="2:133" ht="11.25" customHeight="1">
      <c r="AQ39" s="672" t="s">
        <v>320</v>
      </c>
      <c r="AR39" s="673"/>
      <c r="AS39" s="673"/>
      <c r="AT39" s="673"/>
      <c r="AU39" s="673"/>
      <c r="AV39" s="673"/>
      <c r="AW39" s="673"/>
      <c r="AX39" s="673"/>
      <c r="AY39" s="674"/>
      <c r="AZ39" s="593">
        <v>189745</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89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1005463</v>
      </c>
      <c r="CS39" s="613"/>
      <c r="CT39" s="613"/>
      <c r="CU39" s="613"/>
      <c r="CV39" s="613"/>
      <c r="CW39" s="613"/>
      <c r="CX39" s="613"/>
      <c r="CY39" s="614"/>
      <c r="CZ39" s="627">
        <v>3</v>
      </c>
      <c r="DA39" s="628"/>
      <c r="DB39" s="628"/>
      <c r="DC39" s="629"/>
      <c r="DD39" s="602">
        <v>935434</v>
      </c>
      <c r="DE39" s="613"/>
      <c r="DF39" s="613"/>
      <c r="DG39" s="613"/>
      <c r="DH39" s="613"/>
      <c r="DI39" s="613"/>
      <c r="DJ39" s="613"/>
      <c r="DK39" s="614"/>
      <c r="DL39" s="602" t="s">
        <v>220</v>
      </c>
      <c r="DM39" s="613"/>
      <c r="DN39" s="613"/>
      <c r="DO39" s="613"/>
      <c r="DP39" s="613"/>
      <c r="DQ39" s="613"/>
      <c r="DR39" s="613"/>
      <c r="DS39" s="613"/>
      <c r="DT39" s="613"/>
      <c r="DU39" s="613"/>
      <c r="DV39" s="614"/>
      <c r="DW39" s="598" t="s">
        <v>220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587918</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98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450900</v>
      </c>
      <c r="CS40" s="594"/>
      <c r="CT40" s="594"/>
      <c r="CU40" s="594"/>
      <c r="CV40" s="594"/>
      <c r="CW40" s="594"/>
      <c r="CX40" s="594"/>
      <c r="CY40" s="595"/>
      <c r="CZ40" s="627">
        <v>1.3</v>
      </c>
      <c r="DA40" s="628"/>
      <c r="DB40" s="628"/>
      <c r="DC40" s="629"/>
      <c r="DD40" s="602">
        <v>100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1782044</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300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13"/>
      <c r="CT41" s="613"/>
      <c r="CU41" s="613"/>
      <c r="CV41" s="613"/>
      <c r="CW41" s="613"/>
      <c r="CX41" s="613"/>
      <c r="CY41" s="614"/>
      <c r="CZ41" s="627" t="s">
        <v>214</v>
      </c>
      <c r="DA41" s="628"/>
      <c r="DB41" s="628"/>
      <c r="DC41" s="629"/>
      <c r="DD41" s="602" t="s">
        <v>214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2793026</v>
      </c>
      <c r="CS42" s="594"/>
      <c r="CT42" s="594"/>
      <c r="CU42" s="594"/>
      <c r="CV42" s="594"/>
      <c r="CW42" s="594"/>
      <c r="CX42" s="594"/>
      <c r="CY42" s="595"/>
      <c r="CZ42" s="627">
        <v>8.1999999999999993</v>
      </c>
      <c r="DA42" s="676"/>
      <c r="DB42" s="676"/>
      <c r="DC42" s="677"/>
      <c r="DD42" s="602">
        <v>436877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82283</v>
      </c>
      <c r="CS43" s="613"/>
      <c r="CT43" s="613"/>
      <c r="CU43" s="613"/>
      <c r="CV43" s="613"/>
      <c r="CW43" s="613"/>
      <c r="CX43" s="613"/>
      <c r="CY43" s="614"/>
      <c r="CZ43" s="627">
        <v>0.2</v>
      </c>
      <c r="DA43" s="628"/>
      <c r="DB43" s="628"/>
      <c r="DC43" s="629"/>
      <c r="DD43" s="602">
        <v>82283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2786455</v>
      </c>
      <c r="CS44" s="594"/>
      <c r="CT44" s="594"/>
      <c r="CU44" s="594"/>
      <c r="CV44" s="594"/>
      <c r="CW44" s="594"/>
      <c r="CX44" s="594"/>
      <c r="CY44" s="595"/>
      <c r="CZ44" s="627">
        <v>8.1999999999999993</v>
      </c>
      <c r="DA44" s="676"/>
      <c r="DB44" s="676"/>
      <c r="DC44" s="677"/>
      <c r="DD44" s="602">
        <v>436754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1417087</v>
      </c>
      <c r="CS45" s="613"/>
      <c r="CT45" s="613"/>
      <c r="CU45" s="613"/>
      <c r="CV45" s="613"/>
      <c r="CW45" s="613"/>
      <c r="CX45" s="613"/>
      <c r="CY45" s="614"/>
      <c r="CZ45" s="627">
        <v>4.2</v>
      </c>
      <c r="DA45" s="628"/>
      <c r="DB45" s="628"/>
      <c r="DC45" s="629"/>
      <c r="DD45" s="602">
        <v>21947</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1343980</v>
      </c>
      <c r="CS46" s="594"/>
      <c r="CT46" s="594"/>
      <c r="CU46" s="594"/>
      <c r="CV46" s="594"/>
      <c r="CW46" s="594"/>
      <c r="CX46" s="594"/>
      <c r="CY46" s="595"/>
      <c r="CZ46" s="627">
        <v>4</v>
      </c>
      <c r="DA46" s="676"/>
      <c r="DB46" s="676"/>
      <c r="DC46" s="677"/>
      <c r="DD46" s="602">
        <v>408089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6571</v>
      </c>
      <c r="CS47" s="613"/>
      <c r="CT47" s="613"/>
      <c r="CU47" s="613"/>
      <c r="CV47" s="613"/>
      <c r="CW47" s="613"/>
      <c r="CX47" s="613"/>
      <c r="CY47" s="614"/>
      <c r="CZ47" s="627">
        <v>0</v>
      </c>
      <c r="DA47" s="628"/>
      <c r="DB47" s="628"/>
      <c r="DC47" s="629"/>
      <c r="DD47" s="602">
        <v>123</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33882874</v>
      </c>
      <c r="CS49" s="661"/>
      <c r="CT49" s="661"/>
      <c r="CU49" s="661"/>
      <c r="CV49" s="661"/>
      <c r="CW49" s="661"/>
      <c r="CX49" s="661"/>
      <c r="CY49" s="688"/>
      <c r="CZ49" s="689">
        <v>100</v>
      </c>
      <c r="DA49" s="690"/>
      <c r="DB49" s="690"/>
      <c r="DC49" s="691"/>
      <c r="DD49" s="692">
        <v>24171312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34902</v>
      </c>
      <c r="R7" s="723"/>
      <c r="S7" s="723"/>
      <c r="T7" s="723"/>
      <c r="U7" s="723"/>
      <c r="V7" s="723">
        <v>33730</v>
      </c>
      <c r="W7" s="723"/>
      <c r="X7" s="723"/>
      <c r="Y7" s="723"/>
      <c r="Z7" s="723"/>
      <c r="AA7" s="723">
        <v>1172</v>
      </c>
      <c r="AB7" s="723"/>
      <c r="AC7" s="723"/>
      <c r="AD7" s="723"/>
      <c r="AE7" s="724"/>
      <c r="AF7" s="725">
        <v>934</v>
      </c>
      <c r="AG7" s="726"/>
      <c r="AH7" s="726"/>
      <c r="AI7" s="726"/>
      <c r="AJ7" s="727"/>
      <c r="AK7" s="762" t="s">
        <v>558</v>
      </c>
      <c r="AL7" s="763"/>
      <c r="AM7" s="763"/>
      <c r="AN7" s="763"/>
      <c r="AO7" s="763"/>
      <c r="AP7" s="763">
        <v>37098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275</v>
      </c>
      <c r="R8" s="747"/>
      <c r="S8" s="747"/>
      <c r="T8" s="747"/>
      <c r="U8" s="747"/>
      <c r="V8" s="747">
        <v>274</v>
      </c>
      <c r="W8" s="747"/>
      <c r="X8" s="747"/>
      <c r="Y8" s="747"/>
      <c r="Z8" s="747"/>
      <c r="AA8" s="747">
        <v>1</v>
      </c>
      <c r="AB8" s="747"/>
      <c r="AC8" s="747"/>
      <c r="AD8" s="747"/>
      <c r="AE8" s="748"/>
      <c r="AF8" s="749">
        <v>1</v>
      </c>
      <c r="AG8" s="750"/>
      <c r="AH8" s="750"/>
      <c r="AI8" s="750"/>
      <c r="AJ8" s="751"/>
      <c r="AK8" s="752">
        <v>109</v>
      </c>
      <c r="AL8" s="753"/>
      <c r="AM8" s="753"/>
      <c r="AN8" s="753"/>
      <c r="AO8" s="753"/>
      <c r="AP8" s="753">
        <v>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3</v>
      </c>
      <c r="R9" s="747"/>
      <c r="S9" s="747"/>
      <c r="T9" s="747"/>
      <c r="U9" s="747"/>
      <c r="V9" s="747">
        <v>3</v>
      </c>
      <c r="W9" s="747"/>
      <c r="X9" s="747"/>
      <c r="Y9" s="747"/>
      <c r="Z9" s="747"/>
      <c r="AA9" s="747">
        <v>0</v>
      </c>
      <c r="AB9" s="747"/>
      <c r="AC9" s="747"/>
      <c r="AD9" s="747"/>
      <c r="AE9" s="748"/>
      <c r="AF9" s="749" t="s">
        <v>111</v>
      </c>
      <c r="AG9" s="750"/>
      <c r="AH9" s="750"/>
      <c r="AI9" s="750"/>
      <c r="AJ9" s="751"/>
      <c r="AK9" s="752" t="s">
        <v>558</v>
      </c>
      <c r="AL9" s="753"/>
      <c r="AM9" s="753"/>
      <c r="AN9" s="753"/>
      <c r="AO9" s="753"/>
      <c r="AP9" s="753" t="s">
        <v>558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1</v>
      </c>
      <c r="R10" s="747"/>
      <c r="S10" s="747"/>
      <c r="T10" s="747"/>
      <c r="U10" s="747"/>
      <c r="V10" s="747">
        <v>1</v>
      </c>
      <c r="W10" s="747"/>
      <c r="X10" s="747"/>
      <c r="Y10" s="747"/>
      <c r="Z10" s="747"/>
      <c r="AA10" s="747">
        <v>0</v>
      </c>
      <c r="AB10" s="747"/>
      <c r="AC10" s="747"/>
      <c r="AD10" s="747"/>
      <c r="AE10" s="748"/>
      <c r="AF10" s="749">
        <v>0</v>
      </c>
      <c r="AG10" s="750"/>
      <c r="AH10" s="750"/>
      <c r="AI10" s="750"/>
      <c r="AJ10" s="751"/>
      <c r="AK10" s="752">
        <v>0</v>
      </c>
      <c r="AL10" s="753"/>
      <c r="AM10" s="753"/>
      <c r="AN10" s="753"/>
      <c r="AO10" s="753"/>
      <c r="AP10" s="753" t="s">
        <v>558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35181</v>
      </c>
      <c r="R23" s="782"/>
      <c r="S23" s="782"/>
      <c r="T23" s="782"/>
      <c r="U23" s="782"/>
      <c r="V23" s="782">
        <v>34008</v>
      </c>
      <c r="W23" s="782"/>
      <c r="X23" s="782"/>
      <c r="Y23" s="782"/>
      <c r="Z23" s="782"/>
      <c r="AA23" s="782">
        <v>1173</v>
      </c>
      <c r="AB23" s="782"/>
      <c r="AC23" s="782"/>
      <c r="AD23" s="782"/>
      <c r="AE23" s="783"/>
      <c r="AF23" s="784">
        <v>934</v>
      </c>
      <c r="AG23" s="782"/>
      <c r="AH23" s="782"/>
      <c r="AI23" s="782"/>
      <c r="AJ23" s="785"/>
      <c r="AK23" s="786"/>
      <c r="AL23" s="787"/>
      <c r="AM23" s="787"/>
      <c r="AN23" s="787"/>
      <c r="AO23" s="787"/>
      <c r="AP23" s="782">
        <v>37104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8821</v>
      </c>
      <c r="R28" s="811"/>
      <c r="S28" s="811"/>
      <c r="T28" s="811"/>
      <c r="U28" s="811"/>
      <c r="V28" s="811">
        <v>8720</v>
      </c>
      <c r="W28" s="811"/>
      <c r="X28" s="811"/>
      <c r="Y28" s="811"/>
      <c r="Z28" s="811"/>
      <c r="AA28" s="811">
        <v>101</v>
      </c>
      <c r="AB28" s="811"/>
      <c r="AC28" s="811"/>
      <c r="AD28" s="811"/>
      <c r="AE28" s="812"/>
      <c r="AF28" s="813">
        <v>101</v>
      </c>
      <c r="AG28" s="811"/>
      <c r="AH28" s="811"/>
      <c r="AI28" s="811"/>
      <c r="AJ28" s="814"/>
      <c r="AK28" s="815">
        <v>588</v>
      </c>
      <c r="AL28" s="806"/>
      <c r="AM28" s="806"/>
      <c r="AN28" s="806"/>
      <c r="AO28" s="806"/>
      <c r="AP28" s="806" t="s">
        <v>558</v>
      </c>
      <c r="AQ28" s="806"/>
      <c r="AR28" s="806"/>
      <c r="AS28" s="806"/>
      <c r="AT28" s="806"/>
      <c r="AU28" s="806" t="s">
        <v>558</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5755</v>
      </c>
      <c r="R29" s="747"/>
      <c r="S29" s="747"/>
      <c r="T29" s="747"/>
      <c r="U29" s="747"/>
      <c r="V29" s="747">
        <v>5676</v>
      </c>
      <c r="W29" s="747"/>
      <c r="X29" s="747"/>
      <c r="Y29" s="747"/>
      <c r="Z29" s="747"/>
      <c r="AA29" s="747">
        <v>79</v>
      </c>
      <c r="AB29" s="747"/>
      <c r="AC29" s="747"/>
      <c r="AD29" s="747"/>
      <c r="AE29" s="748"/>
      <c r="AF29" s="749">
        <v>74</v>
      </c>
      <c r="AG29" s="750"/>
      <c r="AH29" s="750"/>
      <c r="AI29" s="750"/>
      <c r="AJ29" s="751"/>
      <c r="AK29" s="818">
        <v>907</v>
      </c>
      <c r="AL29" s="819"/>
      <c r="AM29" s="819"/>
      <c r="AN29" s="819"/>
      <c r="AO29" s="819"/>
      <c r="AP29" s="819" t="s">
        <v>558</v>
      </c>
      <c r="AQ29" s="819"/>
      <c r="AR29" s="819"/>
      <c r="AS29" s="819"/>
      <c r="AT29" s="819"/>
      <c r="AU29" s="819" t="s">
        <v>558</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923</v>
      </c>
      <c r="R30" s="747"/>
      <c r="S30" s="747"/>
      <c r="T30" s="747"/>
      <c r="U30" s="747"/>
      <c r="V30" s="747">
        <v>905</v>
      </c>
      <c r="W30" s="747"/>
      <c r="X30" s="747"/>
      <c r="Y30" s="747"/>
      <c r="Z30" s="747"/>
      <c r="AA30" s="747">
        <v>18</v>
      </c>
      <c r="AB30" s="747"/>
      <c r="AC30" s="747"/>
      <c r="AD30" s="747"/>
      <c r="AE30" s="748"/>
      <c r="AF30" s="749">
        <v>18</v>
      </c>
      <c r="AG30" s="750"/>
      <c r="AH30" s="750"/>
      <c r="AI30" s="750"/>
      <c r="AJ30" s="751"/>
      <c r="AK30" s="818">
        <v>196</v>
      </c>
      <c r="AL30" s="819"/>
      <c r="AM30" s="819"/>
      <c r="AN30" s="819"/>
      <c r="AO30" s="819"/>
      <c r="AP30" s="819" t="s">
        <v>558</v>
      </c>
      <c r="AQ30" s="819"/>
      <c r="AR30" s="819"/>
      <c r="AS30" s="819"/>
      <c r="AT30" s="819"/>
      <c r="AU30" s="819" t="s">
        <v>559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317</v>
      </c>
      <c r="R31" s="747"/>
      <c r="S31" s="747"/>
      <c r="T31" s="747"/>
      <c r="U31" s="747"/>
      <c r="V31" s="747">
        <v>345</v>
      </c>
      <c r="W31" s="747"/>
      <c r="X31" s="747"/>
      <c r="Y31" s="747"/>
      <c r="Z31" s="747"/>
      <c r="AA31" s="747">
        <v>-28</v>
      </c>
      <c r="AB31" s="747"/>
      <c r="AC31" s="747"/>
      <c r="AD31" s="747"/>
      <c r="AE31" s="748"/>
      <c r="AF31" s="749">
        <v>-28</v>
      </c>
      <c r="AG31" s="750"/>
      <c r="AH31" s="750"/>
      <c r="AI31" s="750"/>
      <c r="AJ31" s="751"/>
      <c r="AK31" s="818">
        <v>718</v>
      </c>
      <c r="AL31" s="819"/>
      <c r="AM31" s="819"/>
      <c r="AN31" s="819"/>
      <c r="AO31" s="819"/>
      <c r="AP31" s="819">
        <v>977</v>
      </c>
      <c r="AQ31" s="819"/>
      <c r="AR31" s="819"/>
      <c r="AS31" s="819"/>
      <c r="AT31" s="819"/>
      <c r="AU31" s="819">
        <v>752</v>
      </c>
      <c r="AV31" s="819"/>
      <c r="AW31" s="819"/>
      <c r="AX31" s="819"/>
      <c r="AY31" s="819"/>
      <c r="AZ31" s="820">
        <v>2.1</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2924</v>
      </c>
      <c r="R32" s="747"/>
      <c r="S32" s="747"/>
      <c r="T32" s="747"/>
      <c r="U32" s="747"/>
      <c r="V32" s="747">
        <v>326</v>
      </c>
      <c r="W32" s="747"/>
      <c r="X32" s="747"/>
      <c r="Y32" s="747"/>
      <c r="Z32" s="747"/>
      <c r="AA32" s="747">
        <v>2598</v>
      </c>
      <c r="AB32" s="747"/>
      <c r="AC32" s="747"/>
      <c r="AD32" s="747"/>
      <c r="AE32" s="748"/>
      <c r="AF32" s="749">
        <v>2598</v>
      </c>
      <c r="AG32" s="750"/>
      <c r="AH32" s="750"/>
      <c r="AI32" s="750"/>
      <c r="AJ32" s="751"/>
      <c r="AK32" s="818">
        <v>96</v>
      </c>
      <c r="AL32" s="819"/>
      <c r="AM32" s="819"/>
      <c r="AN32" s="819"/>
      <c r="AO32" s="819"/>
      <c r="AP32" s="819">
        <v>2342</v>
      </c>
      <c r="AQ32" s="819"/>
      <c r="AR32" s="819"/>
      <c r="AS32" s="819"/>
      <c r="AT32" s="819"/>
      <c r="AU32" s="819">
        <v>21</v>
      </c>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161</v>
      </c>
      <c r="R33" s="747"/>
      <c r="S33" s="747"/>
      <c r="T33" s="747"/>
      <c r="U33" s="747"/>
      <c r="V33" s="747">
        <v>129</v>
      </c>
      <c r="W33" s="747"/>
      <c r="X33" s="747"/>
      <c r="Y33" s="747"/>
      <c r="Z33" s="747"/>
      <c r="AA33" s="747">
        <v>32</v>
      </c>
      <c r="AB33" s="747"/>
      <c r="AC33" s="747"/>
      <c r="AD33" s="747"/>
      <c r="AE33" s="748"/>
      <c r="AF33" s="749">
        <v>32</v>
      </c>
      <c r="AG33" s="750"/>
      <c r="AH33" s="750"/>
      <c r="AI33" s="750"/>
      <c r="AJ33" s="751"/>
      <c r="AK33" s="818">
        <v>735</v>
      </c>
      <c r="AL33" s="819"/>
      <c r="AM33" s="819"/>
      <c r="AN33" s="819"/>
      <c r="AO33" s="819"/>
      <c r="AP33" s="819">
        <v>144</v>
      </c>
      <c r="AQ33" s="819"/>
      <c r="AR33" s="819"/>
      <c r="AS33" s="819"/>
      <c r="AT33" s="819"/>
      <c r="AU33" s="819">
        <v>93</v>
      </c>
      <c r="AV33" s="819"/>
      <c r="AW33" s="819"/>
      <c r="AX33" s="819"/>
      <c r="AY33" s="819"/>
      <c r="AZ33" s="820"/>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3952</v>
      </c>
      <c r="R34" s="747"/>
      <c r="S34" s="747"/>
      <c r="T34" s="747"/>
      <c r="U34" s="747"/>
      <c r="V34" s="747">
        <v>3951</v>
      </c>
      <c r="W34" s="747"/>
      <c r="X34" s="747"/>
      <c r="Y34" s="747"/>
      <c r="Z34" s="747"/>
      <c r="AA34" s="747">
        <v>1</v>
      </c>
      <c r="AB34" s="747"/>
      <c r="AC34" s="747"/>
      <c r="AD34" s="747"/>
      <c r="AE34" s="748"/>
      <c r="AF34" s="749" t="s">
        <v>388</v>
      </c>
      <c r="AG34" s="750"/>
      <c r="AH34" s="750"/>
      <c r="AI34" s="750"/>
      <c r="AJ34" s="751"/>
      <c r="AK34" s="818">
        <v>2825</v>
      </c>
      <c r="AL34" s="819"/>
      <c r="AM34" s="819"/>
      <c r="AN34" s="819"/>
      <c r="AO34" s="819"/>
      <c r="AP34" s="819">
        <v>32471</v>
      </c>
      <c r="AQ34" s="819"/>
      <c r="AR34" s="819"/>
      <c r="AS34" s="819"/>
      <c r="AT34" s="819"/>
      <c r="AU34" s="819">
        <v>26886</v>
      </c>
      <c r="AV34" s="819"/>
      <c r="AW34" s="819"/>
      <c r="AX34" s="819"/>
      <c r="AY34" s="819"/>
      <c r="AZ34" s="820"/>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543</v>
      </c>
      <c r="R35" s="747"/>
      <c r="S35" s="747"/>
      <c r="T35" s="747"/>
      <c r="U35" s="747"/>
      <c r="V35" s="747">
        <v>543</v>
      </c>
      <c r="W35" s="747"/>
      <c r="X35" s="747"/>
      <c r="Y35" s="747"/>
      <c r="Z35" s="747"/>
      <c r="AA35" s="747">
        <v>0</v>
      </c>
      <c r="AB35" s="747"/>
      <c r="AC35" s="747"/>
      <c r="AD35" s="747"/>
      <c r="AE35" s="748"/>
      <c r="AF35" s="749" t="s">
        <v>388</v>
      </c>
      <c r="AG35" s="750"/>
      <c r="AH35" s="750"/>
      <c r="AI35" s="750"/>
      <c r="AJ35" s="751"/>
      <c r="AK35" s="818">
        <v>394</v>
      </c>
      <c r="AL35" s="819"/>
      <c r="AM35" s="819"/>
      <c r="AN35" s="819"/>
      <c r="AO35" s="819"/>
      <c r="AP35" s="819">
        <v>4382</v>
      </c>
      <c r="AQ35" s="819"/>
      <c r="AR35" s="819"/>
      <c r="AS35" s="819"/>
      <c r="AT35" s="819"/>
      <c r="AU35" s="819">
        <v>4075</v>
      </c>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1673</v>
      </c>
      <c r="R36" s="747"/>
      <c r="S36" s="747"/>
      <c r="T36" s="747"/>
      <c r="U36" s="747"/>
      <c r="V36" s="747">
        <v>1673</v>
      </c>
      <c r="W36" s="747"/>
      <c r="X36" s="747"/>
      <c r="Y36" s="747"/>
      <c r="Z36" s="747"/>
      <c r="AA36" s="747">
        <v>0</v>
      </c>
      <c r="AB36" s="747"/>
      <c r="AC36" s="747"/>
      <c r="AD36" s="747"/>
      <c r="AE36" s="748"/>
      <c r="AF36" s="749" t="s">
        <v>388</v>
      </c>
      <c r="AG36" s="750"/>
      <c r="AH36" s="750"/>
      <c r="AI36" s="750"/>
      <c r="AJ36" s="751"/>
      <c r="AK36" s="818">
        <v>919</v>
      </c>
      <c r="AL36" s="819"/>
      <c r="AM36" s="819"/>
      <c r="AN36" s="819"/>
      <c r="AO36" s="819"/>
      <c r="AP36" s="819">
        <v>4967</v>
      </c>
      <c r="AQ36" s="819"/>
      <c r="AR36" s="819"/>
      <c r="AS36" s="819"/>
      <c r="AT36" s="819"/>
      <c r="AU36" s="819">
        <v>3149</v>
      </c>
      <c r="AV36" s="819"/>
      <c r="AW36" s="819"/>
      <c r="AX36" s="819"/>
      <c r="AY36" s="819"/>
      <c r="AZ36" s="820"/>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392</v>
      </c>
      <c r="C37" s="744"/>
      <c r="D37" s="744"/>
      <c r="E37" s="744"/>
      <c r="F37" s="744"/>
      <c r="G37" s="744"/>
      <c r="H37" s="744"/>
      <c r="I37" s="744"/>
      <c r="J37" s="744"/>
      <c r="K37" s="744"/>
      <c r="L37" s="744"/>
      <c r="M37" s="744"/>
      <c r="N37" s="744"/>
      <c r="O37" s="744"/>
      <c r="P37" s="745"/>
      <c r="Q37" s="746">
        <v>45</v>
      </c>
      <c r="R37" s="747"/>
      <c r="S37" s="747"/>
      <c r="T37" s="747"/>
      <c r="U37" s="747"/>
      <c r="V37" s="747">
        <v>45</v>
      </c>
      <c r="W37" s="747"/>
      <c r="X37" s="747"/>
      <c r="Y37" s="747"/>
      <c r="Z37" s="747"/>
      <c r="AA37" s="747">
        <v>0</v>
      </c>
      <c r="AB37" s="747"/>
      <c r="AC37" s="747"/>
      <c r="AD37" s="747"/>
      <c r="AE37" s="748"/>
      <c r="AF37" s="749" t="s">
        <v>388</v>
      </c>
      <c r="AG37" s="750"/>
      <c r="AH37" s="750"/>
      <c r="AI37" s="750"/>
      <c r="AJ37" s="751"/>
      <c r="AK37" s="818">
        <v>0</v>
      </c>
      <c r="AL37" s="819"/>
      <c r="AM37" s="819"/>
      <c r="AN37" s="819"/>
      <c r="AO37" s="819"/>
      <c r="AP37" s="819" t="s">
        <v>560</v>
      </c>
      <c r="AQ37" s="819"/>
      <c r="AR37" s="819"/>
      <c r="AS37" s="819"/>
      <c r="AT37" s="819"/>
      <c r="AU37" s="819" t="s">
        <v>561</v>
      </c>
      <c r="AV37" s="819"/>
      <c r="AW37" s="819"/>
      <c r="AX37" s="819"/>
      <c r="AY37" s="819"/>
      <c r="AZ37" s="820"/>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2810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397</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483</v>
      </c>
      <c r="R68" s="854"/>
      <c r="S68" s="854"/>
      <c r="T68" s="854"/>
      <c r="U68" s="854"/>
      <c r="V68" s="854">
        <v>455</v>
      </c>
      <c r="W68" s="854"/>
      <c r="X68" s="854"/>
      <c r="Y68" s="854"/>
      <c r="Z68" s="854"/>
      <c r="AA68" s="854">
        <v>28</v>
      </c>
      <c r="AB68" s="854"/>
      <c r="AC68" s="854"/>
      <c r="AD68" s="854"/>
      <c r="AE68" s="854"/>
      <c r="AF68" s="854">
        <v>28</v>
      </c>
      <c r="AG68" s="854"/>
      <c r="AH68" s="854"/>
      <c r="AI68" s="854"/>
      <c r="AJ68" s="854"/>
      <c r="AK68" s="854"/>
      <c r="AL68" s="854"/>
      <c r="AM68" s="854"/>
      <c r="AN68" s="854"/>
      <c r="AO68" s="854"/>
      <c r="AP68" s="854">
        <v>1588</v>
      </c>
      <c r="AQ68" s="854"/>
      <c r="AR68" s="854"/>
      <c r="AS68" s="854"/>
      <c r="AT68" s="854"/>
      <c r="AU68" s="854">
        <v>603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1932</v>
      </c>
      <c r="R69" s="819"/>
      <c r="S69" s="819"/>
      <c r="T69" s="819"/>
      <c r="U69" s="819"/>
      <c r="V69" s="819">
        <v>1858</v>
      </c>
      <c r="W69" s="819"/>
      <c r="X69" s="819"/>
      <c r="Y69" s="819"/>
      <c r="Z69" s="819"/>
      <c r="AA69" s="819">
        <v>74</v>
      </c>
      <c r="AB69" s="819"/>
      <c r="AC69" s="819"/>
      <c r="AD69" s="819"/>
      <c r="AE69" s="819"/>
      <c r="AF69" s="819">
        <v>74</v>
      </c>
      <c r="AG69" s="819"/>
      <c r="AH69" s="819"/>
      <c r="AI69" s="819"/>
      <c r="AJ69" s="819"/>
      <c r="AK69" s="819"/>
      <c r="AL69" s="819"/>
      <c r="AM69" s="819"/>
      <c r="AN69" s="819"/>
      <c r="AO69" s="819"/>
      <c r="AP69" s="819">
        <v>577</v>
      </c>
      <c r="AQ69" s="819"/>
      <c r="AR69" s="819"/>
      <c r="AS69" s="819"/>
      <c r="AT69" s="819"/>
      <c r="AU69" s="819">
        <v>379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762</v>
      </c>
      <c r="R70" s="819"/>
      <c r="S70" s="819"/>
      <c r="T70" s="819"/>
      <c r="U70" s="819"/>
      <c r="V70" s="819">
        <v>735</v>
      </c>
      <c r="W70" s="819"/>
      <c r="X70" s="819"/>
      <c r="Y70" s="819"/>
      <c r="Z70" s="819"/>
      <c r="AA70" s="819">
        <v>27</v>
      </c>
      <c r="AB70" s="819"/>
      <c r="AC70" s="819"/>
      <c r="AD70" s="819"/>
      <c r="AE70" s="819"/>
      <c r="AF70" s="819">
        <v>27</v>
      </c>
      <c r="AG70" s="819"/>
      <c r="AH70" s="819"/>
      <c r="AI70" s="819"/>
      <c r="AJ70" s="819"/>
      <c r="AK70" s="819"/>
      <c r="AL70" s="819"/>
      <c r="AM70" s="819"/>
      <c r="AN70" s="819"/>
      <c r="AO70" s="819"/>
      <c r="AP70" s="819">
        <v>5518</v>
      </c>
      <c r="AQ70" s="819"/>
      <c r="AR70" s="819"/>
      <c r="AS70" s="819"/>
      <c r="AT70" s="819"/>
      <c r="AU70" s="819">
        <v>848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552</v>
      </c>
      <c r="C71" s="862"/>
      <c r="D71" s="862"/>
      <c r="E71" s="862"/>
      <c r="F71" s="862"/>
      <c r="G71" s="862"/>
      <c r="H71" s="862"/>
      <c r="I71" s="862"/>
      <c r="J71" s="862"/>
      <c r="K71" s="862"/>
      <c r="L71" s="862"/>
      <c r="M71" s="862"/>
      <c r="N71" s="862"/>
      <c r="O71" s="862"/>
      <c r="P71" s="863"/>
      <c r="Q71" s="864">
        <v>3807</v>
      </c>
      <c r="R71" s="819"/>
      <c r="S71" s="819"/>
      <c r="T71" s="819"/>
      <c r="U71" s="819"/>
      <c r="V71" s="819">
        <v>979</v>
      </c>
      <c r="W71" s="819"/>
      <c r="X71" s="819"/>
      <c r="Y71" s="819"/>
      <c r="Z71" s="819"/>
      <c r="AA71" s="819">
        <v>2828</v>
      </c>
      <c r="AB71" s="819"/>
      <c r="AC71" s="819"/>
      <c r="AD71" s="819"/>
      <c r="AE71" s="819"/>
      <c r="AF71" s="819">
        <v>2828</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553</v>
      </c>
      <c r="C72" s="862"/>
      <c r="D72" s="862"/>
      <c r="E72" s="862"/>
      <c r="F72" s="862"/>
      <c r="G72" s="862"/>
      <c r="H72" s="862"/>
      <c r="I72" s="862"/>
      <c r="J72" s="862"/>
      <c r="K72" s="862"/>
      <c r="L72" s="862"/>
      <c r="M72" s="862"/>
      <c r="N72" s="862"/>
      <c r="O72" s="862"/>
      <c r="P72" s="863"/>
      <c r="Q72" s="864">
        <v>16951</v>
      </c>
      <c r="R72" s="819"/>
      <c r="S72" s="819"/>
      <c r="T72" s="819"/>
      <c r="U72" s="819"/>
      <c r="V72" s="819">
        <v>15098</v>
      </c>
      <c r="W72" s="819"/>
      <c r="X72" s="819"/>
      <c r="Y72" s="819"/>
      <c r="Z72" s="819"/>
      <c r="AA72" s="819">
        <v>1853</v>
      </c>
      <c r="AB72" s="819"/>
      <c r="AC72" s="819"/>
      <c r="AD72" s="819"/>
      <c r="AE72" s="819"/>
      <c r="AF72" s="819">
        <v>1853</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554</v>
      </c>
      <c r="C73" s="862"/>
      <c r="D73" s="862"/>
      <c r="E73" s="862"/>
      <c r="F73" s="862"/>
      <c r="G73" s="862"/>
      <c r="H73" s="862"/>
      <c r="I73" s="862"/>
      <c r="J73" s="862"/>
      <c r="K73" s="862"/>
      <c r="L73" s="862"/>
      <c r="M73" s="862"/>
      <c r="N73" s="862"/>
      <c r="O73" s="862"/>
      <c r="P73" s="863"/>
      <c r="Q73" s="864">
        <v>125</v>
      </c>
      <c r="R73" s="819"/>
      <c r="S73" s="819"/>
      <c r="T73" s="819"/>
      <c r="U73" s="819"/>
      <c r="V73" s="819">
        <v>124</v>
      </c>
      <c r="W73" s="819"/>
      <c r="X73" s="819"/>
      <c r="Y73" s="819"/>
      <c r="Z73" s="819"/>
      <c r="AA73" s="819">
        <v>1</v>
      </c>
      <c r="AB73" s="819"/>
      <c r="AC73" s="819"/>
      <c r="AD73" s="819"/>
      <c r="AE73" s="819"/>
      <c r="AF73" s="819">
        <v>1</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555</v>
      </c>
      <c r="C74" s="862"/>
      <c r="D74" s="862"/>
      <c r="E74" s="862"/>
      <c r="F74" s="862"/>
      <c r="G74" s="862"/>
      <c r="H74" s="862"/>
      <c r="I74" s="862"/>
      <c r="J74" s="862"/>
      <c r="K74" s="862"/>
      <c r="L74" s="862"/>
      <c r="M74" s="862"/>
      <c r="N74" s="862"/>
      <c r="O74" s="862"/>
      <c r="P74" s="863"/>
      <c r="Q74" s="864">
        <v>4005</v>
      </c>
      <c r="R74" s="819"/>
      <c r="S74" s="819"/>
      <c r="T74" s="819"/>
      <c r="U74" s="819"/>
      <c r="V74" s="819">
        <v>3884</v>
      </c>
      <c r="W74" s="819"/>
      <c r="X74" s="819"/>
      <c r="Y74" s="819"/>
      <c r="Z74" s="819"/>
      <c r="AA74" s="819">
        <v>121</v>
      </c>
      <c r="AB74" s="819"/>
      <c r="AC74" s="819"/>
      <c r="AD74" s="819"/>
      <c r="AE74" s="819"/>
      <c r="AF74" s="819">
        <v>121</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556</v>
      </c>
      <c r="C75" s="862"/>
      <c r="D75" s="862"/>
      <c r="E75" s="862"/>
      <c r="F75" s="862"/>
      <c r="G75" s="862"/>
      <c r="H75" s="862"/>
      <c r="I75" s="862"/>
      <c r="J75" s="862"/>
      <c r="K75" s="862"/>
      <c r="L75" s="862"/>
      <c r="M75" s="862"/>
      <c r="N75" s="862"/>
      <c r="O75" s="862"/>
      <c r="P75" s="863"/>
      <c r="Q75" s="867">
        <v>665317</v>
      </c>
      <c r="R75" s="868"/>
      <c r="S75" s="868"/>
      <c r="T75" s="868"/>
      <c r="U75" s="818"/>
      <c r="V75" s="869">
        <v>642459</v>
      </c>
      <c r="W75" s="868"/>
      <c r="X75" s="868"/>
      <c r="Y75" s="868"/>
      <c r="Z75" s="818"/>
      <c r="AA75" s="869">
        <v>22858</v>
      </c>
      <c r="AB75" s="868"/>
      <c r="AC75" s="868"/>
      <c r="AD75" s="868"/>
      <c r="AE75" s="818"/>
      <c r="AF75" s="869">
        <v>22858</v>
      </c>
      <c r="AG75" s="868"/>
      <c r="AH75" s="868"/>
      <c r="AI75" s="868"/>
      <c r="AJ75" s="818"/>
      <c r="AK75" s="869">
        <v>8586</v>
      </c>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557</v>
      </c>
      <c r="C76" s="862"/>
      <c r="D76" s="862"/>
      <c r="E76" s="862"/>
      <c r="F76" s="862"/>
      <c r="G76" s="862"/>
      <c r="H76" s="862"/>
      <c r="I76" s="862"/>
      <c r="J76" s="862"/>
      <c r="K76" s="862"/>
      <c r="L76" s="862"/>
      <c r="M76" s="862"/>
      <c r="N76" s="862"/>
      <c r="O76" s="862"/>
      <c r="P76" s="863"/>
      <c r="Q76" s="867">
        <v>3724</v>
      </c>
      <c r="R76" s="868"/>
      <c r="S76" s="868"/>
      <c r="T76" s="868"/>
      <c r="U76" s="818"/>
      <c r="V76" s="869">
        <v>3665</v>
      </c>
      <c r="W76" s="868"/>
      <c r="X76" s="868"/>
      <c r="Y76" s="868"/>
      <c r="Z76" s="818"/>
      <c r="AA76" s="869">
        <v>59</v>
      </c>
      <c r="AB76" s="868"/>
      <c r="AC76" s="868"/>
      <c r="AD76" s="868"/>
      <c r="AE76" s="818"/>
      <c r="AF76" s="869">
        <v>59</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286</v>
      </c>
      <c r="AG109" s="883"/>
      <c r="AH109" s="883"/>
      <c r="AI109" s="883"/>
      <c r="AJ109" s="884"/>
      <c r="AK109" s="882" t="s">
        <v>285</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286</v>
      </c>
      <c r="BW109" s="883"/>
      <c r="BX109" s="883"/>
      <c r="BY109" s="883"/>
      <c r="BZ109" s="884"/>
      <c r="CA109" s="882" t="s">
        <v>285</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286</v>
      </c>
      <c r="DM109" s="883"/>
      <c r="DN109" s="883"/>
      <c r="DO109" s="883"/>
      <c r="DP109" s="884"/>
      <c r="DQ109" s="882" t="s">
        <v>285</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3914464</v>
      </c>
      <c r="AB110" s="890"/>
      <c r="AC110" s="890"/>
      <c r="AD110" s="890"/>
      <c r="AE110" s="891"/>
      <c r="AF110" s="892">
        <v>3846791</v>
      </c>
      <c r="AG110" s="890"/>
      <c r="AH110" s="890"/>
      <c r="AI110" s="890"/>
      <c r="AJ110" s="891"/>
      <c r="AK110" s="892">
        <v>3832405</v>
      </c>
      <c r="AL110" s="890"/>
      <c r="AM110" s="890"/>
      <c r="AN110" s="890"/>
      <c r="AO110" s="891"/>
      <c r="AP110" s="893">
        <v>22.9</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37778480</v>
      </c>
      <c r="BR110" s="927"/>
      <c r="BS110" s="927"/>
      <c r="BT110" s="927"/>
      <c r="BU110" s="927"/>
      <c r="BV110" s="927">
        <v>37067406</v>
      </c>
      <c r="BW110" s="927"/>
      <c r="BX110" s="927"/>
      <c r="BY110" s="927"/>
      <c r="BZ110" s="927"/>
      <c r="CA110" s="927">
        <v>37103580</v>
      </c>
      <c r="CB110" s="927"/>
      <c r="CC110" s="927"/>
      <c r="CD110" s="927"/>
      <c r="CE110" s="927"/>
      <c r="CF110" s="941">
        <v>222.1</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33333</v>
      </c>
      <c r="AB112" s="959"/>
      <c r="AC112" s="959"/>
      <c r="AD112" s="959"/>
      <c r="AE112" s="960"/>
      <c r="AF112" s="961">
        <v>33333</v>
      </c>
      <c r="AG112" s="959"/>
      <c r="AH112" s="959"/>
      <c r="AI112" s="959"/>
      <c r="AJ112" s="960"/>
      <c r="AK112" s="961">
        <v>33333</v>
      </c>
      <c r="AL112" s="959"/>
      <c r="AM112" s="959"/>
      <c r="AN112" s="959"/>
      <c r="AO112" s="960"/>
      <c r="AP112" s="962">
        <v>0.2</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37160193</v>
      </c>
      <c r="BR112" s="920"/>
      <c r="BS112" s="920"/>
      <c r="BT112" s="920"/>
      <c r="BU112" s="920"/>
      <c r="BV112" s="920">
        <v>37021613</v>
      </c>
      <c r="BW112" s="920"/>
      <c r="BX112" s="920"/>
      <c r="BY112" s="920"/>
      <c r="BZ112" s="920"/>
      <c r="CA112" s="920">
        <v>34975959</v>
      </c>
      <c r="CB112" s="920"/>
      <c r="CC112" s="920"/>
      <c r="CD112" s="920"/>
      <c r="CE112" s="920"/>
      <c r="CF112" s="914">
        <v>209.4</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3194678</v>
      </c>
      <c r="AB113" s="934"/>
      <c r="AC113" s="934"/>
      <c r="AD113" s="934"/>
      <c r="AE113" s="935"/>
      <c r="AF113" s="936">
        <v>3102967</v>
      </c>
      <c r="AG113" s="934"/>
      <c r="AH113" s="934"/>
      <c r="AI113" s="934"/>
      <c r="AJ113" s="935"/>
      <c r="AK113" s="936">
        <v>3243153</v>
      </c>
      <c r="AL113" s="934"/>
      <c r="AM113" s="934"/>
      <c r="AN113" s="934"/>
      <c r="AO113" s="935"/>
      <c r="AP113" s="937">
        <v>19.399999999999999</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4087400</v>
      </c>
      <c r="BR113" s="920"/>
      <c r="BS113" s="920"/>
      <c r="BT113" s="920"/>
      <c r="BU113" s="920"/>
      <c r="BV113" s="920">
        <v>3506527</v>
      </c>
      <c r="BW113" s="920"/>
      <c r="BX113" s="920"/>
      <c r="BY113" s="920"/>
      <c r="BZ113" s="920"/>
      <c r="CA113" s="920">
        <v>3017711</v>
      </c>
      <c r="CB113" s="920"/>
      <c r="CC113" s="920"/>
      <c r="CD113" s="920"/>
      <c r="CE113" s="920"/>
      <c r="CF113" s="914">
        <v>18.100000000000001</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333693</v>
      </c>
      <c r="AB114" s="959"/>
      <c r="AC114" s="959"/>
      <c r="AD114" s="959"/>
      <c r="AE114" s="960"/>
      <c r="AF114" s="961">
        <v>317238</v>
      </c>
      <c r="AG114" s="959"/>
      <c r="AH114" s="959"/>
      <c r="AI114" s="959"/>
      <c r="AJ114" s="960"/>
      <c r="AK114" s="961">
        <v>308122</v>
      </c>
      <c r="AL114" s="959"/>
      <c r="AM114" s="959"/>
      <c r="AN114" s="959"/>
      <c r="AO114" s="960"/>
      <c r="AP114" s="962">
        <v>1.8</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4411875</v>
      </c>
      <c r="BR114" s="920"/>
      <c r="BS114" s="920"/>
      <c r="BT114" s="920"/>
      <c r="BU114" s="920"/>
      <c r="BV114" s="920">
        <v>4397685</v>
      </c>
      <c r="BW114" s="920"/>
      <c r="BX114" s="920"/>
      <c r="BY114" s="920"/>
      <c r="BZ114" s="920"/>
      <c r="CA114" s="920">
        <v>3826210</v>
      </c>
      <c r="CB114" s="920"/>
      <c r="CC114" s="920"/>
      <c r="CD114" s="920"/>
      <c r="CE114" s="920"/>
      <c r="CF114" s="914">
        <v>22.9</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106</v>
      </c>
      <c r="AB116" s="959"/>
      <c r="AC116" s="959"/>
      <c r="AD116" s="959"/>
      <c r="AE116" s="960"/>
      <c r="AF116" s="961">
        <v>184</v>
      </c>
      <c r="AG116" s="959"/>
      <c r="AH116" s="959"/>
      <c r="AI116" s="959"/>
      <c r="AJ116" s="960"/>
      <c r="AK116" s="961">
        <v>1</v>
      </c>
      <c r="AL116" s="959"/>
      <c r="AM116" s="959"/>
      <c r="AN116" s="959"/>
      <c r="AO116" s="960"/>
      <c r="AP116" s="962">
        <v>0</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7476274</v>
      </c>
      <c r="AB117" s="966"/>
      <c r="AC117" s="966"/>
      <c r="AD117" s="966"/>
      <c r="AE117" s="967"/>
      <c r="AF117" s="965">
        <v>7300513</v>
      </c>
      <c r="AG117" s="966"/>
      <c r="AH117" s="966"/>
      <c r="AI117" s="966"/>
      <c r="AJ117" s="967"/>
      <c r="AK117" s="965">
        <v>7417014</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286</v>
      </c>
      <c r="AG118" s="883"/>
      <c r="AH118" s="883"/>
      <c r="AI118" s="883"/>
      <c r="AJ118" s="884"/>
      <c r="AK118" s="882" t="s">
        <v>285</v>
      </c>
      <c r="AL118" s="883"/>
      <c r="AM118" s="883"/>
      <c r="AN118" s="883"/>
      <c r="AO118" s="884"/>
      <c r="AP118" s="990" t="s">
        <v>408</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436</v>
      </c>
      <c r="BP118" s="994"/>
      <c r="BQ118" s="985">
        <v>83437948</v>
      </c>
      <c r="BR118" s="986"/>
      <c r="BS118" s="986"/>
      <c r="BT118" s="986"/>
      <c r="BU118" s="986"/>
      <c r="BV118" s="986">
        <v>81993231</v>
      </c>
      <c r="BW118" s="986"/>
      <c r="BX118" s="986"/>
      <c r="BY118" s="986"/>
      <c r="BZ118" s="986"/>
      <c r="CA118" s="986">
        <v>78923460</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10818447</v>
      </c>
      <c r="BR119" s="927"/>
      <c r="BS119" s="927"/>
      <c r="BT119" s="927"/>
      <c r="BU119" s="927"/>
      <c r="BV119" s="927">
        <v>12287960</v>
      </c>
      <c r="BW119" s="927"/>
      <c r="BX119" s="927"/>
      <c r="BY119" s="927"/>
      <c r="BZ119" s="927"/>
      <c r="CA119" s="927">
        <v>12899766</v>
      </c>
      <c r="CB119" s="927"/>
      <c r="CC119" s="927"/>
      <c r="CD119" s="927"/>
      <c r="CE119" s="927"/>
      <c r="CF119" s="941">
        <v>77.2</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6236452</v>
      </c>
      <c r="BR120" s="920"/>
      <c r="BS120" s="920"/>
      <c r="BT120" s="920"/>
      <c r="BU120" s="920"/>
      <c r="BV120" s="920">
        <v>5798206</v>
      </c>
      <c r="BW120" s="920"/>
      <c r="BX120" s="920"/>
      <c r="BY120" s="920"/>
      <c r="BZ120" s="920"/>
      <c r="CA120" s="920">
        <v>5332900</v>
      </c>
      <c r="CB120" s="920"/>
      <c r="CC120" s="920"/>
      <c r="CD120" s="920"/>
      <c r="CE120" s="920"/>
      <c r="CF120" s="914">
        <v>31.9</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28171785</v>
      </c>
      <c r="DH120" s="927"/>
      <c r="DI120" s="927"/>
      <c r="DJ120" s="927"/>
      <c r="DK120" s="927"/>
      <c r="DL120" s="927">
        <v>28345412</v>
      </c>
      <c r="DM120" s="927"/>
      <c r="DN120" s="927"/>
      <c r="DO120" s="927"/>
      <c r="DP120" s="927"/>
      <c r="DQ120" s="927">
        <v>26885700</v>
      </c>
      <c r="DR120" s="927"/>
      <c r="DS120" s="927"/>
      <c r="DT120" s="927"/>
      <c r="DU120" s="927"/>
      <c r="DV120" s="928">
        <v>161</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51929244</v>
      </c>
      <c r="BR121" s="986"/>
      <c r="BS121" s="986"/>
      <c r="BT121" s="986"/>
      <c r="BU121" s="986"/>
      <c r="BV121" s="986">
        <v>50793068</v>
      </c>
      <c r="BW121" s="986"/>
      <c r="BX121" s="986"/>
      <c r="BY121" s="986"/>
      <c r="BZ121" s="986"/>
      <c r="CA121" s="986">
        <v>49795471</v>
      </c>
      <c r="CB121" s="986"/>
      <c r="CC121" s="986"/>
      <c r="CD121" s="986"/>
      <c r="CE121" s="986"/>
      <c r="CF121" s="1024">
        <v>298.10000000000002</v>
      </c>
      <c r="CG121" s="1025"/>
      <c r="CH121" s="1025"/>
      <c r="CI121" s="1025"/>
      <c r="CJ121" s="1025"/>
      <c r="CK121" s="1016"/>
      <c r="CL121" s="1017"/>
      <c r="CM121" s="1017"/>
      <c r="CN121" s="1017"/>
      <c r="CO121" s="1018"/>
      <c r="CP121" s="1007" t="s">
        <v>446</v>
      </c>
      <c r="CQ121" s="1008"/>
      <c r="CR121" s="1008"/>
      <c r="CS121" s="1008"/>
      <c r="CT121" s="1008"/>
      <c r="CU121" s="1008"/>
      <c r="CV121" s="1008"/>
      <c r="CW121" s="1008"/>
      <c r="CX121" s="1008"/>
      <c r="CY121" s="1008"/>
      <c r="CZ121" s="1008"/>
      <c r="DA121" s="1008"/>
      <c r="DB121" s="1008"/>
      <c r="DC121" s="1008"/>
      <c r="DD121" s="1008"/>
      <c r="DE121" s="1008"/>
      <c r="DF121" s="1009"/>
      <c r="DG121" s="919">
        <v>4348773</v>
      </c>
      <c r="DH121" s="920"/>
      <c r="DI121" s="920"/>
      <c r="DJ121" s="920"/>
      <c r="DK121" s="920"/>
      <c r="DL121" s="920">
        <v>4251841</v>
      </c>
      <c r="DM121" s="920"/>
      <c r="DN121" s="920"/>
      <c r="DO121" s="920"/>
      <c r="DP121" s="920"/>
      <c r="DQ121" s="920">
        <v>4075049</v>
      </c>
      <c r="DR121" s="920"/>
      <c r="DS121" s="920"/>
      <c r="DT121" s="920"/>
      <c r="DU121" s="920"/>
      <c r="DV121" s="921">
        <v>24.4</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447</v>
      </c>
      <c r="BP122" s="994"/>
      <c r="BQ122" s="1034">
        <v>68984143</v>
      </c>
      <c r="BR122" s="1035"/>
      <c r="BS122" s="1035"/>
      <c r="BT122" s="1035"/>
      <c r="BU122" s="1035"/>
      <c r="BV122" s="1035">
        <v>68879234</v>
      </c>
      <c r="BW122" s="1035"/>
      <c r="BX122" s="1035"/>
      <c r="BY122" s="1035"/>
      <c r="BZ122" s="1035"/>
      <c r="CA122" s="1035">
        <v>68028137</v>
      </c>
      <c r="CB122" s="1035"/>
      <c r="CC122" s="1035"/>
      <c r="CD122" s="1035"/>
      <c r="CE122" s="1035"/>
      <c r="CF122" s="987"/>
      <c r="CG122" s="988"/>
      <c r="CH122" s="988"/>
      <c r="CI122" s="988"/>
      <c r="CJ122" s="989"/>
      <c r="CK122" s="1016"/>
      <c r="CL122" s="1017"/>
      <c r="CM122" s="1017"/>
      <c r="CN122" s="1017"/>
      <c r="CO122" s="1018"/>
      <c r="CP122" s="1007" t="s">
        <v>448</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v>3160329</v>
      </c>
      <c r="DM122" s="920"/>
      <c r="DN122" s="920"/>
      <c r="DO122" s="920"/>
      <c r="DP122" s="920"/>
      <c r="DQ122" s="920">
        <v>3149209</v>
      </c>
      <c r="DR122" s="920"/>
      <c r="DS122" s="920"/>
      <c r="DT122" s="920"/>
      <c r="DU122" s="920"/>
      <c r="DV122" s="921">
        <v>18.899999999999999</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85.6</v>
      </c>
      <c r="BR123" s="1027"/>
      <c r="BS123" s="1027"/>
      <c r="BT123" s="1027"/>
      <c r="BU123" s="1027"/>
      <c r="BV123" s="1027">
        <v>77.400000000000006</v>
      </c>
      <c r="BW123" s="1027"/>
      <c r="BX123" s="1027"/>
      <c r="BY123" s="1027"/>
      <c r="BZ123" s="1027"/>
      <c r="CA123" s="1027">
        <v>65.2</v>
      </c>
      <c r="CB123" s="1027"/>
      <c r="CC123" s="1027"/>
      <c r="CD123" s="1027"/>
      <c r="CE123" s="1027"/>
      <c r="CF123" s="1028"/>
      <c r="CG123" s="1029"/>
      <c r="CH123" s="1029"/>
      <c r="CI123" s="1029"/>
      <c r="CJ123" s="1030"/>
      <c r="CK123" s="1016"/>
      <c r="CL123" s="1017"/>
      <c r="CM123" s="1017"/>
      <c r="CN123" s="1017"/>
      <c r="CO123" s="1018"/>
      <c r="CP123" s="1007" t="s">
        <v>450</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v>879732</v>
      </c>
      <c r="DM123" s="959"/>
      <c r="DN123" s="959"/>
      <c r="DO123" s="959"/>
      <c r="DP123" s="960"/>
      <c r="DQ123" s="961">
        <v>752158</v>
      </c>
      <c r="DR123" s="959"/>
      <c r="DS123" s="959"/>
      <c r="DT123" s="959"/>
      <c r="DU123" s="960"/>
      <c r="DV123" s="962">
        <v>4.5</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v>384299</v>
      </c>
      <c r="DM124" s="998"/>
      <c r="DN124" s="998"/>
      <c r="DO124" s="998"/>
      <c r="DP124" s="999"/>
      <c r="DQ124" s="1000">
        <v>113843</v>
      </c>
      <c r="DR124" s="998"/>
      <c r="DS124" s="998"/>
      <c r="DT124" s="998"/>
      <c r="DU124" s="999"/>
      <c r="DV124" s="1001">
        <v>0.7</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460</v>
      </c>
      <c r="AY127" s="887"/>
      <c r="AZ127" s="887"/>
      <c r="BA127" s="887"/>
      <c r="BB127" s="887"/>
      <c r="BC127" s="887"/>
      <c r="BD127" s="887"/>
      <c r="BE127" s="888"/>
      <c r="BF127" s="1041" t="s">
        <v>111</v>
      </c>
      <c r="BG127" s="1042"/>
      <c r="BH127" s="1042"/>
      <c r="BI127" s="1042"/>
      <c r="BJ127" s="1042"/>
      <c r="BK127" s="1042"/>
      <c r="BL127" s="1051"/>
      <c r="BM127" s="1041">
        <v>12.36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462</v>
      </c>
      <c r="DH127" s="1048"/>
      <c r="DI127" s="1048"/>
      <c r="DJ127" s="1048"/>
      <c r="DK127" s="1048"/>
      <c r="DL127" s="1048" t="s">
        <v>463</v>
      </c>
      <c r="DM127" s="1048"/>
      <c r="DN127" s="1048"/>
      <c r="DO127" s="1048"/>
      <c r="DP127" s="1048"/>
      <c r="DQ127" s="1048" t="s">
        <v>463</v>
      </c>
      <c r="DR127" s="1048"/>
      <c r="DS127" s="1048"/>
      <c r="DT127" s="1048"/>
      <c r="DU127" s="1048"/>
      <c r="DV127" s="1049" t="s">
        <v>463</v>
      </c>
      <c r="DW127" s="1049"/>
      <c r="DX127" s="1049"/>
      <c r="DY127" s="1049"/>
      <c r="DZ127" s="1050"/>
    </row>
    <row r="128" spans="1:130" s="197" customFormat="1" ht="26.25" customHeight="1">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550096</v>
      </c>
      <c r="AB128" s="1090"/>
      <c r="AC128" s="1090"/>
      <c r="AD128" s="1090"/>
      <c r="AE128" s="1091"/>
      <c r="AF128" s="1092">
        <v>523572</v>
      </c>
      <c r="AG128" s="1090"/>
      <c r="AH128" s="1090"/>
      <c r="AI128" s="1090"/>
      <c r="AJ128" s="1091"/>
      <c r="AK128" s="1092">
        <v>532658</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111</v>
      </c>
      <c r="BG128" s="1067"/>
      <c r="BH128" s="1067"/>
      <c r="BI128" s="1067"/>
      <c r="BJ128" s="1067"/>
      <c r="BK128" s="1067"/>
      <c r="BL128" s="1068"/>
      <c r="BM128" s="1066">
        <v>17.36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21202328</v>
      </c>
      <c r="AB129" s="959"/>
      <c r="AC129" s="959"/>
      <c r="AD129" s="959"/>
      <c r="AE129" s="960"/>
      <c r="AF129" s="961">
        <v>21386010</v>
      </c>
      <c r="AG129" s="959"/>
      <c r="AH129" s="959"/>
      <c r="AI129" s="959"/>
      <c r="AJ129" s="960"/>
      <c r="AK129" s="961">
        <v>21437308</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14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4320537</v>
      </c>
      <c r="AB130" s="959"/>
      <c r="AC130" s="959"/>
      <c r="AD130" s="959"/>
      <c r="AE130" s="960"/>
      <c r="AF130" s="961">
        <v>4457987</v>
      </c>
      <c r="AG130" s="959"/>
      <c r="AH130" s="959"/>
      <c r="AI130" s="959"/>
      <c r="AJ130" s="960"/>
      <c r="AK130" s="961">
        <v>4733360</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65.2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16881791</v>
      </c>
      <c r="AB131" s="998"/>
      <c r="AC131" s="998"/>
      <c r="AD131" s="998"/>
      <c r="AE131" s="999"/>
      <c r="AF131" s="1000">
        <v>16928023</v>
      </c>
      <c r="AG131" s="998"/>
      <c r="AH131" s="998"/>
      <c r="AI131" s="998"/>
      <c r="AJ131" s="999"/>
      <c r="AK131" s="1000">
        <v>16703948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15.434623909999999</v>
      </c>
      <c r="AB132" s="1104"/>
      <c r="AC132" s="1104"/>
      <c r="AD132" s="1104"/>
      <c r="AE132" s="1105"/>
      <c r="AF132" s="1106">
        <v>13.698909779999999</v>
      </c>
      <c r="AG132" s="1104"/>
      <c r="AH132" s="1104"/>
      <c r="AI132" s="1104"/>
      <c r="AJ132" s="1105"/>
      <c r="AK132" s="1106">
        <v>12.87717131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15.7</v>
      </c>
      <c r="AB133" s="1111"/>
      <c r="AC133" s="1111"/>
      <c r="AD133" s="1111"/>
      <c r="AE133" s="1112"/>
      <c r="AF133" s="1110">
        <v>15.1</v>
      </c>
      <c r="AG133" s="1111"/>
      <c r="AH133" s="1111"/>
      <c r="AI133" s="1111"/>
      <c r="AJ133" s="1112"/>
      <c r="AK133" s="1110">
        <v>14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U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4396957</v>
      </c>
      <c r="L9" s="264">
        <v>55416</v>
      </c>
      <c r="M9" s="265">
        <v>60220</v>
      </c>
      <c r="N9" s="266">
        <v>-8</v>
      </c>
    </row>
    <row r="10" spans="1:16">
      <c r="A10" s="248"/>
      <c r="B10" s="244"/>
      <c r="C10" s="244"/>
      <c r="D10" s="244"/>
      <c r="E10" s="244"/>
      <c r="F10" s="244"/>
      <c r="G10" s="1119" t="s">
        <v>484</v>
      </c>
      <c r="H10" s="1120"/>
      <c r="I10" s="1120"/>
      <c r="J10" s="1121"/>
      <c r="K10" s="267">
        <v>674940</v>
      </c>
      <c r="L10" s="268">
        <v>8507</v>
      </c>
      <c r="M10" s="269">
        <v>6228</v>
      </c>
      <c r="N10" s="270">
        <v>36.6</v>
      </c>
    </row>
    <row r="11" spans="1:16" ht="13.5" customHeight="1">
      <c r="A11" s="248"/>
      <c r="B11" s="244"/>
      <c r="C11" s="244"/>
      <c r="D11" s="244"/>
      <c r="E11" s="244"/>
      <c r="F11" s="244"/>
      <c r="G11" s="1119" t="s">
        <v>485</v>
      </c>
      <c r="H11" s="1120"/>
      <c r="I11" s="1120"/>
      <c r="J11" s="1121"/>
      <c r="K11" s="267">
        <v>1020540</v>
      </c>
      <c r="L11" s="268">
        <v>12862</v>
      </c>
      <c r="M11" s="269">
        <v>6126</v>
      </c>
      <c r="N11" s="270">
        <v>110</v>
      </c>
    </row>
    <row r="12" spans="1:16" ht="13.5" customHeight="1">
      <c r="A12" s="248"/>
      <c r="B12" s="244"/>
      <c r="C12" s="244"/>
      <c r="D12" s="244"/>
      <c r="E12" s="244"/>
      <c r="F12" s="244"/>
      <c r="G12" s="1119" t="s">
        <v>486</v>
      </c>
      <c r="H12" s="1120"/>
      <c r="I12" s="1120"/>
      <c r="J12" s="1121"/>
      <c r="K12" s="267">
        <v>405818</v>
      </c>
      <c r="L12" s="268">
        <v>5115</v>
      </c>
      <c r="M12" s="269">
        <v>1407</v>
      </c>
      <c r="N12" s="270">
        <v>263.5</v>
      </c>
    </row>
    <row r="13" spans="1:16" ht="13.5" customHeight="1">
      <c r="A13" s="248"/>
      <c r="B13" s="244"/>
      <c r="C13" s="244"/>
      <c r="D13" s="244"/>
      <c r="E13" s="244"/>
      <c r="F13" s="244"/>
      <c r="G13" s="1119" t="s">
        <v>487</v>
      </c>
      <c r="H13" s="1120"/>
      <c r="I13" s="1120"/>
      <c r="J13" s="1121"/>
      <c r="K13" s="267" t="s">
        <v>488</v>
      </c>
      <c r="L13" s="268" t="s">
        <v>488</v>
      </c>
      <c r="M13" s="269" t="s">
        <v>488</v>
      </c>
      <c r="N13" s="270" t="s">
        <v>488</v>
      </c>
    </row>
    <row r="14" spans="1:16" ht="13.5" customHeight="1">
      <c r="A14" s="248"/>
      <c r="B14" s="244"/>
      <c r="C14" s="244"/>
      <c r="D14" s="244"/>
      <c r="E14" s="244"/>
      <c r="F14" s="244"/>
      <c r="G14" s="1119" t="s">
        <v>489</v>
      </c>
      <c r="H14" s="1120"/>
      <c r="I14" s="1120"/>
      <c r="J14" s="1121"/>
      <c r="K14" s="267">
        <v>296261</v>
      </c>
      <c r="L14" s="268">
        <v>3734</v>
      </c>
      <c r="M14" s="269">
        <v>2310</v>
      </c>
      <c r="N14" s="270">
        <v>61.6</v>
      </c>
    </row>
    <row r="15" spans="1:16" ht="13.5" customHeight="1">
      <c r="A15" s="248"/>
      <c r="B15" s="244"/>
      <c r="C15" s="244"/>
      <c r="D15" s="244"/>
      <c r="E15" s="244"/>
      <c r="F15" s="244"/>
      <c r="G15" s="1119" t="s">
        <v>490</v>
      </c>
      <c r="H15" s="1120"/>
      <c r="I15" s="1120"/>
      <c r="J15" s="1121"/>
      <c r="K15" s="267">
        <v>82283</v>
      </c>
      <c r="L15" s="268">
        <v>1037</v>
      </c>
      <c r="M15" s="269">
        <v>1512</v>
      </c>
      <c r="N15" s="270">
        <v>-31.4</v>
      </c>
    </row>
    <row r="16" spans="1:16">
      <c r="A16" s="248"/>
      <c r="B16" s="244"/>
      <c r="C16" s="244"/>
      <c r="D16" s="244"/>
      <c r="E16" s="244"/>
      <c r="F16" s="244"/>
      <c r="G16" s="1122" t="s">
        <v>491</v>
      </c>
      <c r="H16" s="1123"/>
      <c r="I16" s="1123"/>
      <c r="J16" s="1124"/>
      <c r="K16" s="268">
        <v>-436703</v>
      </c>
      <c r="L16" s="268">
        <v>-5504</v>
      </c>
      <c r="M16" s="269">
        <v>-6349</v>
      </c>
      <c r="N16" s="270">
        <v>-13.3</v>
      </c>
    </row>
    <row r="17" spans="1:16">
      <c r="A17" s="248"/>
      <c r="B17" s="244"/>
      <c r="C17" s="244"/>
      <c r="D17" s="244"/>
      <c r="E17" s="244"/>
      <c r="F17" s="244"/>
      <c r="G17" s="1122" t="s">
        <v>169</v>
      </c>
      <c r="H17" s="1123"/>
      <c r="I17" s="1123"/>
      <c r="J17" s="1124"/>
      <c r="K17" s="268">
        <v>6440096</v>
      </c>
      <c r="L17" s="268">
        <v>81167</v>
      </c>
      <c r="M17" s="269">
        <v>71454</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5.92</v>
      </c>
      <c r="L21" s="281">
        <v>6.96</v>
      </c>
      <c r="M21" s="282">
        <v>-1.04</v>
      </c>
      <c r="N21" s="249"/>
      <c r="O21" s="283"/>
      <c r="P21" s="279"/>
    </row>
    <row r="22" spans="1:16" s="284" customFormat="1">
      <c r="A22" s="279"/>
      <c r="B22" s="249"/>
      <c r="C22" s="249"/>
      <c r="D22" s="249"/>
      <c r="E22" s="249"/>
      <c r="F22" s="249"/>
      <c r="G22" s="1114" t="s">
        <v>497</v>
      </c>
      <c r="H22" s="1115"/>
      <c r="I22" s="1115"/>
      <c r="J22" s="1116"/>
      <c r="K22" s="285">
        <v>98.7</v>
      </c>
      <c r="L22" s="286">
        <v>98.3</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500</v>
      </c>
      <c r="H32" s="1131"/>
      <c r="I32" s="1131"/>
      <c r="J32" s="1132"/>
      <c r="K32" s="294">
        <v>3832405</v>
      </c>
      <c r="L32" s="294">
        <v>48301</v>
      </c>
      <c r="M32" s="295">
        <v>42849</v>
      </c>
      <c r="N32" s="296">
        <v>12.7</v>
      </c>
    </row>
    <row r="33" spans="1:16" ht="13.5" customHeight="1">
      <c r="A33" s="248"/>
      <c r="B33" s="244"/>
      <c r="C33" s="244"/>
      <c r="D33" s="244"/>
      <c r="E33" s="244"/>
      <c r="F33" s="244"/>
      <c r="G33" s="1130" t="s">
        <v>501</v>
      </c>
      <c r="H33" s="1131"/>
      <c r="I33" s="1131"/>
      <c r="J33" s="1132"/>
      <c r="K33" s="294" t="s">
        <v>488</v>
      </c>
      <c r="L33" s="294" t="s">
        <v>488</v>
      </c>
      <c r="M33" s="295" t="s">
        <v>488</v>
      </c>
      <c r="N33" s="296" t="s">
        <v>488</v>
      </c>
    </row>
    <row r="34" spans="1:16" ht="27" customHeight="1">
      <c r="A34" s="248"/>
      <c r="B34" s="244"/>
      <c r="C34" s="244"/>
      <c r="D34" s="244"/>
      <c r="E34" s="244"/>
      <c r="F34" s="244"/>
      <c r="G34" s="1130" t="s">
        <v>502</v>
      </c>
      <c r="H34" s="1131"/>
      <c r="I34" s="1131"/>
      <c r="J34" s="1132"/>
      <c r="K34" s="294">
        <v>33333</v>
      </c>
      <c r="L34" s="294">
        <v>420</v>
      </c>
      <c r="M34" s="295">
        <v>43</v>
      </c>
      <c r="N34" s="296">
        <v>876.7</v>
      </c>
    </row>
    <row r="35" spans="1:16" ht="27" customHeight="1">
      <c r="A35" s="248"/>
      <c r="B35" s="244"/>
      <c r="C35" s="244"/>
      <c r="D35" s="244"/>
      <c r="E35" s="244"/>
      <c r="F35" s="244"/>
      <c r="G35" s="1130" t="s">
        <v>503</v>
      </c>
      <c r="H35" s="1131"/>
      <c r="I35" s="1131"/>
      <c r="J35" s="1132"/>
      <c r="K35" s="294">
        <v>3243153</v>
      </c>
      <c r="L35" s="294">
        <v>40875</v>
      </c>
      <c r="M35" s="295">
        <v>17936</v>
      </c>
      <c r="N35" s="296">
        <v>127.9</v>
      </c>
    </row>
    <row r="36" spans="1:16" ht="27" customHeight="1">
      <c r="A36" s="248"/>
      <c r="B36" s="244"/>
      <c r="C36" s="244"/>
      <c r="D36" s="244"/>
      <c r="E36" s="244"/>
      <c r="F36" s="244"/>
      <c r="G36" s="1130" t="s">
        <v>504</v>
      </c>
      <c r="H36" s="1131"/>
      <c r="I36" s="1131"/>
      <c r="J36" s="1132"/>
      <c r="K36" s="294">
        <v>308122</v>
      </c>
      <c r="L36" s="294">
        <v>3883</v>
      </c>
      <c r="M36" s="295">
        <v>1583</v>
      </c>
      <c r="N36" s="296">
        <v>145.30000000000001</v>
      </c>
    </row>
    <row r="37" spans="1:16" ht="13.5" customHeight="1">
      <c r="A37" s="248"/>
      <c r="B37" s="244"/>
      <c r="C37" s="244"/>
      <c r="D37" s="244"/>
      <c r="E37" s="244"/>
      <c r="F37" s="244"/>
      <c r="G37" s="1130" t="s">
        <v>505</v>
      </c>
      <c r="H37" s="1131"/>
      <c r="I37" s="1131"/>
      <c r="J37" s="1132"/>
      <c r="K37" s="294" t="s">
        <v>488</v>
      </c>
      <c r="L37" s="294" t="s">
        <v>488</v>
      </c>
      <c r="M37" s="295">
        <v>1142</v>
      </c>
      <c r="N37" s="296" t="s">
        <v>488</v>
      </c>
    </row>
    <row r="38" spans="1:16" ht="27" customHeight="1">
      <c r="A38" s="248"/>
      <c r="B38" s="244"/>
      <c r="C38" s="244"/>
      <c r="D38" s="244"/>
      <c r="E38" s="244"/>
      <c r="F38" s="244"/>
      <c r="G38" s="1133" t="s">
        <v>506</v>
      </c>
      <c r="H38" s="1134"/>
      <c r="I38" s="1134"/>
      <c r="J38" s="1135"/>
      <c r="K38" s="297">
        <v>1</v>
      </c>
      <c r="L38" s="297">
        <v>0</v>
      </c>
      <c r="M38" s="298">
        <v>1</v>
      </c>
      <c r="N38" s="299">
        <v>-100</v>
      </c>
      <c r="O38" s="293"/>
    </row>
    <row r="39" spans="1:16">
      <c r="A39" s="248"/>
      <c r="B39" s="244"/>
      <c r="C39" s="244"/>
      <c r="D39" s="244"/>
      <c r="E39" s="244"/>
      <c r="F39" s="244"/>
      <c r="G39" s="1133" t="s">
        <v>507</v>
      </c>
      <c r="H39" s="1134"/>
      <c r="I39" s="1134"/>
      <c r="J39" s="1135"/>
      <c r="K39" s="300">
        <v>-532658</v>
      </c>
      <c r="L39" s="300">
        <v>-6713</v>
      </c>
      <c r="M39" s="301">
        <v>-7075</v>
      </c>
      <c r="N39" s="302">
        <v>-5.0999999999999996</v>
      </c>
      <c r="O39" s="293"/>
    </row>
    <row r="40" spans="1:16" ht="27" customHeight="1">
      <c r="A40" s="248"/>
      <c r="B40" s="244"/>
      <c r="C40" s="244"/>
      <c r="D40" s="244"/>
      <c r="E40" s="244"/>
      <c r="F40" s="244"/>
      <c r="G40" s="1130" t="s">
        <v>508</v>
      </c>
      <c r="H40" s="1131"/>
      <c r="I40" s="1131"/>
      <c r="J40" s="1132"/>
      <c r="K40" s="300">
        <v>-4733360</v>
      </c>
      <c r="L40" s="300">
        <v>-59656</v>
      </c>
      <c r="M40" s="301">
        <v>-40075</v>
      </c>
      <c r="N40" s="302">
        <v>48.9</v>
      </c>
      <c r="O40" s="293"/>
    </row>
    <row r="41" spans="1:16">
      <c r="A41" s="248"/>
      <c r="B41" s="244"/>
      <c r="C41" s="244"/>
      <c r="D41" s="244"/>
      <c r="E41" s="244"/>
      <c r="F41" s="244"/>
      <c r="G41" s="1136" t="s">
        <v>280</v>
      </c>
      <c r="H41" s="1137"/>
      <c r="I41" s="1137"/>
      <c r="J41" s="1138"/>
      <c r="K41" s="294">
        <v>2150996</v>
      </c>
      <c r="L41" s="300">
        <v>27110</v>
      </c>
      <c r="M41" s="301">
        <v>16405</v>
      </c>
      <c r="N41" s="302">
        <v>65.3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478</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4373096</v>
      </c>
      <c r="J51" s="320">
        <v>54153</v>
      </c>
      <c r="K51" s="321">
        <v>3</v>
      </c>
      <c r="L51" s="322">
        <v>44162</v>
      </c>
      <c r="M51" s="323">
        <v>-7.7</v>
      </c>
      <c r="N51" s="324">
        <v>10.7</v>
      </c>
    </row>
    <row r="52" spans="1:14">
      <c r="A52" s="248"/>
      <c r="B52" s="244"/>
      <c r="C52" s="244"/>
      <c r="D52" s="244"/>
      <c r="E52" s="244"/>
      <c r="F52" s="244"/>
      <c r="G52" s="325"/>
      <c r="H52" s="326" t="s">
        <v>519</v>
      </c>
      <c r="I52" s="327">
        <v>1901523</v>
      </c>
      <c r="J52" s="328">
        <v>23547</v>
      </c>
      <c r="K52" s="329">
        <v>7.6</v>
      </c>
      <c r="L52" s="330">
        <v>24931</v>
      </c>
      <c r="M52" s="331">
        <v>-9</v>
      </c>
      <c r="N52" s="332">
        <v>16.600000000000001</v>
      </c>
    </row>
    <row r="53" spans="1:14">
      <c r="A53" s="248"/>
      <c r="B53" s="244"/>
      <c r="C53" s="244"/>
      <c r="D53" s="244"/>
      <c r="E53" s="244"/>
      <c r="F53" s="244"/>
      <c r="G53" s="310" t="s">
        <v>520</v>
      </c>
      <c r="H53" s="311"/>
      <c r="I53" s="319">
        <v>2833023</v>
      </c>
      <c r="J53" s="320">
        <v>35267</v>
      </c>
      <c r="K53" s="321">
        <v>-34.9</v>
      </c>
      <c r="L53" s="322">
        <v>48103</v>
      </c>
      <c r="M53" s="323">
        <v>8.9</v>
      </c>
      <c r="N53" s="324">
        <v>-43.8</v>
      </c>
    </row>
    <row r="54" spans="1:14">
      <c r="A54" s="248"/>
      <c r="B54" s="244"/>
      <c r="C54" s="244"/>
      <c r="D54" s="244"/>
      <c r="E54" s="244"/>
      <c r="F54" s="244"/>
      <c r="G54" s="325"/>
      <c r="H54" s="326" t="s">
        <v>519</v>
      </c>
      <c r="I54" s="327">
        <v>1080136</v>
      </c>
      <c r="J54" s="328">
        <v>13446</v>
      </c>
      <c r="K54" s="329">
        <v>-42.9</v>
      </c>
      <c r="L54" s="330">
        <v>22640</v>
      </c>
      <c r="M54" s="331">
        <v>-9.1999999999999993</v>
      </c>
      <c r="N54" s="332">
        <v>-33.700000000000003</v>
      </c>
    </row>
    <row r="55" spans="1:14">
      <c r="A55" s="248"/>
      <c r="B55" s="244"/>
      <c r="C55" s="244"/>
      <c r="D55" s="244"/>
      <c r="E55" s="244"/>
      <c r="F55" s="244"/>
      <c r="G55" s="310" t="s">
        <v>521</v>
      </c>
      <c r="H55" s="311"/>
      <c r="I55" s="319">
        <v>2630545</v>
      </c>
      <c r="J55" s="320">
        <v>32802</v>
      </c>
      <c r="K55" s="321">
        <v>-7</v>
      </c>
      <c r="L55" s="322">
        <v>45761</v>
      </c>
      <c r="M55" s="323">
        <v>-4.9000000000000004</v>
      </c>
      <c r="N55" s="324">
        <v>-2.1</v>
      </c>
    </row>
    <row r="56" spans="1:14">
      <c r="A56" s="248"/>
      <c r="B56" s="244"/>
      <c r="C56" s="244"/>
      <c r="D56" s="244"/>
      <c r="E56" s="244"/>
      <c r="F56" s="244"/>
      <c r="G56" s="325"/>
      <c r="H56" s="326" t="s">
        <v>519</v>
      </c>
      <c r="I56" s="327">
        <v>1290757</v>
      </c>
      <c r="J56" s="328">
        <v>16095</v>
      </c>
      <c r="K56" s="329">
        <v>19.7</v>
      </c>
      <c r="L56" s="330">
        <v>24777</v>
      </c>
      <c r="M56" s="331">
        <v>9.4</v>
      </c>
      <c r="N56" s="332">
        <v>10.3</v>
      </c>
    </row>
    <row r="57" spans="1:14">
      <c r="A57" s="248"/>
      <c r="B57" s="244"/>
      <c r="C57" s="244"/>
      <c r="D57" s="244"/>
      <c r="E57" s="244"/>
      <c r="F57" s="244"/>
      <c r="G57" s="310" t="s">
        <v>522</v>
      </c>
      <c r="H57" s="311"/>
      <c r="I57" s="319">
        <v>2431677</v>
      </c>
      <c r="J57" s="320">
        <v>30445</v>
      </c>
      <c r="K57" s="321">
        <v>-7.2</v>
      </c>
      <c r="L57" s="322">
        <v>56255</v>
      </c>
      <c r="M57" s="323">
        <v>22.9</v>
      </c>
      <c r="N57" s="324">
        <v>-30.1</v>
      </c>
    </row>
    <row r="58" spans="1:14">
      <c r="A58" s="248"/>
      <c r="B58" s="244"/>
      <c r="C58" s="244"/>
      <c r="D58" s="244"/>
      <c r="E58" s="244"/>
      <c r="F58" s="244"/>
      <c r="G58" s="325"/>
      <c r="H58" s="326" t="s">
        <v>519</v>
      </c>
      <c r="I58" s="327">
        <v>816334</v>
      </c>
      <c r="J58" s="328">
        <v>10221</v>
      </c>
      <c r="K58" s="329">
        <v>-36.5</v>
      </c>
      <c r="L58" s="330">
        <v>26957</v>
      </c>
      <c r="M58" s="331">
        <v>8.8000000000000007</v>
      </c>
      <c r="N58" s="332">
        <v>-45.3</v>
      </c>
    </row>
    <row r="59" spans="1:14">
      <c r="A59" s="248"/>
      <c r="B59" s="244"/>
      <c r="C59" s="244"/>
      <c r="D59" s="244"/>
      <c r="E59" s="244"/>
      <c r="F59" s="244"/>
      <c r="G59" s="310" t="s">
        <v>523</v>
      </c>
      <c r="H59" s="311"/>
      <c r="I59" s="319">
        <v>2786455</v>
      </c>
      <c r="J59" s="320">
        <v>35119</v>
      </c>
      <c r="K59" s="321">
        <v>15.4</v>
      </c>
      <c r="L59" s="322">
        <v>57944</v>
      </c>
      <c r="M59" s="323">
        <v>3</v>
      </c>
      <c r="N59" s="324">
        <v>12.4</v>
      </c>
    </row>
    <row r="60" spans="1:14">
      <c r="A60" s="248"/>
      <c r="B60" s="244"/>
      <c r="C60" s="244"/>
      <c r="D60" s="244"/>
      <c r="E60" s="244"/>
      <c r="F60" s="244"/>
      <c r="G60" s="325"/>
      <c r="H60" s="326" t="s">
        <v>519</v>
      </c>
      <c r="I60" s="333">
        <v>1343980</v>
      </c>
      <c r="J60" s="328">
        <v>16939</v>
      </c>
      <c r="K60" s="329">
        <v>65.7</v>
      </c>
      <c r="L60" s="330">
        <v>29326</v>
      </c>
      <c r="M60" s="331">
        <v>8.8000000000000007</v>
      </c>
      <c r="N60" s="332">
        <v>56.9</v>
      </c>
    </row>
    <row r="61" spans="1:14">
      <c r="A61" s="248"/>
      <c r="B61" s="244"/>
      <c r="C61" s="244"/>
      <c r="D61" s="244"/>
      <c r="E61" s="244"/>
      <c r="F61" s="244"/>
      <c r="G61" s="310" t="s">
        <v>524</v>
      </c>
      <c r="H61" s="334"/>
      <c r="I61" s="335">
        <v>3010959</v>
      </c>
      <c r="J61" s="336">
        <v>37557</v>
      </c>
      <c r="K61" s="337">
        <v>-6.1</v>
      </c>
      <c r="L61" s="338">
        <v>50445</v>
      </c>
      <c r="M61" s="339">
        <v>4.4000000000000004</v>
      </c>
      <c r="N61" s="324">
        <v>-10.5</v>
      </c>
    </row>
    <row r="62" spans="1:14">
      <c r="A62" s="248"/>
      <c r="B62" s="244"/>
      <c r="C62" s="244"/>
      <c r="D62" s="244"/>
      <c r="E62" s="244"/>
      <c r="F62" s="244"/>
      <c r="G62" s="325"/>
      <c r="H62" s="326" t="s">
        <v>519</v>
      </c>
      <c r="I62" s="327">
        <v>1286546</v>
      </c>
      <c r="J62" s="328">
        <v>16050</v>
      </c>
      <c r="K62" s="329">
        <v>2.7</v>
      </c>
      <c r="L62" s="330">
        <v>25726</v>
      </c>
      <c r="M62" s="331">
        <v>1.8</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20.6</v>
      </c>
      <c r="G47" s="12">
        <v>22.26</v>
      </c>
      <c r="H47" s="12">
        <v>24.12</v>
      </c>
      <c r="I47" s="12">
        <v>27.97</v>
      </c>
      <c r="J47" s="13">
        <v>30.94</v>
      </c>
    </row>
    <row r="48" spans="2:10" ht="57.75" customHeight="1">
      <c r="B48" s="14"/>
      <c r="C48" s="1141" t="s">
        <v>4</v>
      </c>
      <c r="D48" s="1141"/>
      <c r="E48" s="1142"/>
      <c r="F48" s="15">
        <v>3</v>
      </c>
      <c r="G48" s="16">
        <v>5.83</v>
      </c>
      <c r="H48" s="16">
        <v>5.91</v>
      </c>
      <c r="I48" s="16">
        <v>5.78</v>
      </c>
      <c r="J48" s="17">
        <v>4.3600000000000003</v>
      </c>
    </row>
    <row r="49" spans="2:10" ht="57.75" customHeight="1" thickBot="1">
      <c r="B49" s="18"/>
      <c r="C49" s="1143" t="s">
        <v>5</v>
      </c>
      <c r="D49" s="1143"/>
      <c r="E49" s="1144"/>
      <c r="F49" s="19">
        <v>5.59</v>
      </c>
      <c r="G49" s="20">
        <v>4.57</v>
      </c>
      <c r="H49" s="20">
        <v>3.43</v>
      </c>
      <c r="I49" s="20">
        <v>5.51</v>
      </c>
      <c r="J49" s="21">
        <v>1.64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531</v>
      </c>
      <c r="D34" s="1151"/>
      <c r="E34" s="1152"/>
      <c r="F34" s="32" t="s">
        <v>532</v>
      </c>
      <c r="G34" s="33">
        <v>0.16</v>
      </c>
      <c r="H34" s="33" t="s">
        <v>533</v>
      </c>
      <c r="I34" s="33" t="s">
        <v>534</v>
      </c>
      <c r="J34" s="34" t="s">
        <v>535</v>
      </c>
      <c r="K34" s="22"/>
      <c r="L34" s="22"/>
      <c r="M34" s="22"/>
      <c r="N34" s="22"/>
      <c r="O34" s="22"/>
      <c r="P34" s="22"/>
    </row>
    <row r="35" spans="1:16" ht="39" customHeight="1">
      <c r="A35" s="22"/>
      <c r="B35" s="35"/>
      <c r="C35" s="1145" t="s">
        <v>536</v>
      </c>
      <c r="D35" s="1146"/>
      <c r="E35" s="1147"/>
      <c r="F35" s="36">
        <v>8.6199999999999992</v>
      </c>
      <c r="G35" s="37">
        <v>9.4499999999999993</v>
      </c>
      <c r="H35" s="37">
        <v>9.9600000000000009</v>
      </c>
      <c r="I35" s="37">
        <v>10.77</v>
      </c>
      <c r="J35" s="38">
        <v>12.11</v>
      </c>
      <c r="K35" s="22"/>
      <c r="L35" s="22"/>
      <c r="M35" s="22"/>
      <c r="N35" s="22"/>
      <c r="O35" s="22"/>
      <c r="P35" s="22"/>
    </row>
    <row r="36" spans="1:16" ht="39" customHeight="1">
      <c r="A36" s="22"/>
      <c r="B36" s="35"/>
      <c r="C36" s="1145" t="s">
        <v>537</v>
      </c>
      <c r="D36" s="1146"/>
      <c r="E36" s="1147"/>
      <c r="F36" s="36">
        <v>2.98</v>
      </c>
      <c r="G36" s="37">
        <v>5.82</v>
      </c>
      <c r="H36" s="37">
        <v>5.9</v>
      </c>
      <c r="I36" s="37">
        <v>5.76</v>
      </c>
      <c r="J36" s="38">
        <v>4.3499999999999996</v>
      </c>
      <c r="K36" s="22"/>
      <c r="L36" s="22"/>
      <c r="M36" s="22"/>
      <c r="N36" s="22"/>
      <c r="O36" s="22"/>
      <c r="P36" s="22"/>
    </row>
    <row r="37" spans="1:16" ht="39" customHeight="1">
      <c r="A37" s="22"/>
      <c r="B37" s="35"/>
      <c r="C37" s="1145" t="s">
        <v>538</v>
      </c>
      <c r="D37" s="1146"/>
      <c r="E37" s="1147"/>
      <c r="F37" s="36">
        <v>0.84</v>
      </c>
      <c r="G37" s="37">
        <v>0.28000000000000003</v>
      </c>
      <c r="H37" s="37">
        <v>0.54</v>
      </c>
      <c r="I37" s="37">
        <v>0.22</v>
      </c>
      <c r="J37" s="38">
        <v>0.47</v>
      </c>
      <c r="K37" s="22"/>
      <c r="L37" s="22"/>
      <c r="M37" s="22"/>
      <c r="N37" s="22"/>
      <c r="O37" s="22"/>
      <c r="P37" s="22"/>
    </row>
    <row r="38" spans="1:16" ht="39" customHeight="1">
      <c r="A38" s="22"/>
      <c r="B38" s="35"/>
      <c r="C38" s="1145" t="s">
        <v>539</v>
      </c>
      <c r="D38" s="1146"/>
      <c r="E38" s="1147"/>
      <c r="F38" s="36">
        <v>0.04</v>
      </c>
      <c r="G38" s="37">
        <v>0.03</v>
      </c>
      <c r="H38" s="37">
        <v>0.02</v>
      </c>
      <c r="I38" s="37">
        <v>0.2</v>
      </c>
      <c r="J38" s="38">
        <v>0.34</v>
      </c>
      <c r="K38" s="22"/>
      <c r="L38" s="22"/>
      <c r="M38" s="22"/>
      <c r="N38" s="22"/>
      <c r="O38" s="22"/>
      <c r="P38" s="22"/>
    </row>
    <row r="39" spans="1:16" ht="39" customHeight="1">
      <c r="A39" s="22"/>
      <c r="B39" s="35"/>
      <c r="C39" s="1145" t="s">
        <v>540</v>
      </c>
      <c r="D39" s="1146"/>
      <c r="E39" s="1147"/>
      <c r="F39" s="36" t="s">
        <v>541</v>
      </c>
      <c r="G39" s="37" t="s">
        <v>542</v>
      </c>
      <c r="H39" s="37" t="s">
        <v>543</v>
      </c>
      <c r="I39" s="37" t="s">
        <v>544</v>
      </c>
      <c r="J39" s="38">
        <v>0.15</v>
      </c>
      <c r="K39" s="22"/>
      <c r="L39" s="22"/>
      <c r="M39" s="22"/>
      <c r="N39" s="22"/>
      <c r="O39" s="22"/>
      <c r="P39" s="22"/>
    </row>
    <row r="40" spans="1:16" ht="39" customHeight="1">
      <c r="A40" s="22"/>
      <c r="B40" s="35"/>
      <c r="C40" s="1145" t="s">
        <v>545</v>
      </c>
      <c r="D40" s="1146"/>
      <c r="E40" s="1147"/>
      <c r="F40" s="36">
        <v>0.06</v>
      </c>
      <c r="G40" s="37">
        <v>7.0000000000000007E-2</v>
      </c>
      <c r="H40" s="37">
        <v>0.09</v>
      </c>
      <c r="I40" s="37">
        <v>0.09</v>
      </c>
      <c r="J40" s="38">
        <v>0.08</v>
      </c>
      <c r="K40" s="22"/>
      <c r="L40" s="22"/>
      <c r="M40" s="22"/>
      <c r="N40" s="22"/>
      <c r="O40" s="22"/>
      <c r="P40" s="22"/>
    </row>
    <row r="41" spans="1:16" ht="39" customHeight="1">
      <c r="A41" s="22"/>
      <c r="B41" s="35"/>
      <c r="C41" s="1145" t="s">
        <v>546</v>
      </c>
      <c r="D41" s="1146"/>
      <c r="E41" s="1147"/>
      <c r="F41" s="36">
        <v>0</v>
      </c>
      <c r="G41" s="37">
        <v>0</v>
      </c>
      <c r="H41" s="37">
        <v>0</v>
      </c>
      <c r="I41" s="37">
        <v>0</v>
      </c>
      <c r="J41" s="38">
        <v>0</v>
      </c>
      <c r="K41" s="22"/>
      <c r="L41" s="22"/>
      <c r="M41" s="22"/>
      <c r="N41" s="22"/>
      <c r="O41" s="22"/>
      <c r="P41" s="22"/>
    </row>
    <row r="42" spans="1:16" ht="39" customHeight="1">
      <c r="A42" s="22"/>
      <c r="B42" s="39"/>
      <c r="C42" s="1145" t="s">
        <v>547</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548</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3874</v>
      </c>
      <c r="L45" s="60">
        <v>3916</v>
      </c>
      <c r="M45" s="60">
        <v>3914</v>
      </c>
      <c r="N45" s="60">
        <v>3847</v>
      </c>
      <c r="O45" s="61">
        <v>3832</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v>33</v>
      </c>
      <c r="L47" s="64">
        <v>33</v>
      </c>
      <c r="M47" s="64">
        <v>33</v>
      </c>
      <c r="N47" s="64">
        <v>33</v>
      </c>
      <c r="O47" s="65">
        <v>33</v>
      </c>
      <c r="P47" s="48"/>
      <c r="Q47" s="48"/>
      <c r="R47" s="48"/>
      <c r="S47" s="48"/>
      <c r="T47" s="48"/>
      <c r="U47" s="48"/>
    </row>
    <row r="48" spans="1:21" ht="30.75" customHeight="1">
      <c r="A48" s="48"/>
      <c r="B48" s="1163"/>
      <c r="C48" s="1164"/>
      <c r="D48" s="62"/>
      <c r="E48" s="1155" t="s">
        <v>15</v>
      </c>
      <c r="F48" s="1155"/>
      <c r="G48" s="1155"/>
      <c r="H48" s="1155"/>
      <c r="I48" s="1155"/>
      <c r="J48" s="1156"/>
      <c r="K48" s="63">
        <v>2685</v>
      </c>
      <c r="L48" s="64">
        <v>3109</v>
      </c>
      <c r="M48" s="64">
        <v>3195</v>
      </c>
      <c r="N48" s="64">
        <v>3103</v>
      </c>
      <c r="O48" s="65">
        <v>3243</v>
      </c>
      <c r="P48" s="48"/>
      <c r="Q48" s="48"/>
      <c r="R48" s="48"/>
      <c r="S48" s="48"/>
      <c r="T48" s="48"/>
      <c r="U48" s="48"/>
    </row>
    <row r="49" spans="1:21" ht="30.75" customHeight="1">
      <c r="A49" s="48"/>
      <c r="B49" s="1163"/>
      <c r="C49" s="1164"/>
      <c r="D49" s="62"/>
      <c r="E49" s="1155" t="s">
        <v>16</v>
      </c>
      <c r="F49" s="1155"/>
      <c r="G49" s="1155"/>
      <c r="H49" s="1155"/>
      <c r="I49" s="1155"/>
      <c r="J49" s="1156"/>
      <c r="K49" s="63">
        <v>737</v>
      </c>
      <c r="L49" s="64">
        <v>592</v>
      </c>
      <c r="M49" s="64">
        <v>334</v>
      </c>
      <c r="N49" s="64">
        <v>317</v>
      </c>
      <c r="O49" s="65">
        <v>308</v>
      </c>
      <c r="P49" s="48"/>
      <c r="Q49" s="48"/>
      <c r="R49" s="48"/>
      <c r="S49" s="48"/>
      <c r="T49" s="48"/>
      <c r="U49" s="48"/>
    </row>
    <row r="50" spans="1:21" ht="30.75" customHeight="1">
      <c r="A50" s="48"/>
      <c r="B50" s="1163"/>
      <c r="C50" s="1164"/>
      <c r="D50" s="62"/>
      <c r="E50" s="1155" t="s">
        <v>17</v>
      </c>
      <c r="F50" s="1155"/>
      <c r="G50" s="1155"/>
      <c r="H50" s="1155"/>
      <c r="I50" s="1155"/>
      <c r="J50" s="1156"/>
      <c r="K50" s="63" t="s">
        <v>488</v>
      </c>
      <c r="L50" s="64" t="s">
        <v>488</v>
      </c>
      <c r="M50" s="64" t="s">
        <v>488</v>
      </c>
      <c r="N50" s="64" t="s">
        <v>488</v>
      </c>
      <c r="O50" s="65" t="s">
        <v>488</v>
      </c>
      <c r="P50" s="48"/>
      <c r="Q50" s="48"/>
      <c r="R50" s="48"/>
      <c r="S50" s="48"/>
      <c r="T50" s="48"/>
      <c r="U50" s="48"/>
    </row>
    <row r="51" spans="1:21" ht="30.75" customHeight="1">
      <c r="A51" s="48"/>
      <c r="B51" s="1165"/>
      <c r="C51" s="1166"/>
      <c r="D51" s="66"/>
      <c r="E51" s="1155" t="s">
        <v>18</v>
      </c>
      <c r="F51" s="1155"/>
      <c r="G51" s="1155"/>
      <c r="H51" s="1155"/>
      <c r="I51" s="1155"/>
      <c r="J51" s="1156"/>
      <c r="K51" s="63">
        <v>2</v>
      </c>
      <c r="L51" s="64">
        <v>1</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4702</v>
      </c>
      <c r="L52" s="64">
        <v>4919</v>
      </c>
      <c r="M52" s="64">
        <v>4872</v>
      </c>
      <c r="N52" s="64">
        <v>4982</v>
      </c>
      <c r="O52" s="65">
        <v>5266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2629</v>
      </c>
      <c r="L53" s="69">
        <v>2732</v>
      </c>
      <c r="M53" s="69">
        <v>2604</v>
      </c>
      <c r="N53" s="69">
        <v>2318</v>
      </c>
      <c r="O53" s="70">
        <v>2150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2016-04-20T01:45:19Z</cp:lastPrinted>
  <dcterms:created xsi:type="dcterms:W3CDTF">2016-02-15T01:49:11Z</dcterms:created>
  <dcterms:modified xsi:type="dcterms:W3CDTF">2016-05-30T06:50:27Z</dcterms:modified>
  <cp:category/>
</cp:coreProperties>
</file>