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7770"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41"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C41" i="9"/>
  <c r="CO40" i="9"/>
  <c r="BW40" i="9"/>
  <c r="BE40" i="9"/>
  <c r="AM40" i="9"/>
  <c r="C40" i="9"/>
  <c r="CO39" i="9"/>
  <c r="BW39" i="9"/>
  <c r="BE39" i="9"/>
  <c r="AM39" i="9"/>
  <c r="C39" i="9"/>
  <c r="CO38" i="9"/>
  <c r="BW38" i="9"/>
  <c r="BE38" i="9"/>
  <c r="AM38" i="9"/>
  <c r="C38" i="9"/>
  <c r="CO37" i="9"/>
  <c r="BW37" i="9"/>
  <c r="BE37" i="9"/>
  <c r="AM37" i="9"/>
  <c r="C37" i="9"/>
  <c r="BW36" i="9"/>
  <c r="BE36" i="9"/>
  <c r="AM36" i="9"/>
  <c r="C36" i="9"/>
  <c r="BW35" i="9"/>
  <c r="AM35" i="9"/>
  <c r="C35" i="9"/>
  <c r="BW34" i="9"/>
  <c r="C34" i="9"/>
  <c r="CO34" i="9" l="1"/>
  <c r="CO35" i="9" s="1"/>
  <c r="CO36" i="9" s="1"/>
  <c r="U34" i="9"/>
  <c r="U35" i="9" s="1"/>
  <c r="U36" i="9" s="1"/>
  <c r="U37" i="9" s="1"/>
  <c r="U38" i="9" s="1"/>
  <c r="U39" i="9" s="1"/>
  <c r="U40" i="9" s="1"/>
  <c r="U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<sst xmlns="http://schemas.openxmlformats.org/spreadsheetml/2006/main" count="1010" uniqueCount="549">
  <si>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</si>
  <si>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</si>
  <si>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</si>
  <si>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</si>
  <si>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</si>
  <si>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</si>
  <si>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</si>
  <si>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</si>
  <si>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</si>
  <si>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</si>
  <si>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</si>
  <si>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</si>
  <si>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</si>
  <si>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</si>
  <si>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</si>
  <si>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</si>
  <si>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</si>
  <si>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</si>
  <si>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</si>
  <si>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</si>
  <si>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</si>
  <si>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</si>
  <si>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</si>
  <si>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</si>
  <si>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</si>
  <si>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</si>
  <si>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</si>
  <si>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</si>
  <si>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</si>
  <si>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</si>
  <si>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</si>
  <si>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</si>
  <si>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</si>
  <si>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</si>
  <si>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</si>
  <si>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</si>
  <si>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</si>
  <si>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</si>
  <si>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</si>
  <si>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</si>
  <si>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</si>
  <si>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</si>
  <si>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</si>
  <si>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</si>
  <si>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</si>
  <si>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</si>
  <si>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</si>
  <si>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</si>
  <si>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</si>
  <si>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</si>
  <si>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</si>
  <si>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</si>
  <si>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</si>
  <si>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</si>
  <si>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</si>
  <si>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</si>
  <si>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</si>
  <si>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</si>
  <si>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</si>
  <si>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</si>
  <si>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</si>
  <si>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</si>
  <si>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</si>
  <si>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</si>
  <si>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</si>
  <si>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</si>
  <si>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</si>
  <si>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</si>
  <si>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</si>
  <si>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</si>
  <si>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</si>
  <si>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</si>
  <si>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</si>
  <si>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</si>
  <si>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</si>
  <si>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</si>
  <si>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</si>
  <si>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</si>
  <si>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</si>
  <si>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</si>
  <si>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</si>
  <si>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</si>
  <si>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丹波市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</si>
  <si>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</si>
  <si>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</si>
  <si>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</si>
  <si>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</si>
  <si>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</si>
  <si>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</si>
  <si>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</si>
  <si>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</si>
  <si>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</si>
  <si>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</si>
  <si>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</si>
  <si>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</si>
  <si>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</si>
  <si>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</si>
  <si>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</si>
  <si>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</si>
  <si>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</si>
  <si>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</si>
  <si>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</si>
  <si>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</si>
  <si>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</si>
  <si>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</si>
  <si>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</si>
  <si>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</si>
  <si>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</si>
  <si>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</si>
  <si>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</si>
  <si>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</si>
  <si>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</si>
  <si>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</si>
  <si>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</si>
  <si>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</si>
  <si>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</si>
  <si>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</si>
  <si>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</si>
  <si>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</si>
  <si>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</si>
  <si>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</si>
  <si>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</si>
  <si>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</si>
  <si>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</si>
  <si>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</si>
  <si>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</si>
  <si>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</si>
  <si>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</si>
  <si>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</si>
  <si>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</si>
  <si>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</si>
  <si>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</si>
  <si>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</si>
  <si>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</si>
  <si>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</si>
  <si>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</si>
  <si>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</si>
  <si>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</si>
  <si>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</si>
  <si>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</si>
  <si>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</si>
  <si>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</si>
  <si>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</si>
  <si>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</si>
  <si>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</si>
  <si>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</si>
  <si>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</si>
  <si>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</si>
  <si>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</si>
  <si>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</si>
  <si>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</si>
  <si>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</si>
  <si>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</si>
  <si>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</si>
  <si>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</si>
  <si>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</si>
  <si>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</si>
  <si>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</si>
  <si>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</si>
  <si>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</si>
  <si>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</si>
  <si>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</si>
  <si>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</si>
  <si>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</si>
  <si>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</si>
  <si>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</si>
  <si>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</si>
  <si>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</si>
  <si>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</si>
  <si>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</si>
  <si>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</si>
  <si>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</si>
  <si>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</si>
  <si>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</si>
  <si>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</si>
  <si>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</si>
  <si>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</si>
  <si>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</si>
  <si>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</si>
  <si>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</si>
  <si>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</si>
  <si>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</si>
  <si>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</si>
  <si>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</si>
  <si>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</si>
  <si>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</si>
  <si>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</si>
  <si>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</si>
  <si>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</si>
  <si>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</si>
  <si>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</si>
  <si>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</si>
  <si>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</si>
  <si>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</si>
  <si>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</si>
  <si>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兵庫県丹波市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</si>
  <si>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</si>
  <si>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</si>
  <si>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</si>
  <si>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</si>
  <si>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</si>
  <si>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</si>
  <si>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</si>
  <si>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</si>
  <si>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</si>
  <si>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</si>
  <si>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</si>
  <si>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</si>
  <si>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</si>
  <si>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</si>
  <si>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</si>
  <si>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</si>
  <si>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</si>
  <si>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</si>
  <si>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</si>
  <si>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</si>
  <si>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</si>
  <si>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</si>
  <si>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</si>
  <si>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</si>
  <si>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</si>
  <si>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</si>
  <si>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</si>
  <si>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</si>
  <si>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</si>
  <si>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</si>
  <si>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</si>
  <si>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</si>
  <si>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</si>
  <si>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</si>
  <si>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</si>
  <si>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</si>
  <si>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</si>
  <si>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</si>
  <si>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</si>
  <si>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</si>
  <si>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</si>
  <si>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</si>
  <si>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</si>
  <si>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</si>
  <si>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</si>
  <si>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</si>
  <si>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</si>
  <si>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</si>
  <si>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</si>
  <si>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</si>
  <si>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</si>
  <si>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</si>
  <si>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</si>
  <si>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</si>
  <si>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</si>
  <si>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</si>
  <si>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</si>
  <si>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</si>
  <si>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</si>
  <si>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</si>
  <si>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</si>
  <si>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</si>
  <si>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</si>
  <si>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</si>
  <si>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</si>
  <si>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</si>
  <si>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</si>
  <si>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</si>
  <si>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</si>
  <si>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</si>
  <si>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</si>
  <si>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</si>
  <si>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</si>
  <si>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</si>
  <si>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</si>
  <si>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</si>
  <si>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</si>
  <si>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</si>
  <si>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</si>
  <si>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</si>
  <si>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</si>
  <si>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</si>
  <si>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</si>
  <si>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</si>
  <si>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</si>
  <si>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</si>
  <si>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</si>
  <si>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</si>
  <si>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</si>
  <si>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</si>
  <si>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</si>
  <si>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</si>
  <si>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</si>
  <si>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</si>
  <si>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</si>
  <si>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</si>
  <si>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</si>
  <si>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</si>
  <si>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</si>
  <si>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</si>
  <si>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</si>
  <si>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</si>
  <si>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</si>
  <si>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</si>
  <si>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</si>
  <si>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</si>
  <si>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</si>
  <si>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</si>
  <si>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</si>
  <si>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</si>
  <si>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</si>
  <si>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</si>
  <si>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</si>
  <si>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</si>
  <si>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</si>
  <si>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</si>
  <si>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</si>
  <si>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</si>
  <si>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</si>
  <si>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</si>
  <si>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</si>
  <si>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</si>
  <si>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</si>
  <si>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</si>
  <si>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</si>
  <si>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</si>
  <si>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</si>
  <si>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</si>
  <si>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</si>
  <si>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</si>
  <si>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</si>
  <si>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</si>
  <si>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</si>
  <si>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</si>
  <si>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</si>
  <si>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</si>
  <si>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</si>
  <si>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</si>
  <si>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</si>
  <si>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</si>
  <si>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</si>
  <si>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</si>
  <si>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</si>
  <si>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</si>
  <si>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</si>
  <si>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</si>
  <si>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</si>
  <si>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</si>
  <si>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</si>
  <si>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</si>
  <si>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兵庫県丹波市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</si>
  <si>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</si>
  <si>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</si>
  <si>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</si>
  <si>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</si>
  <si>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</si>
  <si>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</si>
  <si>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</si>
  <si>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</si>
  <si>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</si>
  <si>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</si>
  <si>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</si>
  <si>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</si>
  <si>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</si>
  <si>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</si>
  <si>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</si>
  <si>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</si>
  <si>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</si>
  <si>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</si>
  <si>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</si>
  <si>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</si>
  <si>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</si>
  <si>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</si>
  <si>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</si>
  <si>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</si>
  <si>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</si>
  <si>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</si>
  <si>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</si>
  <si>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</si>
  <si>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</si>
  <si>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</si>
  <si>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</si>
  <si>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</si>
  <si>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</si>
  <si>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</si>
  <si>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</si>
  <si>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</si>
  <si>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</si>
  <si>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農業共済特別会計</t>
    <phoneticPr fontId="5"/>
  </si>
  <si>
    <t>介護保険特別会計サービス事業勘定</t>
    <phoneticPr fontId="5"/>
  </si>
  <si>
    <t>訪問看護ステーション特別会計</t>
    <phoneticPr fontId="5"/>
  </si>
  <si>
    <t>駐車場特別会計</t>
    <phoneticPr fontId="5"/>
  </si>
  <si>
    <t>水道事業会計</t>
    <phoneticPr fontId="5"/>
  </si>
  <si>
    <t>法適用企業</t>
    <phoneticPr fontId="5"/>
  </si>
  <si>
    <t>下水道特別会計</t>
    <phoneticPr fontId="5"/>
  </si>
  <si>
    <t>法非適用企業</t>
    <phoneticPr fontId="5"/>
  </si>
  <si>
    <t>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</si>
  <si>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</si>
  <si>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</si>
  <si>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</si>
  <si>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</si>
  <si>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</si>
  <si>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</si>
  <si>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</si>
  <si>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</si>
  <si>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</si>
  <si>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</si>
  <si>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</si>
  <si>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</si>
  <si>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</si>
  <si>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</si>
  <si>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</si>
  <si>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</si>
  <si>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</si>
  <si>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</si>
  <si>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</si>
  <si>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</si>
  <si>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</si>
  <si>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</si>
  <si>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</si>
  <si>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</si>
  <si>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</si>
  <si>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</si>
  <si>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</si>
  <si>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</si>
  <si>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</si>
  <si>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</si>
  <si>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</si>
  <si>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</si>
  <si>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</si>
  <si>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</si>
  <si>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</si>
  <si>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</si>
  <si>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</si>
  <si>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</si>
  <si>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</si>
  <si>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</si>
  <si>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</si>
  <si>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</si>
  <si>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</si>
  <si>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</si>
  <si>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</si>
  <si>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</si>
  <si>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</si>
  <si>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</si>
  <si>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</si>
  <si>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</si>
  <si>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</si>
  <si>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</si>
  <si>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</si>
  <si>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</si>
  <si>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</si>
  <si>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</si>
  <si>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</si>
  <si>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</si>
  <si>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</si>
  <si>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</si>
  <si>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</si>
  <si>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</si>
  <si>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</si>
  <si>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</si>
  <si>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</si>
  <si>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</si>
  <si>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</si>
  <si>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</si>
  <si>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</si>
  <si>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</si>
  <si>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</si>
  <si>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</si>
  <si>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</si>
  <si>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</si>
  <si>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</si>
  <si>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</si>
  <si>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</si>
  <si>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</si>
  <si>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</si>
  <si>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</si>
  <si>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</si>
  <si>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</si>
  <si>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</si>
  <si>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</si>
  <si>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</si>
  <si>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</si>
  <si>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</si>
  <si>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</si>
  <si>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</si>
  <si>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</si>
  <si>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</si>
  <si>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</si>
  <si>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</si>
  <si>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</si>
  <si>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</si>
  <si>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</si>
  <si>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</si>
  <si>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</si>
  <si>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</si>
  <si>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</si>
  <si>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</si>
  <si>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</si>
  <si>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</si>
  <si>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</si>
  <si>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</si>
  <si>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</si>
  <si>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</si>
  <si>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</si>
  <si>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</si>
  <si>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</si>
  <si>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</si>
  <si>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</si>
  <si>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</si>
  <si>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</si>
  <si>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</si>
  <si>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</si>
  <si>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</si>
  <si>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</si>
  <si>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</si>
  <si>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</si>
  <si>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</si>
  <si>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</si>
  <si>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</si>
  <si>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</si>
  <si>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</si>
  <si>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</si>
  <si>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</si>
  <si>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</si>
  <si>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</si>
  <si>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</si>
  <si>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</si>
  <si>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</si>
  <si>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0.38</t>
  </si>
  <si>
    <t>農業共済特別会計</t>
  </si>
  <si>
    <t>▲ 0.00</t>
  </si>
  <si>
    <t>水道事業会計</t>
  </si>
  <si>
    <t>一般会計</t>
  </si>
  <si>
    <t>国民健康保険特別会計事業勘定</t>
  </si>
  <si>
    <t>下水道特別会計</t>
  </si>
  <si>
    <t>介護保険特別会計保険事業勘定</t>
  </si>
  <si>
    <t>後期高齢者医療特別会計</t>
  </si>
  <si>
    <t>国民健康保険特別会計直診勘定</t>
  </si>
  <si>
    <t>その他会計（赤字）</t>
  </si>
  <si>
    <t>その他会計（黒字）</t>
  </si>
  <si>
    <t>氷上多可衛星事務組合</t>
    <rPh sb="0" eb="2">
      <t>ヒカミ</t>
    </rPh>
    <rPh sb="2" eb="4">
      <t>タカ</t>
    </rPh>
    <rPh sb="4" eb="6">
      <t>エイセイ</t>
    </rPh>
    <rPh sb="6" eb="8">
      <t>ジム</t>
    </rPh>
    <rPh sb="8" eb="10">
      <t>クミアイ</t>
    </rPh>
    <phoneticPr fontId="2"/>
  </si>
  <si>
    <t>兵庫丹波の森協会</t>
    <rPh sb="0" eb="2">
      <t>ヒョウゴ</t>
    </rPh>
    <rPh sb="2" eb="4">
      <t>タンバ</t>
    </rPh>
    <rPh sb="5" eb="6">
      <t>モリ</t>
    </rPh>
    <rPh sb="6" eb="8">
      <t>キョウカイ</t>
    </rPh>
    <phoneticPr fontId="2"/>
  </si>
  <si>
    <t>タンバンベルグ</t>
    <phoneticPr fontId="2"/>
  </si>
  <si>
    <t>まちづくり柏原</t>
    <rPh sb="5" eb="7">
      <t>カイバラ</t>
    </rPh>
    <phoneticPr fontId="2"/>
  </si>
  <si>
    <t>兵庫県市町村職員退職手当</t>
    <rPh sb="0" eb="3">
      <t>ヒョウゴケン</t>
    </rPh>
    <rPh sb="3" eb="6">
      <t>シチョウソン</t>
    </rPh>
    <rPh sb="6" eb="8">
      <t>ショクイン</t>
    </rPh>
    <rPh sb="8" eb="10">
      <t>タイショク</t>
    </rPh>
    <rPh sb="10" eb="12">
      <t>テアテ</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</si>
  <si>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</si>
  <si>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4">
      <t>チョウ</t>
    </rPh>
    <rPh sb="4" eb="6">
      <t>ギカイ</t>
    </rPh>
    <rPh sb="6" eb="8">
      <t>ギイン</t>
    </rPh>
    <rPh sb="8" eb="10">
      <t>コウム</t>
    </rPh>
    <rPh sb="10" eb="12">
      <t>サイガイ</t>
    </rPh>
    <rPh sb="12" eb="14">
      <t>ホショウ</t>
    </rPh>
    <rPh sb="14" eb="16">
      <t>クミアイ</t>
    </rPh>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</si>
  <si>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</si>
  <si>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</si>
  <si>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</si>
  <si>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</si>
  <si>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△43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</si>
</sst>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64442</c:v>
                </c:pt>
                <c:pt idx="1">
                  <c:v>46479</c:v>
                </c:pt>
                <c:pt idx="2">
                  <c:v>59287</c:v>
                </c:pt>
                <c:pt idx="3">
                  <c:v>78853</c:v>
                </c:pt>
                <c:pt idx="4">
                  <c:v>161751</c:v>
                </c:pt>
              </c:numCache>
            </c:numRef>
          </c:val>
          <c:smooth val="0"/>
        </c:ser>
        <c:dLbls>
          <c:showLegendKey val="0"/>
          <c:showVal val="0"/>
          <c:showCatName val="0"/>
          <c:showSerName val="0"/>
          <c:showPercent val="0"/>
          <c:showBubbleSize val="0"/>
        </c:dLbls>
        <c:marker val="1"/>
        <c:smooth val="0"/>
        <c:axId val="69223936"/>
        <c:axId val="69225856"/>
      </c:lineChart>
      <c:catAx>
        <c:axId val="69223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225856"/>
        <c:crosses val="autoZero"/>
        <c:auto val="1"/>
        <c:lblAlgn val="ctr"/>
        <c:lblOffset val="100"/>
        <c:tickLblSkip val="1"/>
        <c:tickMarkSkip val="1"/>
        <c:noMultiLvlLbl val="0"/>
      </c:catAx>
      <c:valAx>
        <c:axId val="692258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223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7.51</c:v>
                </c:pt>
                <c:pt idx="1">
                  <c:v>7.15</c:v>
                </c:pt>
                <c:pt idx="2">
                  <c:v>8.44</c:v>
                </c:pt>
                <c:pt idx="3">
                  <c:v>6.96</c:v>
                </c:pt>
                <c:pt idx="4">
                  <c:v>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26.58</c:v>
                </c:pt>
                <c:pt idx="1">
                  <c:v>29.19</c:v>
                </c:pt>
                <c:pt idx="2">
                  <c:v>29.61</c:v>
                </c:pt>
                <c:pt idx="3">
                  <c:v>29.39</c:v>
                </c:pt>
                <c:pt idx="4">
                  <c:v>20.7</c:v>
                </c:pt>
              </c:numCache>
            </c:numRef>
          </c:val>
        </c:ser>
        <c:dLbls>
          <c:showLegendKey val="0"/>
          <c:showVal val="0"/>
          <c:showCatName val="0"/>
          <c:showSerName val="0"/>
          <c:showPercent val="0"/>
          <c:showBubbleSize val="0"/>
        </c:dLbls>
        <c:gapWidth val="250"/>
        <c:overlap val="100"/>
        <c:axId val="99190272"/>
        <c:axId val="99192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11.24</c:v>
                </c:pt>
                <c:pt idx="1">
                  <c:v>11.27</c:v>
                </c:pt>
                <c:pt idx="2">
                  <c:v>10.47</c:v>
                </c:pt>
                <c:pt idx="3">
                  <c:v>7.88</c:v>
                </c:pt>
                <c:pt idx="4">
                  <c:v>-0.38</c:v>
                </c:pt>
              </c:numCache>
            </c:numRef>
          </c:val>
          <c:smooth val="0"/>
        </c:ser>
        <c:dLbls>
          <c:showLegendKey val="0"/>
          <c:showVal val="0"/>
          <c:showCatName val="0"/>
          <c:showSerName val="0"/>
          <c:showPercent val="0"/>
          <c:showBubbleSize val="0"/>
        </c:dLbls>
        <c:marker val="1"/>
        <c:smooth val="0"/>
        <c:axId val="99190272"/>
        <c:axId val="99192192"/>
      </c:lineChart>
      <c:catAx>
        <c:axId val="991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192192"/>
        <c:crosses val="autoZero"/>
        <c:auto val="1"/>
        <c:lblAlgn val="ctr"/>
        <c:lblOffset val="100"/>
        <c:tickLblSkip val="1"/>
        <c:tickMarkSkip val="1"/>
        <c:noMultiLvlLbl val="0"/>
      </c:catAx>
      <c:valAx>
        <c:axId val="99192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9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0.03</c:v>
                </c:pt>
                <c:pt idx="4">
                  <c:v>#N/A</c:v>
                </c:pt>
                <c:pt idx="5">
                  <c:v>0.03</c:v>
                </c:pt>
                <c:pt idx="6">
                  <c:v>#N/A</c:v>
                </c:pt>
                <c:pt idx="7">
                  <c:v>0.03</c:v>
                </c:pt>
                <c:pt idx="8">
                  <c:v>#N/A</c:v>
                </c:pt>
                <c:pt idx="9">
                  <c:v>7.0000000000000007E-2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0.06</c:v>
                </c:pt>
                <c:pt idx="4">
                  <c:v>#N/A</c:v>
                </c:pt>
                <c:pt idx="5">
                  <c:v>0.08</c:v>
                </c:pt>
                <c:pt idx="6">
                  <c:v>#N/A</c:v>
                </c:pt>
                <c:pt idx="7">
                  <c:v>7.0000000000000007E-2</c:v>
                </c:pt>
                <c:pt idx="8">
                  <c:v>#N/A</c:v>
                </c:pt>
                <c:pt idx="9">
                  <c:v>7.0000000000000007E-2</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0.46</c:v>
                </c:pt>
                <c:pt idx="2">
                  <c:v>#N/A</c:v>
                </c:pt>
                <c:pt idx="3">
                  <c:v>0.46</c:v>
                </c:pt>
                <c:pt idx="4">
                  <c:v>#N/A</c:v>
                </c:pt>
                <c:pt idx="5">
                  <c:v>0.51</c:v>
                </c:pt>
                <c:pt idx="6">
                  <c:v>#N/A</c:v>
                </c:pt>
                <c:pt idx="7">
                  <c:v>0.65</c:v>
                </c:pt>
                <c:pt idx="8">
                  <c:v>#N/A</c:v>
                </c:pt>
                <c:pt idx="9">
                  <c:v>0.54</c:v>
                </c:pt>
              </c:numCache>
            </c:numRef>
          </c:val>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0.25</c:v>
                </c:pt>
                <c:pt idx="4">
                  <c:v>#N/A</c:v>
                </c:pt>
                <c:pt idx="5">
                  <c:v>0.18</c:v>
                </c:pt>
                <c:pt idx="6">
                  <c:v>#N/A</c:v>
                </c:pt>
                <c:pt idx="7">
                  <c:v>0.32</c:v>
                </c:pt>
                <c:pt idx="8">
                  <c:v>#N/A</c:v>
                </c:pt>
                <c:pt idx="9">
                  <c:v>0.78</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1.89</c:v>
                </c:pt>
                <c:pt idx="2">
                  <c:v>#N/A</c:v>
                </c:pt>
                <c:pt idx="3">
                  <c:v>1.43</c:v>
                </c:pt>
                <c:pt idx="4">
                  <c:v>#N/A</c:v>
                </c:pt>
                <c:pt idx="5">
                  <c:v>1.65</c:v>
                </c:pt>
                <c:pt idx="6">
                  <c:v>#N/A</c:v>
                </c:pt>
                <c:pt idx="7">
                  <c:v>1.66</c:v>
                </c:pt>
                <c:pt idx="8">
                  <c:v>#N/A</c:v>
                </c:pt>
                <c:pt idx="9">
                  <c:v>1.97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7.5</c:v>
                </c:pt>
                <c:pt idx="2">
                  <c:v>#N/A</c:v>
                </c:pt>
                <c:pt idx="3">
                  <c:v>7.15</c:v>
                </c:pt>
                <c:pt idx="4">
                  <c:v>#N/A</c:v>
                </c:pt>
                <c:pt idx="5">
                  <c:v>8.43</c:v>
                </c:pt>
                <c:pt idx="6">
                  <c:v>#N/A</c:v>
                </c:pt>
                <c:pt idx="7">
                  <c:v>6.86</c:v>
                </c:pt>
                <c:pt idx="8">
                  <c:v>#N/A</c:v>
                </c:pt>
                <c:pt idx="9">
                  <c:v>9.4600000000000009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7.77</c:v>
                </c:pt>
                <c:pt idx="2">
                  <c:v>#N/A</c:v>
                </c:pt>
                <c:pt idx="3">
                  <c:v>9.25</c:v>
                </c:pt>
                <c:pt idx="4">
                  <c:v>#N/A</c:v>
                </c:pt>
                <c:pt idx="5">
                  <c:v>12.08</c:v>
                </c:pt>
                <c:pt idx="6">
                  <c:v>#N/A</c:v>
                </c:pt>
                <c:pt idx="7">
                  <c:v>13.2</c:v>
                </c:pt>
                <c:pt idx="8">
                  <c:v>#N/A</c:v>
                </c:pt>
                <c:pt idx="9">
                  <c:v>14.07</c:v>
                </c:pt>
              </c:numCache>
            </c:numRef>
          </c:val>
        </c:ser>
        <c:ser>
          <c:idx val="9"/>
          <c:order val="9"/>
          <c:tx>
            <c:strRef>
              <c:f>データシート!$A$36</c:f>
              <c:strCache>
                <c:ptCount val="1"/>
                <c:pt idx="0">
                  <c:v>農業共済特別会計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0.04</c:v>
                </c:pt>
                <c:pt idx="2">
                  <c:v>#N/A</c:v>
                </c:pt>
                <c:pt idx="3">
                  <c:v>0.03</c:v>
                </c:pt>
                <c:pt idx="4">
                  <c:v>#N/A</c:v>
                </c:pt>
                <c:pt idx="5">
                  <c:v>0.01</c:v>
                </c:pt>
                <c:pt idx="6">
                  <c:v>#N/A</c:v>
                </c:pt>
                <c:pt idx="7">
                  <c:v>0.01</c:v>
                </c:pt>
                <c:pt idx="8">
                  <c:v>#N/A</c:v>
                </c:pt>
                <c:pt idx="9">
                  <c:v>0</c:v>
                </c:pt>
              </c:numCache>
            </c:numRef>
          </c:val>
        </c:ser>
        <c:dLbls>
          <c:showLegendKey val="0"/>
          <c:showVal val="0"/>
          <c:showCatName val="0"/>
          <c:showSerName val="0"/>
          <c:showPercent val="0"/>
          <c:showBubbleSize val="0"/>
        </c:dLbls>
        <c:gapWidth val="150"/>
        <c:overlap val="100"/>
        <c:axId val="99299328"/>
        <c:axId val="99300864"/>
      </c:barChart>
      <c:catAx>
        <c:axId val="9929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00864"/>
        <c:crosses val="autoZero"/>
        <c:auto val="1"/>
        <c:lblAlgn val="ctr"/>
        <c:lblOffset val="100"/>
        <c:tickLblSkip val="1"/>
        <c:tickMarkSkip val="1"/>
        <c:noMultiLvlLbl val="0"/>
      </c:catAx>
      <c:valAx>
        <c:axId val="9930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299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5078</c:v>
                </c:pt>
                <c:pt idx="5">
                  <c:v>5094</c:v>
                </c:pt>
                <c:pt idx="8">
                  <c:v>5163</c:v>
                </c:pt>
                <c:pt idx="11">
                  <c:v>5294</c:v>
                </c:pt>
                <c:pt idx="14">
                  <c:v>5549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112</c:v>
                </c:pt>
                <c:pt idx="3">
                  <c:v>105</c:v>
                </c:pt>
                <c:pt idx="6">
                  <c:v>98</c:v>
                </c:pt>
                <c:pt idx="9">
                  <c:v>92</c:v>
                </c:pt>
                <c:pt idx="12">
                  <c:v>85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2509</c:v>
                </c:pt>
                <c:pt idx="3">
                  <c:v>2463</c:v>
                </c:pt>
                <c:pt idx="6">
                  <c:v>2419</c:v>
                </c:pt>
                <c:pt idx="9">
                  <c:v>2470</c:v>
                </c:pt>
                <c:pt idx="12">
                  <c:v>2458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4759</c:v>
                </c:pt>
                <c:pt idx="3">
                  <c:v>4525</c:v>
                </c:pt>
                <c:pt idx="6">
                  <c:v>4321</c:v>
                </c:pt>
                <c:pt idx="9">
                  <c:v>4317</c:v>
                </c:pt>
                <c:pt idx="12">
                  <c:v>4182</c:v>
                </c:pt>
              </c:numCache>
            </c:numRef>
          </c:val>
        </c:ser>
        <c:dLbls>
          <c:showLegendKey val="0"/>
          <c:showVal val="0"/>
          <c:showCatName val="0"/>
          <c:showSerName val="0"/>
          <c:showPercent val="0"/>
          <c:showBubbleSize val="0"/>
        </c:dLbls>
        <c:gapWidth val="100"/>
        <c:overlap val="100"/>
        <c:axId val="123972992"/>
        <c:axId val="12397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2302</c:v>
                </c:pt>
                <c:pt idx="2">
                  <c:v>#N/A</c:v>
                </c:pt>
                <c:pt idx="3">
                  <c:v>#N/A</c:v>
                </c:pt>
                <c:pt idx="4">
                  <c:v>1999</c:v>
                </c:pt>
                <c:pt idx="5">
                  <c:v>#N/A</c:v>
                </c:pt>
                <c:pt idx="6">
                  <c:v>#N/A</c:v>
                </c:pt>
                <c:pt idx="7">
                  <c:v>1675</c:v>
                </c:pt>
                <c:pt idx="8">
                  <c:v>#N/A</c:v>
                </c:pt>
                <c:pt idx="9">
                  <c:v>#N/A</c:v>
                </c:pt>
                <c:pt idx="10">
                  <c:v>1585</c:v>
                </c:pt>
                <c:pt idx="11">
                  <c:v>#N/A</c:v>
                </c:pt>
                <c:pt idx="12">
                  <c:v>#N/A</c:v>
                </c:pt>
                <c:pt idx="13">
                  <c:v>1176</c:v>
                </c:pt>
                <c:pt idx="14">
                  <c:v>#N/A</c:v>
                </c:pt>
              </c:numCache>
            </c:numRef>
          </c:val>
          <c:smooth val="0"/>
        </c:ser>
        <c:dLbls>
          <c:showLegendKey val="0"/>
          <c:showVal val="0"/>
          <c:showCatName val="0"/>
          <c:showSerName val="0"/>
          <c:showPercent val="0"/>
          <c:showBubbleSize val="0"/>
        </c:dLbls>
        <c:marker val="1"/>
        <c:smooth val="0"/>
        <c:axId val="123972992"/>
        <c:axId val="123979264"/>
      </c:lineChart>
      <c:catAx>
        <c:axId val="12397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79264"/>
        <c:crosses val="autoZero"/>
        <c:auto val="1"/>
        <c:lblAlgn val="ctr"/>
        <c:lblOffset val="100"/>
        <c:tickLblSkip val="1"/>
        <c:tickMarkSkip val="1"/>
        <c:noMultiLvlLbl val="0"/>
      </c:catAx>
      <c:valAx>
        <c:axId val="12397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7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54488</c:v>
                </c:pt>
                <c:pt idx="5">
                  <c:v>54379</c:v>
                </c:pt>
                <c:pt idx="8">
                  <c:v>53557</c:v>
                </c:pt>
                <c:pt idx="11">
                  <c:v>54161</c:v>
                </c:pt>
                <c:pt idx="14">
                  <c:v>54525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1804</c:v>
                </c:pt>
                <c:pt idx="5">
                  <c:v>1759</c:v>
                </c:pt>
                <c:pt idx="8">
                  <c:v>1695</c:v>
                </c:pt>
                <c:pt idx="11">
                  <c:v>1606</c:v>
                </c:pt>
                <c:pt idx="14">
                  <c:v>1475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11100</c:v>
                </c:pt>
                <c:pt idx="5">
                  <c:v>12040</c:v>
                </c:pt>
                <c:pt idx="8">
                  <c:v>12901</c:v>
                </c:pt>
                <c:pt idx="11">
                  <c:v>13404</c:v>
                </c:pt>
                <c:pt idx="14">
                  <c:v>11463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7492</c:v>
                </c:pt>
                <c:pt idx="3">
                  <c:v>7179</c:v>
                </c:pt>
                <c:pt idx="6">
                  <c:v>6958</c:v>
                </c:pt>
                <c:pt idx="9">
                  <c:v>6646</c:v>
                </c:pt>
                <c:pt idx="12">
                  <c:v>6057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36495</c:v>
                </c:pt>
                <c:pt idx="3">
                  <c:v>34682</c:v>
                </c:pt>
                <c:pt idx="6">
                  <c:v>32281</c:v>
                </c:pt>
                <c:pt idx="9">
                  <c:v>30985</c:v>
                </c:pt>
                <c:pt idx="12">
                  <c:v>29225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550</c:v>
                </c:pt>
                <c:pt idx="3">
                  <c:v>419</c:v>
                </c:pt>
                <c:pt idx="6">
                  <c:v>330</c:v>
                </c:pt>
                <c:pt idx="9">
                  <c:v>244</c:v>
                </c:pt>
                <c:pt idx="12">
                  <c:v>164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38221</c:v>
                </c:pt>
                <c:pt idx="3">
                  <c:v>36329</c:v>
                </c:pt>
                <c:pt idx="6">
                  <c:v>34523</c:v>
                </c:pt>
                <c:pt idx="9">
                  <c:v>33417</c:v>
                </c:pt>
                <c:pt idx="12">
                  <c:v>36532</c:v>
                </c:pt>
              </c:numCache>
            </c:numRef>
          </c:val>
        </c:ser>
        <c:dLbls>
          <c:showLegendKey val="0"/>
          <c:showVal val="0"/>
          <c:showCatName val="0"/>
          <c:showSerName val="0"/>
          <c:showPercent val="0"/>
          <c:showBubbleSize val="0"/>
        </c:dLbls>
        <c:gapWidth val="100"/>
        <c:overlap val="100"/>
        <c:axId val="126719488"/>
        <c:axId val="12672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15367</c:v>
                </c:pt>
                <c:pt idx="2">
                  <c:v>#N/A</c:v>
                </c:pt>
                <c:pt idx="3">
                  <c:v>#N/A</c:v>
                </c:pt>
                <c:pt idx="4">
                  <c:v>10431</c:v>
                </c:pt>
                <c:pt idx="5">
                  <c:v>#N/A</c:v>
                </c:pt>
                <c:pt idx="6">
                  <c:v>#N/A</c:v>
                </c:pt>
                <c:pt idx="7">
                  <c:v>5938</c:v>
                </c:pt>
                <c:pt idx="8">
                  <c:v>#N/A</c:v>
                </c:pt>
                <c:pt idx="9">
                  <c:v>#N/A</c:v>
                </c:pt>
                <c:pt idx="10">
                  <c:v>2121</c:v>
                </c:pt>
                <c:pt idx="11">
                  <c:v>#N/A</c:v>
                </c:pt>
                <c:pt idx="12">
                  <c:v>#N/A</c:v>
                </c:pt>
                <c:pt idx="13">
                  <c:v>4516</c:v>
                </c:pt>
                <c:pt idx="14">
                  <c:v>#N/A</c:v>
                </c:pt>
              </c:numCache>
            </c:numRef>
          </c:val>
          <c:smooth val="0"/>
        </c:ser>
        <c:dLbls>
          <c:showLegendKey val="0"/>
          <c:showVal val="0"/>
          <c:showCatName val="0"/>
          <c:showSerName val="0"/>
          <c:showPercent val="0"/>
          <c:showBubbleSize val="0"/>
        </c:dLbls>
        <c:marker val="1"/>
        <c:smooth val="0"/>
        <c:axId val="126719488"/>
        <c:axId val="126721408"/>
      </c:lineChart>
      <c:catAx>
        <c:axId val="12671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721408"/>
        <c:crosses val="autoZero"/>
        <c:auto val="1"/>
        <c:lblAlgn val="ctr"/>
        <c:lblOffset val="100"/>
        <c:tickLblSkip val="1"/>
        <c:tickMarkSkip val="1"/>
        <c:noMultiLvlLbl val="0"/>
      </c:catAx>
      <c:valAx>
        <c:axId val="12672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1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兵庫県丹波市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67,551
66,882
493.21
46,645,706
41,950,420
2,171,302
22,617,542
36,532,205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年度以降</a:t>
          </a:r>
          <a:r>
            <a:rPr kumimoji="1" lang="en-US" altLang="ja-JP" sz="1300">
              <a:latin typeface="ＭＳ Ｐゴシック"/>
            </a:rPr>
            <a:t>0.43</a:t>
          </a:r>
          <a:r>
            <a:rPr kumimoji="1" lang="ja-JP" altLang="ja-JP" sz="1100">
              <a:solidFill>
                <a:schemeClr val="dk1"/>
              </a:solidFill>
              <a:effectLst/>
              <a:latin typeface="+mn-lt"/>
              <a:ea typeface="+mn-ea"/>
              <a:cs typeface="+mn-cs"/>
            </a:rPr>
            <a:t>ポイント</a:t>
          </a:r>
          <a:r>
            <a:rPr kumimoji="1" lang="ja-JP" altLang="en-US" sz="1300">
              <a:latin typeface="ＭＳ Ｐゴシック"/>
            </a:rPr>
            <a:t>台で推移しているが、依然として全国平均や県平均を下回っており、類似団体でも下位に位置する。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22</a:t>
          </a:r>
          <a:r>
            <a:rPr kumimoji="1" lang="ja-JP" altLang="en-US" sz="1300">
              <a:latin typeface="ＭＳ Ｐゴシック"/>
            </a:rPr>
            <a:t>年度に策定された第</a:t>
          </a:r>
          <a:r>
            <a:rPr kumimoji="1" lang="en-US" altLang="ja-JP" sz="1300">
              <a:latin typeface="ＭＳ Ｐゴシック"/>
            </a:rPr>
            <a:t>2</a:t>
          </a:r>
          <a:r>
            <a:rPr kumimoji="1" lang="ja-JP" altLang="en-US" sz="1300">
              <a:latin typeface="ＭＳ Ｐゴシック"/>
            </a:rPr>
            <a:t>次行政改革大綱に基づき定員管理化による人件費の抑制や、効率的・効果的な行政サービスを維持するため、徹底した事務事業の見直しによる経常経費の削減、市税徴収強化等の取り組みを通じて財政基盤の強化と健全化に努め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60778</xdr:rowOff>
    </xdr:to>
    <xdr:cxnSp macro="">
      <xdr:nvCxnSpPr>
        <xdr:cNvPr id="75" name="直線コネクタ 74"/>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60778</xdr:rowOff>
    </xdr:to>
    <xdr:cxnSp macro="">
      <xdr:nvCxnSpPr>
        <xdr:cNvPr id="78" name="直線コネクタ 77"/>
        <xdr:cNvCxnSpPr/>
      </xdr:nvCxnSpPr>
      <xdr:spPr>
        <a:xfrm>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1" name="フローチャート : 判断 80"/>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2" name="テキスト ボックス 81"/>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年度決算においては、前年度より</a:t>
          </a:r>
          <a:r>
            <a:rPr kumimoji="1" lang="en-US" altLang="ja-JP" sz="1300">
              <a:latin typeface="ＭＳ Ｐゴシック"/>
            </a:rPr>
            <a:t>1.8</a:t>
          </a:r>
          <a:r>
            <a:rPr kumimoji="1" lang="ja-JP" altLang="en-US" sz="1300">
              <a:latin typeface="ＭＳ Ｐゴシック"/>
            </a:rPr>
            <a:t>％悪化し</a:t>
          </a:r>
          <a:r>
            <a:rPr kumimoji="1" lang="en-US" altLang="ja-JP" sz="1300">
              <a:latin typeface="ＭＳ Ｐゴシック"/>
            </a:rPr>
            <a:t>83.0</a:t>
          </a:r>
          <a:r>
            <a:rPr kumimoji="1" lang="ja-JP" altLang="en-US" sz="1100">
              <a:solidFill>
                <a:schemeClr val="dk1"/>
              </a:solidFill>
              <a:effectLst/>
              <a:latin typeface="+mn-lt"/>
              <a:ea typeface="+mn-ea"/>
              <a:cs typeface="+mn-cs"/>
            </a:rPr>
            <a:t>％</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歳入では、景気回復に伴う地方税の増額と消費税引き上げにより地方消費税交付金が増額され経常一般財源等が増額となった。</a:t>
          </a:r>
          <a:endParaRPr kumimoji="1" lang="en-US" altLang="ja-JP" sz="1300">
            <a:latin typeface="ＭＳ Ｐゴシック"/>
          </a:endParaRPr>
        </a:p>
        <a:p>
          <a:r>
            <a:rPr kumimoji="1" lang="ja-JP" altLang="en-US" sz="1300">
              <a:latin typeface="ＭＳ Ｐゴシック"/>
            </a:rPr>
            <a:t>歳出では、人件費・物件費・繰出金等の経常経費が増額となったことにより、経常経費充当一般財源等が増額となった。</a:t>
          </a:r>
          <a:endParaRPr kumimoji="1" lang="en-US" altLang="ja-JP" sz="1300">
            <a:latin typeface="ＭＳ Ｐゴシック"/>
          </a:endParaRPr>
        </a:p>
        <a:p>
          <a:r>
            <a:rPr kumimoji="1" lang="ja-JP" altLang="en-US" sz="1300">
              <a:latin typeface="ＭＳ Ｐゴシック"/>
            </a:rPr>
            <a:t>なお、平成</a:t>
          </a:r>
          <a:r>
            <a:rPr kumimoji="1" lang="en-US" altLang="ja-JP" sz="1300">
              <a:latin typeface="ＭＳ Ｐゴシック"/>
            </a:rPr>
            <a:t>27</a:t>
          </a:r>
          <a:r>
            <a:rPr kumimoji="1" lang="ja-JP" altLang="en-US" sz="1300">
              <a:latin typeface="ＭＳ Ｐゴシック"/>
            </a:rPr>
            <a:t>年度から交付税の逓減期間となり、経常一般財源の減額が見込まれることから、人件費・物件費・補助費等にかかる数値等について、改善が必要になる。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13462</xdr:rowOff>
    </xdr:from>
    <xdr:to>
      <xdr:col>7</xdr:col>
      <xdr:colOff>152400</xdr:colOff>
      <xdr:row>59</xdr:row>
      <xdr:rowOff>100330</xdr:rowOff>
    </xdr:to>
    <xdr:cxnSp macro="">
      <xdr:nvCxnSpPr>
        <xdr:cNvPr id="130" name="直線コネクタ 129"/>
        <xdr:cNvCxnSpPr/>
      </xdr:nvCxnSpPr>
      <xdr:spPr>
        <a:xfrm>
          <a:off x="4114800" y="101290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13462</xdr:rowOff>
    </xdr:from>
    <xdr:to>
      <xdr:col>6</xdr:col>
      <xdr:colOff>0</xdr:colOff>
      <xdr:row>59</xdr:row>
      <xdr:rowOff>105156</xdr:rowOff>
    </xdr:to>
    <xdr:cxnSp macro="">
      <xdr:nvCxnSpPr>
        <xdr:cNvPr id="133" name="直線コネクタ 132"/>
        <xdr:cNvCxnSpPr/>
      </xdr:nvCxnSpPr>
      <xdr:spPr>
        <a:xfrm flipV="1">
          <a:off x="3225800" y="1012901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105156</xdr:rowOff>
    </xdr:from>
    <xdr:to>
      <xdr:col>4</xdr:col>
      <xdr:colOff>482600</xdr:colOff>
      <xdr:row>59</xdr:row>
      <xdr:rowOff>153416</xdr:rowOff>
    </xdr:to>
    <xdr:cxnSp macro="">
      <xdr:nvCxnSpPr>
        <xdr:cNvPr id="136" name="直線コネクタ 135"/>
        <xdr:cNvCxnSpPr/>
      </xdr:nvCxnSpPr>
      <xdr:spPr>
        <a:xfrm flipV="1">
          <a:off x="2336800" y="102207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61722</xdr:rowOff>
    </xdr:from>
    <xdr:to>
      <xdr:col>3</xdr:col>
      <xdr:colOff>279400</xdr:colOff>
      <xdr:row>59</xdr:row>
      <xdr:rowOff>153416</xdr:rowOff>
    </xdr:to>
    <xdr:cxnSp macro="">
      <xdr:nvCxnSpPr>
        <xdr:cNvPr id="139" name="直線コネクタ 138"/>
        <xdr:cNvCxnSpPr/>
      </xdr:nvCxnSpPr>
      <xdr:spPr>
        <a:xfrm>
          <a:off x="1447800" y="1017727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112268</xdr:rowOff>
    </xdr:from>
    <xdr:to>
      <xdr:col>2</xdr:col>
      <xdr:colOff>127000</xdr:colOff>
      <xdr:row>60</xdr:row>
      <xdr:rowOff>42418</xdr:rowOff>
    </xdr:to>
    <xdr:sp macro="" textlink="">
      <xdr:nvSpPr>
        <xdr:cNvPr id="142" name="フローチャート : 判断 141"/>
        <xdr:cNvSpPr/>
      </xdr:nvSpPr>
      <xdr:spPr>
        <a:xfrm>
          <a:off x="1397000" y="102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27195</xdr:rowOff>
    </xdr:from>
    <xdr:ext cx="762000" cy="259045"/>
    <xdr:sp macro="" textlink="">
      <xdr:nvSpPr>
        <xdr:cNvPr id="143" name="テキスト ボックス 142"/>
        <xdr:cNvSpPr txBox="1"/>
      </xdr:nvSpPr>
      <xdr:spPr>
        <a:xfrm>
          <a:off x="10668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49530</xdr:rowOff>
    </xdr:from>
    <xdr:to>
      <xdr:col>7</xdr:col>
      <xdr:colOff>203200</xdr:colOff>
      <xdr:row>59</xdr:row>
      <xdr:rowOff>151130</xdr:rowOff>
    </xdr:to>
    <xdr:sp macro="" textlink="">
      <xdr:nvSpPr>
        <xdr:cNvPr id="149" name="円/楕円 148"/>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66057</xdr:rowOff>
    </xdr:from>
    <xdr:ext cx="762000" cy="259045"/>
    <xdr:sp macro="" textlink="">
      <xdr:nvSpPr>
        <xdr:cNvPr id="150"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134112</xdr:rowOff>
    </xdr:from>
    <xdr:to>
      <xdr:col>6</xdr:col>
      <xdr:colOff>50800</xdr:colOff>
      <xdr:row>59</xdr:row>
      <xdr:rowOff>64262</xdr:rowOff>
    </xdr:to>
    <xdr:sp macro="" textlink="">
      <xdr:nvSpPr>
        <xdr:cNvPr id="151" name="円/楕円 150"/>
        <xdr:cNvSpPr/>
      </xdr:nvSpPr>
      <xdr:spPr>
        <a:xfrm>
          <a:off x="4064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74439</xdr:rowOff>
    </xdr:from>
    <xdr:ext cx="736600" cy="259045"/>
    <xdr:sp macro="" textlink="">
      <xdr:nvSpPr>
        <xdr:cNvPr id="152" name="テキスト ボックス 151"/>
        <xdr:cNvSpPr txBox="1"/>
      </xdr:nvSpPr>
      <xdr:spPr>
        <a:xfrm>
          <a:off x="3733800" y="984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54356</xdr:rowOff>
    </xdr:from>
    <xdr:to>
      <xdr:col>4</xdr:col>
      <xdr:colOff>533400</xdr:colOff>
      <xdr:row>59</xdr:row>
      <xdr:rowOff>155956</xdr:rowOff>
    </xdr:to>
    <xdr:sp macro="" textlink="">
      <xdr:nvSpPr>
        <xdr:cNvPr id="153" name="円/楕円 152"/>
        <xdr:cNvSpPr/>
      </xdr:nvSpPr>
      <xdr:spPr>
        <a:xfrm>
          <a:off x="3175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166133</xdr:rowOff>
    </xdr:from>
    <xdr:ext cx="762000" cy="259045"/>
    <xdr:sp macro="" textlink="">
      <xdr:nvSpPr>
        <xdr:cNvPr id="154" name="テキスト ボックス 153"/>
        <xdr:cNvSpPr txBox="1"/>
      </xdr:nvSpPr>
      <xdr:spPr>
        <a:xfrm>
          <a:off x="2844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102616</xdr:rowOff>
    </xdr:from>
    <xdr:to>
      <xdr:col>3</xdr:col>
      <xdr:colOff>330200</xdr:colOff>
      <xdr:row>60</xdr:row>
      <xdr:rowOff>32766</xdr:rowOff>
    </xdr:to>
    <xdr:sp macro="" textlink="">
      <xdr:nvSpPr>
        <xdr:cNvPr id="155" name="円/楕円 154"/>
        <xdr:cNvSpPr/>
      </xdr:nvSpPr>
      <xdr:spPr>
        <a:xfrm>
          <a:off x="2286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42943</xdr:rowOff>
    </xdr:from>
    <xdr:ext cx="762000" cy="259045"/>
    <xdr:sp macro="" textlink="">
      <xdr:nvSpPr>
        <xdr:cNvPr id="156" name="テキスト ボックス 155"/>
        <xdr:cNvSpPr txBox="1"/>
      </xdr:nvSpPr>
      <xdr:spPr>
        <a:xfrm>
          <a:off x="1955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10922</xdr:rowOff>
    </xdr:from>
    <xdr:to>
      <xdr:col>2</xdr:col>
      <xdr:colOff>127000</xdr:colOff>
      <xdr:row>59</xdr:row>
      <xdr:rowOff>112522</xdr:rowOff>
    </xdr:to>
    <xdr:sp macro="" textlink="">
      <xdr:nvSpPr>
        <xdr:cNvPr id="157" name="円/楕円 156"/>
        <xdr:cNvSpPr/>
      </xdr:nvSpPr>
      <xdr:spPr>
        <a:xfrm>
          <a:off x="1397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122699</xdr:rowOff>
    </xdr:from>
    <xdr:ext cx="762000" cy="259045"/>
    <xdr:sp macro="" textlink="">
      <xdr:nvSpPr>
        <xdr:cNvPr id="158" name="テキスト ボックス 157"/>
        <xdr:cNvSpPr txBox="1"/>
      </xdr:nvSpPr>
      <xdr:spPr>
        <a:xfrm>
          <a:off x="1066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[140,674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人口一人当たりで、前年度から</a:t>
          </a:r>
          <a:r>
            <a:rPr kumimoji="1" lang="en-US" altLang="ja-JP" sz="1300">
              <a:latin typeface="ＭＳ Ｐゴシック"/>
            </a:rPr>
            <a:t>12,982</a:t>
          </a:r>
          <a:r>
            <a:rPr kumimoji="1" lang="ja-JP" altLang="en-US" sz="1300">
              <a:latin typeface="ＭＳ Ｐゴシック"/>
            </a:rPr>
            <a:t>円増額となった。</a:t>
          </a:r>
          <a:endParaRPr kumimoji="1" lang="en-US" altLang="ja-JP" sz="1300">
            <a:latin typeface="ＭＳ Ｐゴシック"/>
          </a:endParaRPr>
        </a:p>
        <a:p>
          <a:r>
            <a:rPr kumimoji="1" lang="ja-JP" altLang="en-US" sz="1300">
              <a:latin typeface="ＭＳ Ｐゴシック"/>
            </a:rPr>
            <a:t>主な原因としては給与改定により基本給が増額したこと及び平成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8</a:t>
          </a:r>
          <a:r>
            <a:rPr kumimoji="1" lang="ja-JP" altLang="en-US" sz="1300">
              <a:latin typeface="ＭＳ Ｐゴシック"/>
            </a:rPr>
            <a:t>月の豪雨災害に係る人件費の増額等があげられる。</a:t>
          </a:r>
          <a:endParaRPr kumimoji="1" lang="en-US" altLang="ja-JP" sz="1300">
            <a:latin typeface="ＭＳ Ｐゴシック"/>
          </a:endParaRPr>
        </a:p>
        <a:p>
          <a:r>
            <a:rPr kumimoji="1" lang="ja-JP" altLang="en-US" sz="1300">
              <a:latin typeface="ＭＳ Ｐゴシック"/>
            </a:rPr>
            <a:t>今後は定員適正化計画に基づいた職員数の削減に取り組むとともに、行政サービスの効率的・効果的な適正化を進め物件費についても抑制を図っていく必要がある。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169983</xdr:rowOff>
    </xdr:from>
    <xdr:to>
      <xdr:col>7</xdr:col>
      <xdr:colOff>152400</xdr:colOff>
      <xdr:row>82</xdr:row>
      <xdr:rowOff>24639</xdr:rowOff>
    </xdr:to>
    <xdr:cxnSp macro="">
      <xdr:nvCxnSpPr>
        <xdr:cNvPr id="192" name="直線コネクタ 191"/>
        <xdr:cNvCxnSpPr/>
      </xdr:nvCxnSpPr>
      <xdr:spPr>
        <a:xfrm>
          <a:off x="4114800" y="14057433"/>
          <a:ext cx="8382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169983</xdr:rowOff>
    </xdr:from>
    <xdr:to>
      <xdr:col>6</xdr:col>
      <xdr:colOff>0</xdr:colOff>
      <xdr:row>81</xdr:row>
      <xdr:rowOff>171326</xdr:rowOff>
    </xdr:to>
    <xdr:cxnSp macro="">
      <xdr:nvCxnSpPr>
        <xdr:cNvPr id="195" name="直線コネクタ 194"/>
        <xdr:cNvCxnSpPr/>
      </xdr:nvCxnSpPr>
      <xdr:spPr>
        <a:xfrm flipV="1">
          <a:off x="3225800" y="14057433"/>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171326</xdr:rowOff>
    </xdr:from>
    <xdr:to>
      <xdr:col>4</xdr:col>
      <xdr:colOff>482600</xdr:colOff>
      <xdr:row>82</xdr:row>
      <xdr:rowOff>16859</xdr:rowOff>
    </xdr:to>
    <xdr:cxnSp macro="">
      <xdr:nvCxnSpPr>
        <xdr:cNvPr id="198" name="直線コネクタ 197"/>
        <xdr:cNvCxnSpPr/>
      </xdr:nvCxnSpPr>
      <xdr:spPr>
        <a:xfrm flipV="1">
          <a:off x="2336800" y="14058776"/>
          <a:ext cx="889000" cy="1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15697</xdr:rowOff>
    </xdr:from>
    <xdr:to>
      <xdr:col>3</xdr:col>
      <xdr:colOff>279400</xdr:colOff>
      <xdr:row>82</xdr:row>
      <xdr:rowOff>16859</xdr:rowOff>
    </xdr:to>
    <xdr:cxnSp macro="">
      <xdr:nvCxnSpPr>
        <xdr:cNvPr id="201" name="直線コネクタ 200"/>
        <xdr:cNvCxnSpPr/>
      </xdr:nvCxnSpPr>
      <xdr:spPr>
        <a:xfrm>
          <a:off x="1447800" y="14074597"/>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120983</xdr:rowOff>
    </xdr:from>
    <xdr:to>
      <xdr:col>2</xdr:col>
      <xdr:colOff>127000</xdr:colOff>
      <xdr:row>82</xdr:row>
      <xdr:rowOff>51133</xdr:rowOff>
    </xdr:to>
    <xdr:sp macro="" textlink="">
      <xdr:nvSpPr>
        <xdr:cNvPr id="204" name="フローチャート : 判断 203"/>
        <xdr:cNvSpPr/>
      </xdr:nvSpPr>
      <xdr:spPr>
        <a:xfrm>
          <a:off x="1397000" y="1400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61310</xdr:rowOff>
    </xdr:from>
    <xdr:ext cx="762000" cy="259045"/>
    <xdr:sp macro="" textlink="">
      <xdr:nvSpPr>
        <xdr:cNvPr id="205" name="テキスト ボックス 204"/>
        <xdr:cNvSpPr txBox="1"/>
      </xdr:nvSpPr>
      <xdr:spPr>
        <a:xfrm>
          <a:off x="1066800" y="1377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145289</xdr:rowOff>
    </xdr:from>
    <xdr:to>
      <xdr:col>7</xdr:col>
      <xdr:colOff>203200</xdr:colOff>
      <xdr:row>82</xdr:row>
      <xdr:rowOff>75439</xdr:rowOff>
    </xdr:to>
    <xdr:sp macro="" textlink="">
      <xdr:nvSpPr>
        <xdr:cNvPr id="211" name="円/楕円 210"/>
        <xdr:cNvSpPr/>
      </xdr:nvSpPr>
      <xdr:spPr>
        <a:xfrm>
          <a:off x="4902200" y="140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117366</xdr:rowOff>
    </xdr:from>
    <xdr:ext cx="762000" cy="259045"/>
    <xdr:sp macro="" textlink="">
      <xdr:nvSpPr>
        <xdr:cNvPr id="212" name="人件費・物件費等の状況該当値テキスト"/>
        <xdr:cNvSpPr txBox="1"/>
      </xdr:nvSpPr>
      <xdr:spPr>
        <a:xfrm>
          <a:off x="5041900" y="14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140,674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119183</xdr:rowOff>
    </xdr:from>
    <xdr:to>
      <xdr:col>6</xdr:col>
      <xdr:colOff>50800</xdr:colOff>
      <xdr:row>82</xdr:row>
      <xdr:rowOff>49333</xdr:rowOff>
    </xdr:to>
    <xdr:sp macro="" textlink="">
      <xdr:nvSpPr>
        <xdr:cNvPr id="213" name="円/楕円 212"/>
        <xdr:cNvSpPr/>
      </xdr:nvSpPr>
      <xdr:spPr>
        <a:xfrm>
          <a:off x="4064000" y="140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34110</xdr:rowOff>
    </xdr:from>
    <xdr:ext cx="736600" cy="259045"/>
    <xdr:sp macro="" textlink="">
      <xdr:nvSpPr>
        <xdr:cNvPr id="214" name="テキスト ボックス 213"/>
        <xdr:cNvSpPr txBox="1"/>
      </xdr:nvSpPr>
      <xdr:spPr>
        <a:xfrm>
          <a:off x="3733800" y="14093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127,692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120526</xdr:rowOff>
    </xdr:from>
    <xdr:to>
      <xdr:col>4</xdr:col>
      <xdr:colOff>533400</xdr:colOff>
      <xdr:row>82</xdr:row>
      <xdr:rowOff>50676</xdr:rowOff>
    </xdr:to>
    <xdr:sp macro="" textlink="">
      <xdr:nvSpPr>
        <xdr:cNvPr id="215" name="円/楕円 214"/>
        <xdr:cNvSpPr/>
      </xdr:nvSpPr>
      <xdr:spPr>
        <a:xfrm>
          <a:off x="3175000" y="140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35453</xdr:rowOff>
    </xdr:from>
    <xdr:ext cx="762000" cy="259045"/>
    <xdr:sp macro="" textlink="">
      <xdr:nvSpPr>
        <xdr:cNvPr id="216" name="テキスト ボックス 215"/>
        <xdr:cNvSpPr txBox="1"/>
      </xdr:nvSpPr>
      <xdr:spPr>
        <a:xfrm>
          <a:off x="2844800" y="1409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137509</xdr:rowOff>
    </xdr:from>
    <xdr:to>
      <xdr:col>3</xdr:col>
      <xdr:colOff>330200</xdr:colOff>
      <xdr:row>82</xdr:row>
      <xdr:rowOff>67659</xdr:rowOff>
    </xdr:to>
    <xdr:sp macro="" textlink="">
      <xdr:nvSpPr>
        <xdr:cNvPr id="217" name="円/楕円 216"/>
        <xdr:cNvSpPr/>
      </xdr:nvSpPr>
      <xdr:spPr>
        <a:xfrm>
          <a:off x="2286000" y="1402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52436</xdr:rowOff>
    </xdr:from>
    <xdr:ext cx="762000" cy="259045"/>
    <xdr:sp macro="" textlink="">
      <xdr:nvSpPr>
        <xdr:cNvPr id="218" name="テキスト ボックス 217"/>
        <xdr:cNvSpPr txBox="1"/>
      </xdr:nvSpPr>
      <xdr:spPr>
        <a:xfrm>
          <a:off x="1955800" y="1411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136,805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136347</xdr:rowOff>
    </xdr:from>
    <xdr:to>
      <xdr:col>2</xdr:col>
      <xdr:colOff>127000</xdr:colOff>
      <xdr:row>82</xdr:row>
      <xdr:rowOff>66497</xdr:rowOff>
    </xdr:to>
    <xdr:sp macro="" textlink="">
      <xdr:nvSpPr>
        <xdr:cNvPr id="219" name="円/楕円 218"/>
        <xdr:cNvSpPr/>
      </xdr:nvSpPr>
      <xdr:spPr>
        <a:xfrm>
          <a:off x="1397000" y="140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51274</xdr:rowOff>
    </xdr:from>
    <xdr:ext cx="762000" cy="259045"/>
    <xdr:sp macro="" textlink="">
      <xdr:nvSpPr>
        <xdr:cNvPr id="220" name="テキスト ボックス 219"/>
        <xdr:cNvSpPr txBox="1"/>
      </xdr:nvSpPr>
      <xdr:spPr>
        <a:xfrm>
          <a:off x="1066800" y="1411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従来から人事院勧告の内容に準拠し給与改定を行ってきたが、類似団体の平均を常に下回っている。</a:t>
          </a:r>
          <a:endParaRPr kumimoji="1" lang="en-US" altLang="ja-JP" sz="1300">
            <a:latin typeface="ＭＳ Ｐゴシック"/>
          </a:endParaRPr>
        </a:p>
        <a:p>
          <a:r>
            <a:rPr kumimoji="1" lang="ja-JP" altLang="en-US" sz="1300">
              <a:latin typeface="ＭＳ Ｐゴシック"/>
            </a:rPr>
            <a:t>今後も人事院勧告に対応し、給与の適正化を図る。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168487</xdr:rowOff>
    </xdr:to>
    <xdr:cxnSp macro="">
      <xdr:nvCxnSpPr>
        <xdr:cNvPr id="254" name="直線コネクタ 253"/>
        <xdr:cNvCxnSpPr/>
      </xdr:nvCxnSpPr>
      <xdr:spPr>
        <a:xfrm>
          <a:off x="16179800" y="147015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89</xdr:row>
      <xdr:rowOff>45720</xdr:rowOff>
    </xdr:to>
    <xdr:cxnSp macro="">
      <xdr:nvCxnSpPr>
        <xdr:cNvPr id="257" name="直線コネクタ 256"/>
        <xdr:cNvCxnSpPr/>
      </xdr:nvCxnSpPr>
      <xdr:spPr>
        <a:xfrm flipV="1">
          <a:off x="15290800" y="1470152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45720</xdr:rowOff>
    </xdr:from>
    <xdr:to>
      <xdr:col>22</xdr:col>
      <xdr:colOff>203200</xdr:colOff>
      <xdr:row>89</xdr:row>
      <xdr:rowOff>61807</xdr:rowOff>
    </xdr:to>
    <xdr:cxnSp macro="">
      <xdr:nvCxnSpPr>
        <xdr:cNvPr id="260" name="直線コネクタ 259"/>
        <xdr:cNvCxnSpPr/>
      </xdr:nvCxnSpPr>
      <xdr:spPr>
        <a:xfrm flipV="1">
          <a:off x="14401800" y="153047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89</xdr:row>
      <xdr:rowOff>61807</xdr:rowOff>
    </xdr:to>
    <xdr:cxnSp macro="">
      <xdr:nvCxnSpPr>
        <xdr:cNvPr id="263" name="直線コネクタ 262"/>
        <xdr:cNvCxnSpPr/>
      </xdr:nvCxnSpPr>
      <xdr:spPr>
        <a:xfrm>
          <a:off x="13512800" y="1470152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133773</xdr:rowOff>
    </xdr:from>
    <xdr:to>
      <xdr:col>19</xdr:col>
      <xdr:colOff>533400</xdr:colOff>
      <xdr:row>86</xdr:row>
      <xdr:rowOff>63923</xdr:rowOff>
    </xdr:to>
    <xdr:sp macro="" textlink="">
      <xdr:nvSpPr>
        <xdr:cNvPr id="266" name="フローチャート : 判断 265"/>
        <xdr:cNvSpPr/>
      </xdr:nvSpPr>
      <xdr:spPr>
        <a:xfrm>
          <a:off x="13462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48700</xdr:rowOff>
    </xdr:from>
    <xdr:ext cx="762000" cy="259045"/>
    <xdr:sp macro="" textlink="">
      <xdr:nvSpPr>
        <xdr:cNvPr id="267" name="テキスト ボックス 266"/>
        <xdr:cNvSpPr txBox="1"/>
      </xdr:nvSpPr>
      <xdr:spPr>
        <a:xfrm>
          <a:off x="13131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3" name="円/楕円 272"/>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134214</xdr:rowOff>
    </xdr:from>
    <xdr:ext cx="762000" cy="259045"/>
    <xdr:sp macro="" textlink="">
      <xdr:nvSpPr>
        <xdr:cNvPr id="274"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76" name="テキスト ボックス 275"/>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7" name="円/楕円 276"/>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106697</xdr:rowOff>
    </xdr:from>
    <xdr:ext cx="762000" cy="259045"/>
    <xdr:sp macro="" textlink="">
      <xdr:nvSpPr>
        <xdr:cNvPr id="278" name="テキスト ボックス 277"/>
        <xdr:cNvSpPr txBox="1"/>
      </xdr:nvSpPr>
      <xdr:spPr>
        <a:xfrm>
          <a:off x="14909800" y="1502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11007</xdr:rowOff>
    </xdr:from>
    <xdr:to>
      <xdr:col>21</xdr:col>
      <xdr:colOff>50800</xdr:colOff>
      <xdr:row>89</xdr:row>
      <xdr:rowOff>112607</xdr:rowOff>
    </xdr:to>
    <xdr:sp macro="" textlink="">
      <xdr:nvSpPr>
        <xdr:cNvPr id="279" name="円/楕円 278"/>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122784</xdr:rowOff>
    </xdr:from>
    <xdr:ext cx="762000" cy="259045"/>
    <xdr:sp macro="" textlink="">
      <xdr:nvSpPr>
        <xdr:cNvPr id="280" name="テキスト ボックス 279"/>
        <xdr:cNvSpPr txBox="1"/>
      </xdr:nvSpPr>
      <xdr:spPr>
        <a:xfrm>
          <a:off x="14020800" y="150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1" name="円/楕円 280"/>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17797</xdr:rowOff>
    </xdr:from>
    <xdr:ext cx="762000" cy="259045"/>
    <xdr:sp macro="" textlink="">
      <xdr:nvSpPr>
        <xdr:cNvPr id="282" name="テキスト ボックス 281"/>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定員適正化計画に基づく退職勧奨や採用抑制により、職員数の削減が進んでいる。</a:t>
          </a:r>
          <a:r>
            <a:rPr kumimoji="1" lang="en-US"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普通会計　平成</a:t>
          </a:r>
          <a:r>
            <a:rPr kumimoji="1" lang="en-US" altLang="ja-JP" sz="1300">
              <a:solidFill>
                <a:schemeClr val="dk1"/>
              </a:solidFill>
              <a:effectLst/>
              <a:latin typeface="+mn-ea"/>
              <a:ea typeface="+mn-ea"/>
              <a:cs typeface="+mn-cs"/>
            </a:rPr>
            <a:t>22</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日　</a:t>
          </a:r>
          <a:r>
            <a:rPr kumimoji="1" lang="en-US" altLang="ja-JP" sz="1300">
              <a:solidFill>
                <a:schemeClr val="dk1"/>
              </a:solidFill>
              <a:effectLst/>
              <a:latin typeface="+mn-ea"/>
              <a:ea typeface="+mn-ea"/>
              <a:cs typeface="+mn-cs"/>
            </a:rPr>
            <a:t>607</a:t>
          </a:r>
          <a:r>
            <a:rPr kumimoji="1" lang="ja-JP" altLang="en-US" sz="1300">
              <a:solidFill>
                <a:schemeClr val="dk1"/>
              </a:solidFill>
              <a:effectLst/>
              <a:latin typeface="+mn-ea"/>
              <a:ea typeface="+mn-ea"/>
              <a:cs typeface="+mn-cs"/>
            </a:rPr>
            <a:t>人　→　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日　</a:t>
          </a:r>
          <a:r>
            <a:rPr kumimoji="1" lang="en-US" altLang="ja-JP" sz="1300">
              <a:solidFill>
                <a:schemeClr val="dk1"/>
              </a:solidFill>
              <a:effectLst/>
              <a:latin typeface="+mn-ea"/>
              <a:ea typeface="+mn-ea"/>
              <a:cs typeface="+mn-cs"/>
            </a:rPr>
            <a:t>573</a:t>
          </a:r>
          <a:r>
            <a:rPr kumimoji="1" lang="ja-JP" altLang="en-US" sz="1300">
              <a:solidFill>
                <a:schemeClr val="dk1"/>
              </a:solidFill>
              <a:effectLst/>
              <a:latin typeface="+mn-ea"/>
              <a:ea typeface="+mn-ea"/>
              <a:cs typeface="+mn-cs"/>
            </a:rPr>
            <a:t>人</a:t>
          </a:r>
          <a:r>
            <a:rPr kumimoji="1" lang="en-US" altLang="ja-JP" sz="1300">
              <a:solidFill>
                <a:schemeClr val="dk1"/>
              </a:solidFill>
              <a:effectLst/>
              <a:latin typeface="+mn-ea"/>
              <a:ea typeface="+mn-ea"/>
              <a:cs typeface="+mn-cs"/>
            </a:rPr>
            <a:t>)</a:t>
          </a:r>
        </a:p>
        <a:p>
          <a:r>
            <a:rPr kumimoji="1" lang="ja-JP" altLang="en-US" sz="1300">
              <a:solidFill>
                <a:schemeClr val="dk1"/>
              </a:solidFill>
              <a:effectLst/>
              <a:latin typeface="+mn-ea"/>
              <a:ea typeface="+mn-ea"/>
              <a:cs typeface="+mn-cs"/>
            </a:rPr>
            <a:t>今後も定員の適正化を図る。</a:t>
          </a:r>
          <a:endParaRPr kumimoji="1" lang="en-US" altLang="ja-JP" sz="1300">
            <a:solidFill>
              <a:schemeClr val="dk1"/>
            </a:solidFill>
            <a:effectLst/>
            <a:latin typeface="+mn-ea"/>
            <a:ea typeface="+mn-ea"/>
            <a:cs typeface="+mn-cs"/>
          </a:endParaRPr>
        </a:p>
        <a:p>
          <a:endParaRPr kumimoji="1" lang="en-US" altLang="ja-JP" sz="1300">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88356</xdr:rowOff>
    </xdr:from>
    <xdr:to>
      <xdr:col>24</xdr:col>
      <xdr:colOff>558800</xdr:colOff>
      <xdr:row>61</xdr:row>
      <xdr:rowOff>104442</xdr:rowOff>
    </xdr:to>
    <xdr:cxnSp macro="">
      <xdr:nvCxnSpPr>
        <xdr:cNvPr id="319" name="直線コネクタ 318"/>
        <xdr:cNvCxnSpPr/>
      </xdr:nvCxnSpPr>
      <xdr:spPr>
        <a:xfrm>
          <a:off x="16179800" y="10546806"/>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88356</xdr:rowOff>
    </xdr:from>
    <xdr:to>
      <xdr:col>23</xdr:col>
      <xdr:colOff>406400</xdr:colOff>
      <xdr:row>61</xdr:row>
      <xdr:rowOff>90654</xdr:rowOff>
    </xdr:to>
    <xdr:cxnSp macro="">
      <xdr:nvCxnSpPr>
        <xdr:cNvPr id="322" name="直線コネクタ 321"/>
        <xdr:cNvCxnSpPr/>
      </xdr:nvCxnSpPr>
      <xdr:spPr>
        <a:xfrm flipV="1">
          <a:off x="15290800" y="1054680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90654</xdr:rowOff>
    </xdr:from>
    <xdr:to>
      <xdr:col>22</xdr:col>
      <xdr:colOff>203200</xdr:colOff>
      <xdr:row>61</xdr:row>
      <xdr:rowOff>102144</xdr:rowOff>
    </xdr:to>
    <xdr:cxnSp macro="">
      <xdr:nvCxnSpPr>
        <xdr:cNvPr id="325" name="直線コネクタ 324"/>
        <xdr:cNvCxnSpPr/>
      </xdr:nvCxnSpPr>
      <xdr:spPr>
        <a:xfrm flipV="1">
          <a:off x="14401800" y="1054910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102144</xdr:rowOff>
    </xdr:from>
    <xdr:to>
      <xdr:col>21</xdr:col>
      <xdr:colOff>0</xdr:colOff>
      <xdr:row>61</xdr:row>
      <xdr:rowOff>126274</xdr:rowOff>
    </xdr:to>
    <xdr:cxnSp macro="">
      <xdr:nvCxnSpPr>
        <xdr:cNvPr id="328" name="直線コネクタ 327"/>
        <xdr:cNvCxnSpPr/>
      </xdr:nvCxnSpPr>
      <xdr:spPr>
        <a:xfrm flipV="1">
          <a:off x="13512800" y="105605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77772</xdr:rowOff>
    </xdr:from>
    <xdr:to>
      <xdr:col>19</xdr:col>
      <xdr:colOff>533400</xdr:colOff>
      <xdr:row>62</xdr:row>
      <xdr:rowOff>7922</xdr:rowOff>
    </xdr:to>
    <xdr:sp macro="" textlink="">
      <xdr:nvSpPr>
        <xdr:cNvPr id="331" name="フローチャート : 判断 330"/>
        <xdr:cNvSpPr/>
      </xdr:nvSpPr>
      <xdr:spPr>
        <a:xfrm>
          <a:off x="13462000" y="1053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164149</xdr:rowOff>
    </xdr:from>
    <xdr:ext cx="762000" cy="259045"/>
    <xdr:sp macro="" textlink="">
      <xdr:nvSpPr>
        <xdr:cNvPr id="332" name="テキスト ボックス 331"/>
        <xdr:cNvSpPr txBox="1"/>
      </xdr:nvSpPr>
      <xdr:spPr>
        <a:xfrm>
          <a:off x="13131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53642</xdr:rowOff>
    </xdr:from>
    <xdr:to>
      <xdr:col>24</xdr:col>
      <xdr:colOff>609600</xdr:colOff>
      <xdr:row>61</xdr:row>
      <xdr:rowOff>155242</xdr:rowOff>
    </xdr:to>
    <xdr:sp macro="" textlink="">
      <xdr:nvSpPr>
        <xdr:cNvPr id="338" name="円/楕円 337"/>
        <xdr:cNvSpPr/>
      </xdr:nvSpPr>
      <xdr:spPr>
        <a:xfrm>
          <a:off x="169672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25719</xdr:rowOff>
    </xdr:from>
    <xdr:ext cx="762000" cy="259045"/>
    <xdr:sp macro="" textlink="">
      <xdr:nvSpPr>
        <xdr:cNvPr id="339" name="定員管理の状況該当値テキスト"/>
        <xdr:cNvSpPr txBox="1"/>
      </xdr:nvSpPr>
      <xdr:spPr>
        <a:xfrm>
          <a:off x="17106900" y="1048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37556</xdr:rowOff>
    </xdr:from>
    <xdr:to>
      <xdr:col>23</xdr:col>
      <xdr:colOff>457200</xdr:colOff>
      <xdr:row>61</xdr:row>
      <xdr:rowOff>139156</xdr:rowOff>
    </xdr:to>
    <xdr:sp macro="" textlink="">
      <xdr:nvSpPr>
        <xdr:cNvPr id="340" name="円/楕円 339"/>
        <xdr:cNvSpPr/>
      </xdr:nvSpPr>
      <xdr:spPr>
        <a:xfrm>
          <a:off x="16129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123933</xdr:rowOff>
    </xdr:from>
    <xdr:ext cx="736600" cy="259045"/>
    <xdr:sp macro="" textlink="">
      <xdr:nvSpPr>
        <xdr:cNvPr id="341" name="テキスト ボックス 340"/>
        <xdr:cNvSpPr txBox="1"/>
      </xdr:nvSpPr>
      <xdr:spPr>
        <a:xfrm>
          <a:off x="15798800" y="10582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39854</xdr:rowOff>
    </xdr:from>
    <xdr:to>
      <xdr:col>22</xdr:col>
      <xdr:colOff>254000</xdr:colOff>
      <xdr:row>61</xdr:row>
      <xdr:rowOff>141454</xdr:rowOff>
    </xdr:to>
    <xdr:sp macro="" textlink="">
      <xdr:nvSpPr>
        <xdr:cNvPr id="342" name="円/楕円 341"/>
        <xdr:cNvSpPr/>
      </xdr:nvSpPr>
      <xdr:spPr>
        <a:xfrm>
          <a:off x="15240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126231</xdr:rowOff>
    </xdr:from>
    <xdr:ext cx="762000" cy="259045"/>
    <xdr:sp macro="" textlink="">
      <xdr:nvSpPr>
        <xdr:cNvPr id="343" name="テキスト ボックス 342"/>
        <xdr:cNvSpPr txBox="1"/>
      </xdr:nvSpPr>
      <xdr:spPr>
        <a:xfrm>
          <a:off x="14909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51344</xdr:rowOff>
    </xdr:from>
    <xdr:to>
      <xdr:col>21</xdr:col>
      <xdr:colOff>50800</xdr:colOff>
      <xdr:row>61</xdr:row>
      <xdr:rowOff>152944</xdr:rowOff>
    </xdr:to>
    <xdr:sp macro="" textlink="">
      <xdr:nvSpPr>
        <xdr:cNvPr id="344" name="円/楕円 343"/>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137721</xdr:rowOff>
    </xdr:from>
    <xdr:ext cx="762000" cy="259045"/>
    <xdr:sp macro="" textlink="">
      <xdr:nvSpPr>
        <xdr:cNvPr id="345" name="テキスト ボックス 344"/>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46" name="円/楕円 345"/>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47" name="テキスト ボックス 346"/>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前年度と比較すると</a:t>
          </a:r>
          <a:r>
            <a:rPr kumimoji="1" lang="en-US" altLang="ja-JP" sz="1250">
              <a:latin typeface="ＭＳ Ｐゴシック"/>
            </a:rPr>
            <a:t>1.5</a:t>
          </a:r>
          <a:r>
            <a:rPr kumimoji="1" lang="ja-JP" altLang="en-US" sz="1250">
              <a:latin typeface="ＭＳ Ｐゴシック"/>
            </a:rPr>
            <a:t>％減少し、</a:t>
          </a:r>
          <a:r>
            <a:rPr kumimoji="1" lang="en-US" altLang="ja-JP" sz="1250">
              <a:latin typeface="ＭＳ Ｐゴシック"/>
            </a:rPr>
            <a:t>8.4</a:t>
          </a:r>
          <a:r>
            <a:rPr kumimoji="1" lang="ja-JP" altLang="en-US" sz="1250">
              <a:latin typeface="ＭＳ Ｐゴシック"/>
            </a:rPr>
            <a:t>％となった。市債発行に許可を要する</a:t>
          </a:r>
          <a:r>
            <a:rPr kumimoji="1" lang="en-US" altLang="ja-JP" sz="1250">
              <a:latin typeface="ＭＳ Ｐゴシック"/>
            </a:rPr>
            <a:t>18</a:t>
          </a:r>
          <a:r>
            <a:rPr kumimoji="1" lang="ja-JP" altLang="en-US" sz="1250">
              <a:latin typeface="ＭＳ Ｐゴシック"/>
            </a:rPr>
            <a:t>％以下の水準以内となっているが、全国平均値より高い値となっている。</a:t>
          </a:r>
          <a:endParaRPr kumimoji="1" lang="en-US" altLang="ja-JP" sz="1250">
            <a:latin typeface="ＭＳ Ｐゴシック"/>
          </a:endParaRPr>
        </a:p>
        <a:p>
          <a:r>
            <a:rPr kumimoji="1" lang="ja-JP" altLang="en-US" sz="1250">
              <a:latin typeface="ＭＳ Ｐゴシック"/>
            </a:rPr>
            <a:t>減少の主な要因としては、繰上償還により公債費が減少したことなどが挙げられる。</a:t>
          </a:r>
          <a:endParaRPr kumimoji="1" lang="en-US" altLang="ja-JP" sz="1250">
            <a:latin typeface="ＭＳ Ｐゴシック"/>
          </a:endParaRPr>
        </a:p>
        <a:p>
          <a:r>
            <a:rPr kumimoji="1" lang="ja-JP" altLang="en-US" sz="1250">
              <a:latin typeface="ＭＳ Ｐゴシック"/>
            </a:rPr>
            <a:t>合併特例債等の市債発行額は今後も増加が見込まれており、繰上償還を実施し市債の残高や公債費の動向を十分に管理するとともに、特別会計にかかる公債費繰出額や公債費に準ずる債務負担行為等も管理を徹底し、実質公債比率を抑制する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120968</xdr:rowOff>
    </xdr:to>
    <xdr:cxnSp macro="">
      <xdr:nvCxnSpPr>
        <xdr:cNvPr id="377" name="直線コネクタ 376"/>
        <xdr:cNvCxnSpPr/>
      </xdr:nvCxnSpPr>
      <xdr:spPr>
        <a:xfrm flipV="1">
          <a:off x="16179800" y="688848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120968</xdr:rowOff>
    </xdr:from>
    <xdr:to>
      <xdr:col>23</xdr:col>
      <xdr:colOff>406400</xdr:colOff>
      <xdr:row>41</xdr:row>
      <xdr:rowOff>27940</xdr:rowOff>
    </xdr:to>
    <xdr:cxnSp macro="">
      <xdr:nvCxnSpPr>
        <xdr:cNvPr id="380" name="直線コネクタ 379"/>
        <xdr:cNvCxnSpPr/>
      </xdr:nvCxnSpPr>
      <xdr:spPr>
        <a:xfrm flipV="1">
          <a:off x="15290800" y="697896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142557</xdr:rowOff>
    </xdr:to>
    <xdr:cxnSp macro="">
      <xdr:nvCxnSpPr>
        <xdr:cNvPr id="383" name="直線コネクタ 382"/>
        <xdr:cNvCxnSpPr/>
      </xdr:nvCxnSpPr>
      <xdr:spPr>
        <a:xfrm flipV="1">
          <a:off x="14401800" y="7057390"/>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142557</xdr:rowOff>
    </xdr:from>
    <xdr:to>
      <xdr:col>21</xdr:col>
      <xdr:colOff>0</xdr:colOff>
      <xdr:row>42</xdr:row>
      <xdr:rowOff>61595</xdr:rowOff>
    </xdr:to>
    <xdr:cxnSp macro="">
      <xdr:nvCxnSpPr>
        <xdr:cNvPr id="386" name="直線コネクタ 385"/>
        <xdr:cNvCxnSpPr/>
      </xdr:nvCxnSpPr>
      <xdr:spPr>
        <a:xfrm flipV="1">
          <a:off x="13512800" y="717200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390" name="テキスト ボックス 38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396" name="円/楕円 395"/>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167657</xdr:rowOff>
    </xdr:from>
    <xdr:ext cx="762000" cy="259045"/>
    <xdr:sp macro="" textlink="">
      <xdr:nvSpPr>
        <xdr:cNvPr id="397" name="公債費負担の状況該当値テキスト"/>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398" name="円/楕円 397"/>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156545</xdr:rowOff>
    </xdr:from>
    <xdr:ext cx="736600" cy="259045"/>
    <xdr:sp macro="" textlink="">
      <xdr:nvSpPr>
        <xdr:cNvPr id="399" name="テキスト ボックス 398"/>
        <xdr:cNvSpPr txBox="1"/>
      </xdr:nvSpPr>
      <xdr:spPr>
        <a:xfrm>
          <a:off x="15798800" y="701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0" name="円/楕円 399"/>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401" name="テキスト ボックス 40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91757</xdr:rowOff>
    </xdr:from>
    <xdr:to>
      <xdr:col>21</xdr:col>
      <xdr:colOff>50800</xdr:colOff>
      <xdr:row>42</xdr:row>
      <xdr:rowOff>21907</xdr:rowOff>
    </xdr:to>
    <xdr:sp macro="" textlink="">
      <xdr:nvSpPr>
        <xdr:cNvPr id="402" name="円/楕円 401"/>
        <xdr:cNvSpPr/>
      </xdr:nvSpPr>
      <xdr:spPr>
        <a:xfrm>
          <a:off x="14351000" y="71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6684</xdr:rowOff>
    </xdr:from>
    <xdr:ext cx="762000" cy="259045"/>
    <xdr:sp macro="" textlink="">
      <xdr:nvSpPr>
        <xdr:cNvPr id="403" name="テキスト ボックス 402"/>
        <xdr:cNvSpPr txBox="1"/>
      </xdr:nvSpPr>
      <xdr:spPr>
        <a:xfrm>
          <a:off x="14020800" y="72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10795</xdr:rowOff>
    </xdr:from>
    <xdr:to>
      <xdr:col>19</xdr:col>
      <xdr:colOff>533400</xdr:colOff>
      <xdr:row>42</xdr:row>
      <xdr:rowOff>112395</xdr:rowOff>
    </xdr:to>
    <xdr:sp macro="" textlink="">
      <xdr:nvSpPr>
        <xdr:cNvPr id="404" name="円/楕円 403"/>
        <xdr:cNvSpPr/>
      </xdr:nvSpPr>
      <xdr:spPr>
        <a:xfrm>
          <a:off x="13462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97172</xdr:rowOff>
    </xdr:from>
    <xdr:ext cx="762000" cy="259045"/>
    <xdr:sp macro="" textlink="">
      <xdr:nvSpPr>
        <xdr:cNvPr id="405" name="テキスト ボックス 404"/>
        <xdr:cNvSpPr txBox="1"/>
      </xdr:nvSpPr>
      <xdr:spPr>
        <a:xfrm>
          <a:off x="13131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26.1</a:t>
          </a:r>
          <a:r>
            <a:rPr kumimoji="1" lang="ja-JP" altLang="en-US" sz="1300">
              <a:latin typeface="ＭＳ Ｐゴシック"/>
            </a:rPr>
            <a:t>％となり、現時点では財政健全化基準内だが、前年度</a:t>
          </a:r>
          <a:r>
            <a:rPr kumimoji="1" lang="en-US" altLang="ja-JP" sz="1300">
              <a:latin typeface="ＭＳ Ｐゴシック"/>
            </a:rPr>
            <a:t>12.0</a:t>
          </a:r>
          <a:r>
            <a:rPr kumimoji="1" lang="ja-JP" altLang="en-US" sz="1100">
              <a:solidFill>
                <a:schemeClr val="dk1"/>
              </a:solidFill>
              <a:effectLst/>
              <a:latin typeface="+mn-lt"/>
              <a:ea typeface="+mn-ea"/>
              <a:cs typeface="+mn-cs"/>
            </a:rPr>
            <a:t>％</a:t>
          </a:r>
          <a:r>
            <a:rPr kumimoji="1" lang="ja-JP" altLang="en-US" sz="1300">
              <a:latin typeface="ＭＳ Ｐゴシック"/>
            </a:rPr>
            <a:t>と比較すると</a:t>
          </a:r>
          <a:r>
            <a:rPr kumimoji="1" lang="en-US" altLang="ja-JP" sz="1300">
              <a:latin typeface="ＭＳ Ｐゴシック"/>
            </a:rPr>
            <a:t>14.1</a:t>
          </a:r>
          <a:r>
            <a:rPr kumimoji="1" lang="ja-JP" altLang="en-US" sz="1300">
              <a:latin typeface="ＭＳ Ｐゴシック"/>
            </a:rPr>
            <a:t>％もの増加となる。</a:t>
          </a:r>
          <a:endParaRPr kumimoji="1" lang="en-US" altLang="ja-JP" sz="1300">
            <a:latin typeface="ＭＳ Ｐゴシック"/>
          </a:endParaRPr>
        </a:p>
        <a:p>
          <a:r>
            <a:rPr kumimoji="1" lang="ja-JP" altLang="en-US" sz="1300">
              <a:latin typeface="ＭＳ Ｐゴシック"/>
            </a:rPr>
            <a:t>主な要因としてはごみ処理施設建設に係る合併特例債を新規発行したことにより、計算式の分子である一般会計が将来負担すべき実質的な負担額が前年に比べて約</a:t>
          </a:r>
          <a:r>
            <a:rPr kumimoji="1" lang="en-US" altLang="ja-JP" sz="1300">
              <a:latin typeface="ＭＳ Ｐゴシック"/>
            </a:rPr>
            <a:t>31</a:t>
          </a:r>
          <a:r>
            <a:rPr kumimoji="1" lang="ja-JP" altLang="en-US" sz="1300">
              <a:latin typeface="ＭＳ Ｐゴシック"/>
            </a:rPr>
            <a:t>億円増加したことに加え、それに充当できる特定財源・基金が前年に比べて約</a:t>
          </a:r>
          <a:r>
            <a:rPr kumimoji="1" lang="en-US" altLang="ja-JP" sz="1300">
              <a:latin typeface="ＭＳ Ｐゴシック"/>
            </a:rPr>
            <a:t>20</a:t>
          </a:r>
          <a:r>
            <a:rPr kumimoji="1" lang="ja-JP" altLang="en-US" sz="1300">
              <a:latin typeface="ＭＳ Ｐゴシック"/>
            </a:rPr>
            <a:t>億円減少したことが挙げられる。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72390</xdr:rowOff>
    </xdr:from>
    <xdr:to>
      <xdr:col>24</xdr:col>
      <xdr:colOff>558800</xdr:colOff>
      <xdr:row>15</xdr:row>
      <xdr:rowOff>157448</xdr:rowOff>
    </xdr:to>
    <xdr:cxnSp macro="">
      <xdr:nvCxnSpPr>
        <xdr:cNvPr id="435" name="直線コネクタ 434"/>
        <xdr:cNvCxnSpPr/>
      </xdr:nvCxnSpPr>
      <xdr:spPr>
        <a:xfrm>
          <a:off x="16179800" y="2644140"/>
          <a:ext cx="838200" cy="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72390</xdr:rowOff>
    </xdr:from>
    <xdr:to>
      <xdr:col>23</xdr:col>
      <xdr:colOff>406400</xdr:colOff>
      <xdr:row>16</xdr:row>
      <xdr:rowOff>33655</xdr:rowOff>
    </xdr:to>
    <xdr:cxnSp macro="">
      <xdr:nvCxnSpPr>
        <xdr:cNvPr id="438" name="直線コネクタ 437"/>
        <xdr:cNvCxnSpPr/>
      </xdr:nvCxnSpPr>
      <xdr:spPr>
        <a:xfrm flipV="1">
          <a:off x="15290800" y="264414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33655</xdr:rowOff>
    </xdr:from>
    <xdr:to>
      <xdr:col>22</xdr:col>
      <xdr:colOff>203200</xdr:colOff>
      <xdr:row>17</xdr:row>
      <xdr:rowOff>11208</xdr:rowOff>
    </xdr:to>
    <xdr:cxnSp macro="">
      <xdr:nvCxnSpPr>
        <xdr:cNvPr id="441" name="直線コネクタ 440"/>
        <xdr:cNvCxnSpPr/>
      </xdr:nvCxnSpPr>
      <xdr:spPr>
        <a:xfrm flipV="1">
          <a:off x="14401800" y="2776855"/>
          <a:ext cx="889000" cy="1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11208</xdr:rowOff>
    </xdr:from>
    <xdr:to>
      <xdr:col>21</xdr:col>
      <xdr:colOff>0</xdr:colOff>
      <xdr:row>18</xdr:row>
      <xdr:rowOff>3239</xdr:rowOff>
    </xdr:to>
    <xdr:cxnSp macro="">
      <xdr:nvCxnSpPr>
        <xdr:cNvPr id="444" name="直線コネクタ 443"/>
        <xdr:cNvCxnSpPr/>
      </xdr:nvCxnSpPr>
      <xdr:spPr>
        <a:xfrm flipV="1">
          <a:off x="13512800" y="2925858"/>
          <a:ext cx="889000" cy="16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164306</xdr:rowOff>
    </xdr:from>
    <xdr:to>
      <xdr:col>19</xdr:col>
      <xdr:colOff>533400</xdr:colOff>
      <xdr:row>18</xdr:row>
      <xdr:rowOff>94456</xdr:rowOff>
    </xdr:to>
    <xdr:sp macro="" textlink="">
      <xdr:nvSpPr>
        <xdr:cNvPr id="447" name="フローチャート : 判断 446"/>
        <xdr:cNvSpPr/>
      </xdr:nvSpPr>
      <xdr:spPr>
        <a:xfrm>
          <a:off x="13462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79233</xdr:rowOff>
    </xdr:from>
    <xdr:ext cx="762000" cy="259045"/>
    <xdr:sp macro="" textlink="">
      <xdr:nvSpPr>
        <xdr:cNvPr id="448" name="テキスト ボックス 447"/>
        <xdr:cNvSpPr txBox="1"/>
      </xdr:nvSpPr>
      <xdr:spPr>
        <a:xfrm>
          <a:off x="13131800" y="316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106648</xdr:rowOff>
    </xdr:from>
    <xdr:to>
      <xdr:col>24</xdr:col>
      <xdr:colOff>609600</xdr:colOff>
      <xdr:row>16</xdr:row>
      <xdr:rowOff>36798</xdr:rowOff>
    </xdr:to>
    <xdr:sp macro="" textlink="">
      <xdr:nvSpPr>
        <xdr:cNvPr id="454" name="円/楕円 453"/>
        <xdr:cNvSpPr/>
      </xdr:nvSpPr>
      <xdr:spPr>
        <a:xfrm>
          <a:off x="16967200" y="26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123175</xdr:rowOff>
    </xdr:from>
    <xdr:ext cx="762000" cy="259045"/>
    <xdr:sp macro="" textlink="">
      <xdr:nvSpPr>
        <xdr:cNvPr id="455" name="将来負担の状況該当値テキスト"/>
        <xdr:cNvSpPr txBox="1"/>
      </xdr:nvSpPr>
      <xdr:spPr>
        <a:xfrm>
          <a:off x="17106900" y="252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21590</xdr:rowOff>
    </xdr:from>
    <xdr:to>
      <xdr:col>23</xdr:col>
      <xdr:colOff>457200</xdr:colOff>
      <xdr:row>15</xdr:row>
      <xdr:rowOff>123190</xdr:rowOff>
    </xdr:to>
    <xdr:sp macro="" textlink="">
      <xdr:nvSpPr>
        <xdr:cNvPr id="456" name="円/楕円 455"/>
        <xdr:cNvSpPr/>
      </xdr:nvSpPr>
      <xdr:spPr>
        <a:xfrm>
          <a:off x="16129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133367</xdr:rowOff>
    </xdr:from>
    <xdr:ext cx="736600" cy="259045"/>
    <xdr:sp macro="" textlink="">
      <xdr:nvSpPr>
        <xdr:cNvPr id="457" name="テキスト ボックス 45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154305</xdr:rowOff>
    </xdr:from>
    <xdr:to>
      <xdr:col>22</xdr:col>
      <xdr:colOff>254000</xdr:colOff>
      <xdr:row>16</xdr:row>
      <xdr:rowOff>84455</xdr:rowOff>
    </xdr:to>
    <xdr:sp macro="" textlink="">
      <xdr:nvSpPr>
        <xdr:cNvPr id="458" name="円/楕円 457"/>
        <xdr:cNvSpPr/>
      </xdr:nvSpPr>
      <xdr:spPr>
        <a:xfrm>
          <a:off x="15240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94632</xdr:rowOff>
    </xdr:from>
    <xdr:ext cx="762000" cy="259045"/>
    <xdr:sp macro="" textlink="">
      <xdr:nvSpPr>
        <xdr:cNvPr id="459" name="テキスト ボックス 458"/>
        <xdr:cNvSpPr txBox="1"/>
      </xdr:nvSpPr>
      <xdr:spPr>
        <a:xfrm>
          <a:off x="14909800" y="249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131858</xdr:rowOff>
    </xdr:from>
    <xdr:to>
      <xdr:col>21</xdr:col>
      <xdr:colOff>50800</xdr:colOff>
      <xdr:row>17</xdr:row>
      <xdr:rowOff>62008</xdr:rowOff>
    </xdr:to>
    <xdr:sp macro="" textlink="">
      <xdr:nvSpPr>
        <xdr:cNvPr id="460" name="円/楕円 459"/>
        <xdr:cNvSpPr/>
      </xdr:nvSpPr>
      <xdr:spPr>
        <a:xfrm>
          <a:off x="14351000" y="28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72185</xdr:rowOff>
    </xdr:from>
    <xdr:ext cx="762000" cy="259045"/>
    <xdr:sp macro="" textlink="">
      <xdr:nvSpPr>
        <xdr:cNvPr id="461" name="テキスト ボックス 460"/>
        <xdr:cNvSpPr txBox="1"/>
      </xdr:nvSpPr>
      <xdr:spPr>
        <a:xfrm>
          <a:off x="14020800" y="2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123889</xdr:rowOff>
    </xdr:from>
    <xdr:to>
      <xdr:col>19</xdr:col>
      <xdr:colOff>533400</xdr:colOff>
      <xdr:row>18</xdr:row>
      <xdr:rowOff>54039</xdr:rowOff>
    </xdr:to>
    <xdr:sp macro="" textlink="">
      <xdr:nvSpPr>
        <xdr:cNvPr id="462" name="円/楕円 461"/>
        <xdr:cNvSpPr/>
      </xdr:nvSpPr>
      <xdr:spPr>
        <a:xfrm>
          <a:off x="13462000" y="303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64216</xdr:rowOff>
    </xdr:from>
    <xdr:ext cx="762000" cy="259045"/>
    <xdr:sp macro="" textlink="">
      <xdr:nvSpPr>
        <xdr:cNvPr id="463" name="テキスト ボックス 462"/>
        <xdr:cNvSpPr txBox="1"/>
      </xdr:nvSpPr>
      <xdr:spPr>
        <a:xfrm>
          <a:off x="13131800" y="280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兵庫県丹波市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67,551
66,882
493.21
46,645,706
41,950,420
2,171,302
22,617,542
36,532,205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26.1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前年度と比較すると</a:t>
          </a:r>
          <a:r>
            <a:rPr kumimoji="1" lang="en-US" altLang="ja-JP" sz="1300">
              <a:latin typeface="ＭＳ Ｐゴシック"/>
            </a:rPr>
            <a:t>0.4</a:t>
          </a:r>
          <a:r>
            <a:rPr kumimoji="1" lang="ja-JP" altLang="en-US" sz="1300">
              <a:latin typeface="ＭＳ Ｐゴシック"/>
            </a:rPr>
            <a:t>％増加し、</a:t>
          </a:r>
          <a:r>
            <a:rPr kumimoji="1" lang="en-US" altLang="ja-JP" sz="1300">
              <a:latin typeface="ＭＳ Ｐゴシック"/>
            </a:rPr>
            <a:t>19.9</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増加の主な原因としては、職員給の、臨時特例による減額が終了したこと、給与改定により基本給が増加したこと及び平成</a:t>
          </a:r>
          <a:r>
            <a:rPr kumimoji="1" lang="en-US" altLang="ja-JP" sz="1300">
              <a:latin typeface="ＭＳ Ｐゴシック"/>
            </a:rPr>
            <a:t>26</a:t>
          </a:r>
          <a:r>
            <a:rPr kumimoji="1" lang="ja-JP" altLang="en-US" sz="1300">
              <a:latin typeface="ＭＳ Ｐゴシック"/>
            </a:rPr>
            <a:t>年度の豪雨災害等により、時間帯勤務手当が大幅に増加したことが挙げられる。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24130</xdr:rowOff>
    </xdr:to>
    <xdr:cxnSp macro="">
      <xdr:nvCxnSpPr>
        <xdr:cNvPr id="64" name="直線コネクタ 63"/>
        <xdr:cNvCxnSpPr/>
      </xdr:nvCxnSpPr>
      <xdr:spPr>
        <a:xfrm>
          <a:off x="3987800" y="5994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92710</xdr:rowOff>
    </xdr:to>
    <xdr:cxnSp macro="">
      <xdr:nvCxnSpPr>
        <xdr:cNvPr id="67" name="直線コネクタ 66"/>
        <xdr:cNvCxnSpPr/>
      </xdr:nvCxnSpPr>
      <xdr:spPr>
        <a:xfrm flipV="1">
          <a:off x="3098800" y="5994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92710</xdr:rowOff>
    </xdr:from>
    <xdr:to>
      <xdr:col>4</xdr:col>
      <xdr:colOff>346075</xdr:colOff>
      <xdr:row>35</xdr:row>
      <xdr:rowOff>115570</xdr:rowOff>
    </xdr:to>
    <xdr:cxnSp macro="">
      <xdr:nvCxnSpPr>
        <xdr:cNvPr id="70" name="直線コネクタ 69"/>
        <xdr:cNvCxnSpPr/>
      </xdr:nvCxnSpPr>
      <xdr:spPr>
        <a:xfrm flipV="1">
          <a:off x="2209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77470</xdr:rowOff>
    </xdr:from>
    <xdr:to>
      <xdr:col>3</xdr:col>
      <xdr:colOff>142875</xdr:colOff>
      <xdr:row>35</xdr:row>
      <xdr:rowOff>115570</xdr:rowOff>
    </xdr:to>
    <xdr:cxnSp macro="">
      <xdr:nvCxnSpPr>
        <xdr:cNvPr id="73" name="直線コネクタ 72"/>
        <xdr:cNvCxnSpPr/>
      </xdr:nvCxnSpPr>
      <xdr:spPr>
        <a:xfrm>
          <a:off x="1320800" y="607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7" name="テキスト ボックス 76"/>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3" name="円/楕円 82"/>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4"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5" name="円/楕円 84"/>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6" name="テキスト ボックス 85"/>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7" name="円/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88" name="テキスト ボックス 87"/>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64770</xdr:rowOff>
    </xdr:from>
    <xdr:to>
      <xdr:col>3</xdr:col>
      <xdr:colOff>193675</xdr:colOff>
      <xdr:row>35</xdr:row>
      <xdr:rowOff>166370</xdr:rowOff>
    </xdr:to>
    <xdr:sp macro="" textlink="">
      <xdr:nvSpPr>
        <xdr:cNvPr id="89" name="円/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1" name="円/楕円 90"/>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2" name="テキスト ボックス 91"/>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物件費の経常収支比率は全年度より</a:t>
          </a:r>
          <a:r>
            <a:rPr kumimoji="1" lang="en-US" altLang="ja-JP" sz="1300">
              <a:latin typeface="ＭＳ Ｐゴシック"/>
            </a:rPr>
            <a:t>0.3</a:t>
          </a:r>
          <a:r>
            <a:rPr kumimoji="1" lang="ja-JP" altLang="en-US" sz="1300">
              <a:latin typeface="ＭＳ Ｐゴシック"/>
            </a:rPr>
            <a:t>％増加となり、ほぼ横ばいの推移をしている。類似団体内では依然上位を維持している。今後も事務の効率化を図り経常経費の削減に取り組む必要がある。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130810</xdr:rowOff>
    </xdr:from>
    <xdr:to>
      <xdr:col>24</xdr:col>
      <xdr:colOff>31750</xdr:colOff>
      <xdr:row>15</xdr:row>
      <xdr:rowOff>153670</xdr:rowOff>
    </xdr:to>
    <xdr:cxnSp macro="">
      <xdr:nvCxnSpPr>
        <xdr:cNvPr id="125" name="直線コネクタ 124"/>
        <xdr:cNvCxnSpPr/>
      </xdr:nvCxnSpPr>
      <xdr:spPr>
        <a:xfrm>
          <a:off x="15671800" y="2702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15</xdr:row>
      <xdr:rowOff>130810</xdr:rowOff>
    </xdr:to>
    <xdr:cxnSp macro="">
      <xdr:nvCxnSpPr>
        <xdr:cNvPr id="128" name="直線コネクタ 127"/>
        <xdr:cNvCxnSpPr/>
      </xdr:nvCxnSpPr>
      <xdr:spPr>
        <a:xfrm>
          <a:off x="14782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92710</xdr:rowOff>
    </xdr:from>
    <xdr:to>
      <xdr:col>21</xdr:col>
      <xdr:colOff>361950</xdr:colOff>
      <xdr:row>15</xdr:row>
      <xdr:rowOff>100330</xdr:rowOff>
    </xdr:to>
    <xdr:cxnSp macro="">
      <xdr:nvCxnSpPr>
        <xdr:cNvPr id="131" name="直線コネクタ 130"/>
        <xdr:cNvCxnSpPr/>
      </xdr:nvCxnSpPr>
      <xdr:spPr>
        <a:xfrm>
          <a:off x="13893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92710</xdr:rowOff>
    </xdr:to>
    <xdr:cxnSp macro="">
      <xdr:nvCxnSpPr>
        <xdr:cNvPr id="134" name="直線コネクタ 133"/>
        <xdr:cNvCxnSpPr/>
      </xdr:nvCxnSpPr>
      <xdr:spPr>
        <a:xfrm>
          <a:off x="13004800" y="2595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7" name="フローチャート :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102870</xdr:rowOff>
    </xdr:from>
    <xdr:to>
      <xdr:col>24</xdr:col>
      <xdr:colOff>82550</xdr:colOff>
      <xdr:row>16</xdr:row>
      <xdr:rowOff>33020</xdr:rowOff>
    </xdr:to>
    <xdr:sp macro="" textlink="">
      <xdr:nvSpPr>
        <xdr:cNvPr id="144" name="円/楕円 143"/>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119397</xdr:rowOff>
    </xdr:from>
    <xdr:ext cx="762000" cy="259045"/>
    <xdr:sp macro="" textlink="">
      <xdr:nvSpPr>
        <xdr:cNvPr id="145" name="物件費該当値テキスト"/>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80010</xdr:rowOff>
    </xdr:from>
    <xdr:to>
      <xdr:col>22</xdr:col>
      <xdr:colOff>615950</xdr:colOff>
      <xdr:row>16</xdr:row>
      <xdr:rowOff>10160</xdr:rowOff>
    </xdr:to>
    <xdr:sp macro="" textlink="">
      <xdr:nvSpPr>
        <xdr:cNvPr id="146" name="円/楕円 145"/>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20337</xdr:rowOff>
    </xdr:from>
    <xdr:ext cx="736600" cy="259045"/>
    <xdr:sp macro="" textlink="">
      <xdr:nvSpPr>
        <xdr:cNvPr id="147" name="テキスト ボックス 146"/>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8" name="円/楕円 147"/>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9" name="テキスト ボックス 148"/>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0" name="円/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1" name="テキスト ボックス 150"/>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2" name="円/楕円 151"/>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3" name="テキスト ボックス 152"/>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前年度と比べるとほぼ横ばいの推移である。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8</a:t>
          </a:r>
          <a:r>
            <a:rPr kumimoji="1" lang="ja-JP" altLang="en-US" sz="1300">
              <a:latin typeface="ＭＳ Ｐゴシック"/>
            </a:rPr>
            <a:t>月の豪雨災害にかかる弔慰金見舞金などの災害救助費が大幅に増えたものの、各種福祉系の事務が適正に執行されているため、全体としては</a:t>
          </a:r>
          <a:r>
            <a:rPr kumimoji="1" lang="en-US" altLang="ja-JP" sz="1300">
              <a:latin typeface="ＭＳ Ｐゴシック"/>
            </a:rPr>
            <a:t>0.1</a:t>
          </a:r>
          <a:r>
            <a:rPr kumimoji="1" lang="ja-JP" altLang="en-US" sz="1300">
              <a:latin typeface="ＭＳ Ｐゴシック"/>
            </a:rPr>
            <a:t>％の減少となっている。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77470</xdr:rowOff>
    </xdr:to>
    <xdr:cxnSp macro="">
      <xdr:nvCxnSpPr>
        <xdr:cNvPr id="186" name="直線コネクタ 185"/>
        <xdr:cNvCxnSpPr/>
      </xdr:nvCxnSpPr>
      <xdr:spPr>
        <a:xfrm flipV="1">
          <a:off x="3987800" y="9156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39370</xdr:rowOff>
    </xdr:from>
    <xdr:to>
      <xdr:col>5</xdr:col>
      <xdr:colOff>549275</xdr:colOff>
      <xdr:row>53</xdr:row>
      <xdr:rowOff>77470</xdr:rowOff>
    </xdr:to>
    <xdr:cxnSp macro="">
      <xdr:nvCxnSpPr>
        <xdr:cNvPr id="189" name="直線コネクタ 188"/>
        <xdr:cNvCxnSpPr/>
      </xdr:nvCxnSpPr>
      <xdr:spPr>
        <a:xfrm>
          <a:off x="3098800" y="9126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39370</xdr:rowOff>
    </xdr:to>
    <xdr:cxnSp macro="">
      <xdr:nvCxnSpPr>
        <xdr:cNvPr id="192" name="直線コネクタ 191"/>
        <xdr:cNvCxnSpPr/>
      </xdr:nvCxnSpPr>
      <xdr:spPr>
        <a:xfrm>
          <a:off x="2209800" y="9118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31750</xdr:rowOff>
    </xdr:to>
    <xdr:cxnSp macro="">
      <xdr:nvCxnSpPr>
        <xdr:cNvPr id="195" name="直線コネクタ 194"/>
        <xdr:cNvCxnSpPr/>
      </xdr:nvCxnSpPr>
      <xdr:spPr>
        <a:xfrm>
          <a:off x="1320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198" name="フローチャート : 判断 197"/>
        <xdr:cNvSpPr/>
      </xdr:nvSpPr>
      <xdr:spPr>
        <a:xfrm>
          <a:off x="1270000" y="916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166387</xdr:rowOff>
    </xdr:from>
    <xdr:ext cx="762000" cy="259045"/>
    <xdr:sp macro="" textlink="">
      <xdr:nvSpPr>
        <xdr:cNvPr id="199" name="テキスト ボックス 198"/>
        <xdr:cNvSpPr txBox="1"/>
      </xdr:nvSpPr>
      <xdr:spPr>
        <a:xfrm>
          <a:off x="939800" y="925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5" name="円/楕円 204"/>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99077</xdr:rowOff>
    </xdr:from>
    <xdr:ext cx="762000" cy="259045"/>
    <xdr:sp macro="" textlink="">
      <xdr:nvSpPr>
        <xdr:cNvPr id="206"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26670</xdr:rowOff>
    </xdr:from>
    <xdr:to>
      <xdr:col>5</xdr:col>
      <xdr:colOff>600075</xdr:colOff>
      <xdr:row>53</xdr:row>
      <xdr:rowOff>128270</xdr:rowOff>
    </xdr:to>
    <xdr:sp macro="" textlink="">
      <xdr:nvSpPr>
        <xdr:cNvPr id="207" name="円/楕円 206"/>
        <xdr:cNvSpPr/>
      </xdr:nvSpPr>
      <xdr:spPr>
        <a:xfrm>
          <a:off x="39370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138447</xdr:rowOff>
    </xdr:from>
    <xdr:ext cx="736600" cy="259045"/>
    <xdr:sp macro="" textlink="">
      <xdr:nvSpPr>
        <xdr:cNvPr id="208" name="テキスト ボックス 207"/>
        <xdr:cNvSpPr txBox="1"/>
      </xdr:nvSpPr>
      <xdr:spPr>
        <a:xfrm>
          <a:off x="3606800" y="888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160020</xdr:rowOff>
    </xdr:from>
    <xdr:to>
      <xdr:col>4</xdr:col>
      <xdr:colOff>396875</xdr:colOff>
      <xdr:row>53</xdr:row>
      <xdr:rowOff>90170</xdr:rowOff>
    </xdr:to>
    <xdr:sp macro="" textlink="">
      <xdr:nvSpPr>
        <xdr:cNvPr id="209" name="円/楕円 208"/>
        <xdr:cNvSpPr/>
      </xdr:nvSpPr>
      <xdr:spPr>
        <a:xfrm>
          <a:off x="3048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100347</xdr:rowOff>
    </xdr:from>
    <xdr:ext cx="762000" cy="259045"/>
    <xdr:sp macro="" textlink="">
      <xdr:nvSpPr>
        <xdr:cNvPr id="210" name="テキスト ボックス 209"/>
        <xdr:cNvSpPr txBox="1"/>
      </xdr:nvSpPr>
      <xdr:spPr>
        <a:xfrm>
          <a:off x="2717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1" name="円/楕円 210"/>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2" name="テキスト ボックス 211"/>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3" name="円/楕円 212"/>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4" name="テキスト ボックス 213"/>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下水道事業に対する繰出金が大きいため、類似団体内では下位に位置している。</a:t>
          </a:r>
          <a:endParaRPr kumimoji="1" lang="en-US" altLang="ja-JP" sz="1300">
            <a:latin typeface="ＭＳ Ｐゴシック"/>
          </a:endParaRPr>
        </a:p>
        <a:p>
          <a:r>
            <a:rPr kumimoji="1" lang="ja-JP" altLang="en-US" sz="1300">
              <a:latin typeface="ＭＳ Ｐゴシック"/>
            </a:rPr>
            <a:t>下水道事業債の償還額のピークは過ぎ、減少傾向にあるが、収納率の向上、人件費や維持管理費の削減に取り組み、繰出金の抑制を図る。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60</xdr:row>
      <xdr:rowOff>149860</xdr:rowOff>
    </xdr:to>
    <xdr:cxnSp macro="">
      <xdr:nvCxnSpPr>
        <xdr:cNvPr id="247" name="直線コネクタ 246"/>
        <xdr:cNvCxnSpPr/>
      </xdr:nvCxnSpPr>
      <xdr:spPr>
        <a:xfrm>
          <a:off x="15671800" y="102616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60</xdr:row>
      <xdr:rowOff>43180</xdr:rowOff>
    </xdr:to>
    <xdr:cxnSp macro="">
      <xdr:nvCxnSpPr>
        <xdr:cNvPr id="250" name="直線コネクタ 249"/>
        <xdr:cNvCxnSpPr/>
      </xdr:nvCxnSpPr>
      <xdr:spPr>
        <a:xfrm flipV="1">
          <a:off x="14782800" y="1026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35560</xdr:rowOff>
    </xdr:from>
    <xdr:to>
      <xdr:col>21</xdr:col>
      <xdr:colOff>361950</xdr:colOff>
      <xdr:row>60</xdr:row>
      <xdr:rowOff>43180</xdr:rowOff>
    </xdr:to>
    <xdr:cxnSp macro="">
      <xdr:nvCxnSpPr>
        <xdr:cNvPr id="253" name="直線コネクタ 252"/>
        <xdr:cNvCxnSpPr/>
      </xdr:nvCxnSpPr>
      <xdr:spPr>
        <a:xfrm>
          <a:off x="13893800" y="1032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153670</xdr:rowOff>
    </xdr:from>
    <xdr:to>
      <xdr:col>20</xdr:col>
      <xdr:colOff>158750</xdr:colOff>
      <xdr:row>60</xdr:row>
      <xdr:rowOff>35560</xdr:rowOff>
    </xdr:to>
    <xdr:cxnSp macro="">
      <xdr:nvCxnSpPr>
        <xdr:cNvPr id="256" name="直線コネクタ 255"/>
        <xdr:cNvCxnSpPr/>
      </xdr:nvCxnSpPr>
      <xdr:spPr>
        <a:xfrm>
          <a:off x="13004800" y="1026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0" name="テキスト ボックス 259"/>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99060</xdr:rowOff>
    </xdr:from>
    <xdr:to>
      <xdr:col>24</xdr:col>
      <xdr:colOff>82550</xdr:colOff>
      <xdr:row>61</xdr:row>
      <xdr:rowOff>29210</xdr:rowOff>
    </xdr:to>
    <xdr:sp macro="" textlink="">
      <xdr:nvSpPr>
        <xdr:cNvPr id="266" name="円/楕円 265"/>
        <xdr:cNvSpPr/>
      </xdr:nvSpPr>
      <xdr:spPr>
        <a:xfrm>
          <a:off x="16459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7637</xdr:rowOff>
    </xdr:from>
    <xdr:ext cx="762000" cy="259045"/>
    <xdr:sp macro="" textlink="">
      <xdr:nvSpPr>
        <xdr:cNvPr id="267" name="その他該当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68" name="円/楕円 267"/>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69" name="テキスト ボックス 268"/>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163830</xdr:rowOff>
    </xdr:from>
    <xdr:to>
      <xdr:col>21</xdr:col>
      <xdr:colOff>412750</xdr:colOff>
      <xdr:row>60</xdr:row>
      <xdr:rowOff>93980</xdr:rowOff>
    </xdr:to>
    <xdr:sp macro="" textlink="">
      <xdr:nvSpPr>
        <xdr:cNvPr id="270" name="円/楕円 269"/>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78757</xdr:rowOff>
    </xdr:from>
    <xdr:ext cx="762000" cy="259045"/>
    <xdr:sp macro="" textlink="">
      <xdr:nvSpPr>
        <xdr:cNvPr id="271" name="テキスト ボックス 270"/>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156210</xdr:rowOff>
    </xdr:from>
    <xdr:to>
      <xdr:col>20</xdr:col>
      <xdr:colOff>209550</xdr:colOff>
      <xdr:row>60</xdr:row>
      <xdr:rowOff>86360</xdr:rowOff>
    </xdr:to>
    <xdr:sp macro="" textlink="">
      <xdr:nvSpPr>
        <xdr:cNvPr id="272" name="円/楕円 271"/>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71137</xdr:rowOff>
    </xdr:from>
    <xdr:ext cx="762000" cy="259045"/>
    <xdr:sp macro="" textlink="">
      <xdr:nvSpPr>
        <xdr:cNvPr id="273" name="テキスト ボックス 272"/>
        <xdr:cNvSpPr txBox="1"/>
      </xdr:nvSpPr>
      <xdr:spPr>
        <a:xfrm>
          <a:off x="13512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102870</xdr:rowOff>
    </xdr:from>
    <xdr:to>
      <xdr:col>19</xdr:col>
      <xdr:colOff>6350</xdr:colOff>
      <xdr:row>60</xdr:row>
      <xdr:rowOff>33020</xdr:rowOff>
    </xdr:to>
    <xdr:sp macro="" textlink="">
      <xdr:nvSpPr>
        <xdr:cNvPr id="274" name="円/楕円 273"/>
        <xdr:cNvSpPr/>
      </xdr:nvSpPr>
      <xdr:spPr>
        <a:xfrm>
          <a:off x="12954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17797</xdr:rowOff>
    </xdr:from>
    <xdr:ext cx="762000" cy="259045"/>
    <xdr:sp macro="" textlink="">
      <xdr:nvSpPr>
        <xdr:cNvPr id="275" name="テキスト ボックス 274"/>
        <xdr:cNvSpPr txBox="1"/>
      </xdr:nvSpPr>
      <xdr:spPr>
        <a:xfrm>
          <a:off x="12623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補助費等の経常収支比率は、前年度から</a:t>
          </a:r>
          <a:r>
            <a:rPr kumimoji="1" lang="en-US" altLang="ja-JP" sz="1300">
              <a:latin typeface="ＭＳ Ｐゴシック"/>
            </a:rPr>
            <a:t>0.4</a:t>
          </a:r>
          <a:r>
            <a:rPr kumimoji="1" lang="ja-JP" altLang="en-US" sz="1300">
              <a:latin typeface="ＭＳ Ｐゴシック"/>
            </a:rPr>
            <a:t>％の減となった。</a:t>
          </a:r>
          <a:endParaRPr kumimoji="1" lang="en-US" altLang="ja-JP" sz="1300">
            <a:latin typeface="ＭＳ Ｐゴシック"/>
          </a:endParaRPr>
        </a:p>
        <a:p>
          <a:r>
            <a:rPr kumimoji="1" lang="ja-JP" altLang="en-US" sz="1300">
              <a:latin typeface="ＭＳ Ｐゴシック"/>
            </a:rPr>
            <a:t>類似団体内では上位を維持している。地域情勢の変化に伴い、その目的や内容について随時精査を行い、公益上の必要性から不適当な補助金は見直しを行う。</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154432</xdr:rowOff>
    </xdr:to>
    <xdr:cxnSp macro="">
      <xdr:nvCxnSpPr>
        <xdr:cNvPr id="305" name="直線コネクタ 304"/>
        <xdr:cNvCxnSpPr/>
      </xdr:nvCxnSpPr>
      <xdr:spPr>
        <a:xfrm flipV="1">
          <a:off x="15671800" y="59654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154432</xdr:rowOff>
    </xdr:from>
    <xdr:to>
      <xdr:col>22</xdr:col>
      <xdr:colOff>565150</xdr:colOff>
      <xdr:row>35</xdr:row>
      <xdr:rowOff>1270</xdr:rowOff>
    </xdr:to>
    <xdr:cxnSp macro="">
      <xdr:nvCxnSpPr>
        <xdr:cNvPr id="308" name="直線コネクタ 307"/>
        <xdr:cNvCxnSpPr/>
      </xdr:nvCxnSpPr>
      <xdr:spPr>
        <a:xfrm flipV="1">
          <a:off x="14782800" y="5983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1270</xdr:rowOff>
    </xdr:from>
    <xdr:to>
      <xdr:col>21</xdr:col>
      <xdr:colOff>361950</xdr:colOff>
      <xdr:row>35</xdr:row>
      <xdr:rowOff>14986</xdr:rowOff>
    </xdr:to>
    <xdr:cxnSp macro="">
      <xdr:nvCxnSpPr>
        <xdr:cNvPr id="311" name="直線コネクタ 310"/>
        <xdr:cNvCxnSpPr/>
      </xdr:nvCxnSpPr>
      <xdr:spPr>
        <a:xfrm flipV="1">
          <a:off x="13893800" y="60020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14986</xdr:rowOff>
    </xdr:to>
    <xdr:cxnSp macro="">
      <xdr:nvCxnSpPr>
        <xdr:cNvPr id="314" name="直線コネクタ 313"/>
        <xdr:cNvCxnSpPr/>
      </xdr:nvCxnSpPr>
      <xdr:spPr>
        <a:xfrm>
          <a:off x="13004800" y="59974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17" name="フローチャート : 判断 316"/>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18" name="テキスト ボックス 317"/>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4" name="円/楕円 323"/>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101871</xdr:rowOff>
    </xdr:from>
    <xdr:ext cx="762000" cy="259045"/>
    <xdr:sp macro="" textlink="">
      <xdr:nvSpPr>
        <xdr:cNvPr id="325" name="補助費等該当値テキスト"/>
        <xdr:cNvSpPr txBox="1"/>
      </xdr:nvSpPr>
      <xdr:spPr>
        <a:xfrm>
          <a:off x="16598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103632</xdr:rowOff>
    </xdr:from>
    <xdr:to>
      <xdr:col>22</xdr:col>
      <xdr:colOff>615950</xdr:colOff>
      <xdr:row>35</xdr:row>
      <xdr:rowOff>33782</xdr:rowOff>
    </xdr:to>
    <xdr:sp macro="" textlink="">
      <xdr:nvSpPr>
        <xdr:cNvPr id="326" name="円/楕円 325"/>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43959</xdr:rowOff>
    </xdr:from>
    <xdr:ext cx="736600" cy="259045"/>
    <xdr:sp macro="" textlink="">
      <xdr:nvSpPr>
        <xdr:cNvPr id="327" name="テキスト ボックス 326"/>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121920</xdr:rowOff>
    </xdr:from>
    <xdr:to>
      <xdr:col>21</xdr:col>
      <xdr:colOff>412750</xdr:colOff>
      <xdr:row>35</xdr:row>
      <xdr:rowOff>52070</xdr:rowOff>
    </xdr:to>
    <xdr:sp macro="" textlink="">
      <xdr:nvSpPr>
        <xdr:cNvPr id="328" name="円/楕円 327"/>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62247</xdr:rowOff>
    </xdr:from>
    <xdr:ext cx="762000" cy="259045"/>
    <xdr:sp macro="" textlink="">
      <xdr:nvSpPr>
        <xdr:cNvPr id="329" name="テキスト ボックス 328"/>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135636</xdr:rowOff>
    </xdr:from>
    <xdr:to>
      <xdr:col>20</xdr:col>
      <xdr:colOff>209550</xdr:colOff>
      <xdr:row>35</xdr:row>
      <xdr:rowOff>65786</xdr:rowOff>
    </xdr:to>
    <xdr:sp macro="" textlink="">
      <xdr:nvSpPr>
        <xdr:cNvPr id="330" name="円/楕円 329"/>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75963</xdr:rowOff>
    </xdr:from>
    <xdr:ext cx="762000" cy="259045"/>
    <xdr:sp macro="" textlink="">
      <xdr:nvSpPr>
        <xdr:cNvPr id="331" name="テキスト ボックス 330"/>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32" name="円/楕円 331"/>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33" name="テキスト ボックス 332"/>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繰上償還の実施などにより、公債費の経常収支比率は減少傾向にあり、全国平均よりも低い数字となっている。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年度の市債残高は、災害復旧事業費等により、前年度から約</a:t>
          </a:r>
          <a:r>
            <a:rPr kumimoji="1" lang="en-US" altLang="ja-JP" sz="1300">
              <a:latin typeface="ＭＳ Ｐゴシック"/>
            </a:rPr>
            <a:t>31</a:t>
          </a:r>
          <a:r>
            <a:rPr kumimoji="1" lang="ja-JP" altLang="en-US" sz="1300">
              <a:latin typeface="ＭＳ Ｐゴシック"/>
            </a:rPr>
            <a:t>億増加している。後年度の公債費削減や市債残高の圧縮に積極的に取り組む必要がある。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xdr:rowOff>
    </xdr:from>
    <xdr:to>
      <xdr:col>7</xdr:col>
      <xdr:colOff>15875</xdr:colOff>
      <xdr:row>78</xdr:row>
      <xdr:rowOff>44704</xdr:rowOff>
    </xdr:to>
    <xdr:cxnSp macro="">
      <xdr:nvCxnSpPr>
        <xdr:cNvPr id="363" name="直線コネクタ 362"/>
        <xdr:cNvCxnSpPr/>
      </xdr:nvCxnSpPr>
      <xdr:spPr>
        <a:xfrm flipV="1">
          <a:off x="3987800" y="133858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53848</xdr:rowOff>
    </xdr:to>
    <xdr:cxnSp macro="">
      <xdr:nvCxnSpPr>
        <xdr:cNvPr id="366" name="直線コネクタ 365"/>
        <xdr:cNvCxnSpPr/>
      </xdr:nvCxnSpPr>
      <xdr:spPr>
        <a:xfrm flipV="1">
          <a:off x="3098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85852</xdr:rowOff>
    </xdr:to>
    <xdr:cxnSp macro="">
      <xdr:nvCxnSpPr>
        <xdr:cNvPr id="369" name="直線コネクタ 368"/>
        <xdr:cNvCxnSpPr/>
      </xdr:nvCxnSpPr>
      <xdr:spPr>
        <a:xfrm flipV="1">
          <a:off x="2209800" y="13426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113285</xdr:rowOff>
    </xdr:to>
    <xdr:cxnSp macro="">
      <xdr:nvCxnSpPr>
        <xdr:cNvPr id="372" name="直線コネクタ 371"/>
        <xdr:cNvCxnSpPr/>
      </xdr:nvCxnSpPr>
      <xdr:spPr>
        <a:xfrm flipV="1">
          <a:off x="1320800" y="134589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75" name="フローチャート : 判断 37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76" name="テキスト ボックス 375"/>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82" name="円/楕円 381"/>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105427</xdr:rowOff>
    </xdr:from>
    <xdr:ext cx="762000" cy="259045"/>
    <xdr:sp macro="" textlink="">
      <xdr:nvSpPr>
        <xdr:cNvPr id="383" name="公債費該当値テキスト"/>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4" name="円/楕円 383"/>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5" name="テキスト ボックス 384"/>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6" name="円/楕円 385"/>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87" name="テキスト ボックス 386"/>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88" name="円/楕円 387"/>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9" name="テキスト ボックス 388"/>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90" name="円/楕円 389"/>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148862</xdr:rowOff>
    </xdr:from>
    <xdr:ext cx="762000" cy="259045"/>
    <xdr:sp macro="" textlink="">
      <xdr:nvSpPr>
        <xdr:cNvPr id="391" name="テキスト ボックス 390"/>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全国平均、県平均のいずれよりも低い値となっているが、引き続き人件費の抑制や行政サービスの適正化などにより経常経費の抑制を図る。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107950</xdr:rowOff>
    </xdr:from>
    <xdr:to>
      <xdr:col>24</xdr:col>
      <xdr:colOff>31750</xdr:colOff>
      <xdr:row>74</xdr:row>
      <xdr:rowOff>31750</xdr:rowOff>
    </xdr:to>
    <xdr:cxnSp macro="">
      <xdr:nvCxnSpPr>
        <xdr:cNvPr id="424" name="直線コネクタ 423"/>
        <xdr:cNvCxnSpPr/>
      </xdr:nvCxnSpPr>
      <xdr:spPr>
        <a:xfrm>
          <a:off x="15671800" y="12623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107950</xdr:rowOff>
    </xdr:from>
    <xdr:to>
      <xdr:col>22</xdr:col>
      <xdr:colOff>565150</xdr:colOff>
      <xdr:row>74</xdr:row>
      <xdr:rowOff>1270</xdr:rowOff>
    </xdr:to>
    <xdr:cxnSp macro="">
      <xdr:nvCxnSpPr>
        <xdr:cNvPr id="427" name="直線コネクタ 426"/>
        <xdr:cNvCxnSpPr/>
      </xdr:nvCxnSpPr>
      <xdr:spPr>
        <a:xfrm flipV="1">
          <a:off x="14782800" y="12623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xdr:rowOff>
    </xdr:from>
    <xdr:to>
      <xdr:col>21</xdr:col>
      <xdr:colOff>361950</xdr:colOff>
      <xdr:row>74</xdr:row>
      <xdr:rowOff>12700</xdr:rowOff>
    </xdr:to>
    <xdr:cxnSp macro="">
      <xdr:nvCxnSpPr>
        <xdr:cNvPr id="430" name="直線コネクタ 429"/>
        <xdr:cNvCxnSpPr/>
      </xdr:nvCxnSpPr>
      <xdr:spPr>
        <a:xfrm flipV="1">
          <a:off x="13893800" y="12688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88900</xdr:rowOff>
    </xdr:from>
    <xdr:to>
      <xdr:col>20</xdr:col>
      <xdr:colOff>158750</xdr:colOff>
      <xdr:row>74</xdr:row>
      <xdr:rowOff>12700</xdr:rowOff>
    </xdr:to>
    <xdr:cxnSp macro="">
      <xdr:nvCxnSpPr>
        <xdr:cNvPr id="433" name="直線コネクタ 432"/>
        <xdr:cNvCxnSpPr/>
      </xdr:nvCxnSpPr>
      <xdr:spPr>
        <a:xfrm>
          <a:off x="13004800" y="12604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163830</xdr:rowOff>
    </xdr:from>
    <xdr:to>
      <xdr:col>19</xdr:col>
      <xdr:colOff>6350</xdr:colOff>
      <xdr:row>74</xdr:row>
      <xdr:rowOff>93980</xdr:rowOff>
    </xdr:to>
    <xdr:sp macro="" textlink="">
      <xdr:nvSpPr>
        <xdr:cNvPr id="436" name="フローチャート : 判断 435"/>
        <xdr:cNvSpPr/>
      </xdr:nvSpPr>
      <xdr:spPr>
        <a:xfrm>
          <a:off x="12954000" y="126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78757</xdr:rowOff>
    </xdr:from>
    <xdr:ext cx="762000" cy="259045"/>
    <xdr:sp macro="" textlink="">
      <xdr:nvSpPr>
        <xdr:cNvPr id="437" name="テキスト ボックス 436"/>
        <xdr:cNvSpPr txBox="1"/>
      </xdr:nvSpPr>
      <xdr:spPr>
        <a:xfrm>
          <a:off x="12623800" y="1276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152400</xdr:rowOff>
    </xdr:from>
    <xdr:to>
      <xdr:col>24</xdr:col>
      <xdr:colOff>82550</xdr:colOff>
      <xdr:row>74</xdr:row>
      <xdr:rowOff>82550</xdr:rowOff>
    </xdr:to>
    <xdr:sp macro="" textlink="">
      <xdr:nvSpPr>
        <xdr:cNvPr id="443" name="円/楕円 442"/>
        <xdr:cNvSpPr/>
      </xdr:nvSpPr>
      <xdr:spPr>
        <a:xfrm>
          <a:off x="164592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168927</xdr:rowOff>
    </xdr:from>
    <xdr:ext cx="762000" cy="259045"/>
    <xdr:sp macro="" textlink="">
      <xdr:nvSpPr>
        <xdr:cNvPr id="444" name="公債費以外該当値テキスト"/>
        <xdr:cNvSpPr txBox="1"/>
      </xdr:nvSpPr>
      <xdr:spPr>
        <a:xfrm>
          <a:off x="165989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57150</xdr:rowOff>
    </xdr:from>
    <xdr:to>
      <xdr:col>22</xdr:col>
      <xdr:colOff>615950</xdr:colOff>
      <xdr:row>73</xdr:row>
      <xdr:rowOff>158750</xdr:rowOff>
    </xdr:to>
    <xdr:sp macro="" textlink="">
      <xdr:nvSpPr>
        <xdr:cNvPr id="445" name="円/楕円 444"/>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168927</xdr:rowOff>
    </xdr:from>
    <xdr:ext cx="736600" cy="259045"/>
    <xdr:sp macro="" textlink="">
      <xdr:nvSpPr>
        <xdr:cNvPr id="446" name="テキスト ボックス 445"/>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121920</xdr:rowOff>
    </xdr:from>
    <xdr:to>
      <xdr:col>21</xdr:col>
      <xdr:colOff>412750</xdr:colOff>
      <xdr:row>74</xdr:row>
      <xdr:rowOff>52070</xdr:rowOff>
    </xdr:to>
    <xdr:sp macro="" textlink="">
      <xdr:nvSpPr>
        <xdr:cNvPr id="447" name="円/楕円 446"/>
        <xdr:cNvSpPr/>
      </xdr:nvSpPr>
      <xdr:spPr>
        <a:xfrm>
          <a:off x="14732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62247</xdr:rowOff>
    </xdr:from>
    <xdr:ext cx="762000" cy="259045"/>
    <xdr:sp macro="" textlink="">
      <xdr:nvSpPr>
        <xdr:cNvPr id="448" name="テキスト ボックス 447"/>
        <xdr:cNvSpPr txBox="1"/>
      </xdr:nvSpPr>
      <xdr:spPr>
        <a:xfrm>
          <a:off x="14401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133350</xdr:rowOff>
    </xdr:from>
    <xdr:to>
      <xdr:col>20</xdr:col>
      <xdr:colOff>209550</xdr:colOff>
      <xdr:row>74</xdr:row>
      <xdr:rowOff>63500</xdr:rowOff>
    </xdr:to>
    <xdr:sp macro="" textlink="">
      <xdr:nvSpPr>
        <xdr:cNvPr id="449" name="円/楕円 448"/>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73677</xdr:rowOff>
    </xdr:from>
    <xdr:ext cx="762000" cy="259045"/>
    <xdr:sp macro="" textlink="">
      <xdr:nvSpPr>
        <xdr:cNvPr id="450" name="テキスト ボックス 449"/>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38100</xdr:rowOff>
    </xdr:from>
    <xdr:to>
      <xdr:col>19</xdr:col>
      <xdr:colOff>6350</xdr:colOff>
      <xdr:row>73</xdr:row>
      <xdr:rowOff>139700</xdr:rowOff>
    </xdr:to>
    <xdr:sp macro="" textlink="">
      <xdr:nvSpPr>
        <xdr:cNvPr id="451" name="円/楕円 450"/>
        <xdr:cNvSpPr/>
      </xdr:nvSpPr>
      <xdr:spPr>
        <a:xfrm>
          <a:off x="12954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149877</xdr:rowOff>
    </xdr:from>
    <xdr:ext cx="762000" cy="259045"/>
    <xdr:sp macro="" textlink="">
      <xdr:nvSpPr>
        <xdr:cNvPr id="452" name="テキスト ボックス 451"/>
        <xdr:cNvSpPr txBox="1"/>
      </xdr:nvSpPr>
      <xdr:spPr>
        <a:xfrm>
          <a:off x="12623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兵庫県丹波市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48421</xdr:rowOff>
    </xdr:from>
    <xdr:to>
      <xdr:col>4</xdr:col>
      <xdr:colOff>1117600</xdr:colOff>
      <xdr:row>17</xdr:row>
      <xdr:rowOff>123010</xdr:rowOff>
    </xdr:to>
    <xdr:cxnSp macro="">
      <xdr:nvCxnSpPr>
        <xdr:cNvPr id="52" name="直線コネクタ 51"/>
        <xdr:cNvCxnSpPr/>
      </xdr:nvCxnSpPr>
      <xdr:spPr bwMode="auto">
        <a:xfrm flipV="1">
          <a:off x="5003800" y="3010696"/>
          <a:ext cx="647700" cy="74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33199</xdr:rowOff>
    </xdr:from>
    <xdr:ext cx="762000" cy="259045"/>
    <xdr:sp macro="" textlink="">
      <xdr:nvSpPr>
        <xdr:cNvPr id="53" name="人口1人当たり決算額の推移平均値テキスト130"/>
        <xdr:cNvSpPr txBox="1"/>
      </xdr:nvSpPr>
      <xdr:spPr>
        <a:xfrm>
          <a:off x="5740400" y="29954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84638</xdr:rowOff>
    </xdr:from>
    <xdr:to>
      <xdr:col>4</xdr:col>
      <xdr:colOff>469900</xdr:colOff>
      <xdr:row>17</xdr:row>
      <xdr:rowOff>123010</xdr:rowOff>
    </xdr:to>
    <xdr:cxnSp macro="">
      <xdr:nvCxnSpPr>
        <xdr:cNvPr id="55" name="直線コネクタ 54"/>
        <xdr:cNvCxnSpPr/>
      </xdr:nvCxnSpPr>
      <xdr:spPr bwMode="auto">
        <a:xfrm>
          <a:off x="4305300" y="3046913"/>
          <a:ext cx="6985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43686</xdr:rowOff>
    </xdr:from>
    <xdr:to>
      <xdr:col>3</xdr:col>
      <xdr:colOff>904875</xdr:colOff>
      <xdr:row>17</xdr:row>
      <xdr:rowOff>84638</xdr:rowOff>
    </xdr:to>
    <xdr:cxnSp macro="">
      <xdr:nvCxnSpPr>
        <xdr:cNvPr id="58" name="直線コネクタ 57"/>
        <xdr:cNvCxnSpPr/>
      </xdr:nvCxnSpPr>
      <xdr:spPr bwMode="auto">
        <a:xfrm>
          <a:off x="3606800" y="3005961"/>
          <a:ext cx="698500" cy="40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43686</xdr:rowOff>
    </xdr:from>
    <xdr:to>
      <xdr:col>3</xdr:col>
      <xdr:colOff>206375</xdr:colOff>
      <xdr:row>17</xdr:row>
      <xdr:rowOff>62187</xdr:rowOff>
    </xdr:to>
    <xdr:cxnSp macro="">
      <xdr:nvCxnSpPr>
        <xdr:cNvPr id="61" name="直線コネクタ 60"/>
        <xdr:cNvCxnSpPr/>
      </xdr:nvCxnSpPr>
      <xdr:spPr bwMode="auto">
        <a:xfrm flipV="1">
          <a:off x="2908300" y="3005961"/>
          <a:ext cx="698500" cy="1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6733</xdr:rowOff>
    </xdr:from>
    <xdr:to>
      <xdr:col>2</xdr:col>
      <xdr:colOff>692150</xdr:colOff>
      <xdr:row>16</xdr:row>
      <xdr:rowOff>108333</xdr:rowOff>
    </xdr:to>
    <xdr:sp macro="" textlink="">
      <xdr:nvSpPr>
        <xdr:cNvPr id="64" name="フローチャート : 判断 63"/>
        <xdr:cNvSpPr/>
      </xdr:nvSpPr>
      <xdr:spPr bwMode="auto">
        <a:xfrm>
          <a:off x="2857500" y="2797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118510</xdr:rowOff>
    </xdr:from>
    <xdr:ext cx="762000" cy="259045"/>
    <xdr:sp macro="" textlink="">
      <xdr:nvSpPr>
        <xdr:cNvPr id="65" name="テキスト ボックス 64"/>
        <xdr:cNvSpPr txBox="1"/>
      </xdr:nvSpPr>
      <xdr:spPr>
        <a:xfrm>
          <a:off x="2527300" y="256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169071</xdr:rowOff>
    </xdr:from>
    <xdr:to>
      <xdr:col>5</xdr:col>
      <xdr:colOff>34925</xdr:colOff>
      <xdr:row>17</xdr:row>
      <xdr:rowOff>99221</xdr:rowOff>
    </xdr:to>
    <xdr:sp macro="" textlink="">
      <xdr:nvSpPr>
        <xdr:cNvPr id="71" name="円/楕円 70"/>
        <xdr:cNvSpPr/>
      </xdr:nvSpPr>
      <xdr:spPr bwMode="auto">
        <a:xfrm>
          <a:off x="5600700" y="295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14148</xdr:rowOff>
    </xdr:from>
    <xdr:ext cx="762000" cy="259045"/>
    <xdr:sp macro="" textlink="">
      <xdr:nvSpPr>
        <xdr:cNvPr id="72" name="人口1人当たり決算額の推移該当値テキスト130"/>
        <xdr:cNvSpPr txBox="1"/>
      </xdr:nvSpPr>
      <xdr:spPr>
        <a:xfrm>
          <a:off x="5740400" y="280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72210</xdr:rowOff>
    </xdr:from>
    <xdr:to>
      <xdr:col>4</xdr:col>
      <xdr:colOff>520700</xdr:colOff>
      <xdr:row>18</xdr:row>
      <xdr:rowOff>2360</xdr:rowOff>
    </xdr:to>
    <xdr:sp macro="" textlink="">
      <xdr:nvSpPr>
        <xdr:cNvPr id="73" name="円/楕円 72"/>
        <xdr:cNvSpPr/>
      </xdr:nvSpPr>
      <xdr:spPr bwMode="auto">
        <a:xfrm>
          <a:off x="4953000" y="3034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158587</xdr:rowOff>
    </xdr:from>
    <xdr:ext cx="736600" cy="259045"/>
    <xdr:sp macro="" textlink="">
      <xdr:nvSpPr>
        <xdr:cNvPr id="74" name="テキスト ボックス 73"/>
        <xdr:cNvSpPr txBox="1"/>
      </xdr:nvSpPr>
      <xdr:spPr>
        <a:xfrm>
          <a:off x="4622800" y="3120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33838</xdr:rowOff>
    </xdr:from>
    <xdr:to>
      <xdr:col>3</xdr:col>
      <xdr:colOff>955675</xdr:colOff>
      <xdr:row>17</xdr:row>
      <xdr:rowOff>135438</xdr:rowOff>
    </xdr:to>
    <xdr:sp macro="" textlink="">
      <xdr:nvSpPr>
        <xdr:cNvPr id="75" name="円/楕円 74"/>
        <xdr:cNvSpPr/>
      </xdr:nvSpPr>
      <xdr:spPr bwMode="auto">
        <a:xfrm>
          <a:off x="4254500" y="299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145615</xdr:rowOff>
    </xdr:from>
    <xdr:ext cx="762000" cy="259045"/>
    <xdr:sp macro="" textlink="">
      <xdr:nvSpPr>
        <xdr:cNvPr id="76" name="テキスト ボックス 75"/>
        <xdr:cNvSpPr txBox="1"/>
      </xdr:nvSpPr>
      <xdr:spPr>
        <a:xfrm>
          <a:off x="3924300" y="276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74,511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164336</xdr:rowOff>
    </xdr:from>
    <xdr:to>
      <xdr:col>3</xdr:col>
      <xdr:colOff>257175</xdr:colOff>
      <xdr:row>17</xdr:row>
      <xdr:rowOff>94486</xdr:rowOff>
    </xdr:to>
    <xdr:sp macro="" textlink="">
      <xdr:nvSpPr>
        <xdr:cNvPr id="77" name="円/楕円 76"/>
        <xdr:cNvSpPr/>
      </xdr:nvSpPr>
      <xdr:spPr bwMode="auto">
        <a:xfrm>
          <a:off x="3556000" y="295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104663</xdr:rowOff>
    </xdr:from>
    <xdr:ext cx="762000" cy="259045"/>
    <xdr:sp macro="" textlink="">
      <xdr:nvSpPr>
        <xdr:cNvPr id="78" name="テキスト ボックス 77"/>
        <xdr:cNvSpPr txBox="1"/>
      </xdr:nvSpPr>
      <xdr:spPr>
        <a:xfrm>
          <a:off x="3225800" y="272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77,019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11387</xdr:rowOff>
    </xdr:from>
    <xdr:to>
      <xdr:col>2</xdr:col>
      <xdr:colOff>692150</xdr:colOff>
      <xdr:row>17</xdr:row>
      <xdr:rowOff>112987</xdr:rowOff>
    </xdr:to>
    <xdr:sp macro="" textlink="">
      <xdr:nvSpPr>
        <xdr:cNvPr id="79" name="円/楕円 78"/>
        <xdr:cNvSpPr/>
      </xdr:nvSpPr>
      <xdr:spPr bwMode="auto">
        <a:xfrm>
          <a:off x="2857500" y="297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97764</xdr:rowOff>
    </xdr:from>
    <xdr:ext cx="762000" cy="259045"/>
    <xdr:sp macro="" textlink="">
      <xdr:nvSpPr>
        <xdr:cNvPr id="80" name="テキスト ボックス 79"/>
        <xdr:cNvSpPr txBox="1"/>
      </xdr:nvSpPr>
      <xdr:spPr>
        <a:xfrm>
          <a:off x="2527300" y="306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122752</xdr:rowOff>
    </xdr:from>
    <xdr:to>
      <xdr:col>4</xdr:col>
      <xdr:colOff>1117600</xdr:colOff>
      <xdr:row>35</xdr:row>
      <xdr:rowOff>233680</xdr:rowOff>
    </xdr:to>
    <xdr:cxnSp macro="">
      <xdr:nvCxnSpPr>
        <xdr:cNvPr id="113" name="直線コネクタ 112"/>
        <xdr:cNvCxnSpPr/>
      </xdr:nvCxnSpPr>
      <xdr:spPr bwMode="auto">
        <a:xfrm>
          <a:off x="5003800" y="6733102"/>
          <a:ext cx="647700" cy="110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218457</xdr:rowOff>
    </xdr:from>
    <xdr:ext cx="762000" cy="259045"/>
    <xdr:sp macro="" textlink="">
      <xdr:nvSpPr>
        <xdr:cNvPr id="114" name="人口1人当たり決算額の推移平均値テキスト445"/>
        <xdr:cNvSpPr txBox="1"/>
      </xdr:nvSpPr>
      <xdr:spPr>
        <a:xfrm>
          <a:off x="5740400" y="6828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101397</xdr:rowOff>
    </xdr:from>
    <xdr:to>
      <xdr:col>4</xdr:col>
      <xdr:colOff>469900</xdr:colOff>
      <xdr:row>35</xdr:row>
      <xdr:rowOff>122752</xdr:rowOff>
    </xdr:to>
    <xdr:cxnSp macro="">
      <xdr:nvCxnSpPr>
        <xdr:cNvPr id="116" name="直線コネクタ 115"/>
        <xdr:cNvCxnSpPr/>
      </xdr:nvCxnSpPr>
      <xdr:spPr bwMode="auto">
        <a:xfrm>
          <a:off x="4305300" y="6711747"/>
          <a:ext cx="698500" cy="2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11138</xdr:rowOff>
    </xdr:from>
    <xdr:to>
      <xdr:col>3</xdr:col>
      <xdr:colOff>904875</xdr:colOff>
      <xdr:row>35</xdr:row>
      <xdr:rowOff>101397</xdr:rowOff>
    </xdr:to>
    <xdr:cxnSp macro="">
      <xdr:nvCxnSpPr>
        <xdr:cNvPr id="119" name="直線コネクタ 118"/>
        <xdr:cNvCxnSpPr/>
      </xdr:nvCxnSpPr>
      <xdr:spPr bwMode="auto">
        <a:xfrm>
          <a:off x="3606800" y="6621488"/>
          <a:ext cx="698500" cy="9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275895</xdr:rowOff>
    </xdr:from>
    <xdr:to>
      <xdr:col>3</xdr:col>
      <xdr:colOff>206375</xdr:colOff>
      <xdr:row>35</xdr:row>
      <xdr:rowOff>11138</xdr:rowOff>
    </xdr:to>
    <xdr:cxnSp macro="">
      <xdr:nvCxnSpPr>
        <xdr:cNvPr id="122" name="直線コネクタ 121"/>
        <xdr:cNvCxnSpPr/>
      </xdr:nvCxnSpPr>
      <xdr:spPr bwMode="auto">
        <a:xfrm>
          <a:off x="2908300" y="6543345"/>
          <a:ext cx="698500" cy="7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275444</xdr:rowOff>
    </xdr:from>
    <xdr:to>
      <xdr:col>2</xdr:col>
      <xdr:colOff>692150</xdr:colOff>
      <xdr:row>35</xdr:row>
      <xdr:rowOff>34144</xdr:rowOff>
    </xdr:to>
    <xdr:sp macro="" textlink="">
      <xdr:nvSpPr>
        <xdr:cNvPr id="125" name="フローチャート : 判断 124"/>
        <xdr:cNvSpPr/>
      </xdr:nvSpPr>
      <xdr:spPr bwMode="auto">
        <a:xfrm>
          <a:off x="2857500" y="6542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18921</xdr:rowOff>
    </xdr:from>
    <xdr:ext cx="762000" cy="259045"/>
    <xdr:sp macro="" textlink="">
      <xdr:nvSpPr>
        <xdr:cNvPr id="126" name="テキスト ボックス 125"/>
        <xdr:cNvSpPr txBox="1"/>
      </xdr:nvSpPr>
      <xdr:spPr>
        <a:xfrm>
          <a:off x="2527300" y="662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182880</xdr:rowOff>
    </xdr:from>
    <xdr:to>
      <xdr:col>5</xdr:col>
      <xdr:colOff>34925</xdr:colOff>
      <xdr:row>35</xdr:row>
      <xdr:rowOff>284480</xdr:rowOff>
    </xdr:to>
    <xdr:sp macro="" textlink="">
      <xdr:nvSpPr>
        <xdr:cNvPr id="132" name="円/楕円 131"/>
        <xdr:cNvSpPr/>
      </xdr:nvSpPr>
      <xdr:spPr bwMode="auto">
        <a:xfrm>
          <a:off x="5600700" y="679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27957</xdr:rowOff>
    </xdr:from>
    <xdr:ext cx="762000" cy="259045"/>
    <xdr:sp macro="" textlink="">
      <xdr:nvSpPr>
        <xdr:cNvPr id="133" name="人口1人当たり決算額の推移該当値テキスト445"/>
        <xdr:cNvSpPr txBox="1"/>
      </xdr:nvSpPr>
      <xdr:spPr>
        <a:xfrm>
          <a:off x="5740400" y="663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71952</xdr:rowOff>
    </xdr:from>
    <xdr:to>
      <xdr:col>4</xdr:col>
      <xdr:colOff>520700</xdr:colOff>
      <xdr:row>35</xdr:row>
      <xdr:rowOff>173552</xdr:rowOff>
    </xdr:to>
    <xdr:sp macro="" textlink="">
      <xdr:nvSpPr>
        <xdr:cNvPr id="134" name="円/楕円 133"/>
        <xdr:cNvSpPr/>
      </xdr:nvSpPr>
      <xdr:spPr bwMode="auto">
        <a:xfrm>
          <a:off x="4953000" y="668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183729</xdr:rowOff>
    </xdr:from>
    <xdr:ext cx="736600" cy="259045"/>
    <xdr:sp macro="" textlink="">
      <xdr:nvSpPr>
        <xdr:cNvPr id="135" name="テキスト ボックス 134"/>
        <xdr:cNvSpPr txBox="1"/>
      </xdr:nvSpPr>
      <xdr:spPr>
        <a:xfrm>
          <a:off x="4622800" y="6451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50597</xdr:rowOff>
    </xdr:from>
    <xdr:to>
      <xdr:col>3</xdr:col>
      <xdr:colOff>955675</xdr:colOff>
      <xdr:row>35</xdr:row>
      <xdr:rowOff>152197</xdr:rowOff>
    </xdr:to>
    <xdr:sp macro="" textlink="">
      <xdr:nvSpPr>
        <xdr:cNvPr id="136" name="円/楕円 135"/>
        <xdr:cNvSpPr/>
      </xdr:nvSpPr>
      <xdr:spPr bwMode="auto">
        <a:xfrm>
          <a:off x="4254500" y="6660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162374</xdr:rowOff>
    </xdr:from>
    <xdr:ext cx="762000" cy="259045"/>
    <xdr:sp macro="" textlink="">
      <xdr:nvSpPr>
        <xdr:cNvPr id="137" name="テキスト ボックス 136"/>
        <xdr:cNvSpPr txBox="1"/>
      </xdr:nvSpPr>
      <xdr:spPr>
        <a:xfrm>
          <a:off x="3924300" y="642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24,344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303238</xdr:rowOff>
    </xdr:from>
    <xdr:to>
      <xdr:col>3</xdr:col>
      <xdr:colOff>257175</xdr:colOff>
      <xdr:row>35</xdr:row>
      <xdr:rowOff>61938</xdr:rowOff>
    </xdr:to>
    <xdr:sp macro="" textlink="">
      <xdr:nvSpPr>
        <xdr:cNvPr id="138" name="円/楕円 137"/>
        <xdr:cNvSpPr/>
      </xdr:nvSpPr>
      <xdr:spPr bwMode="auto">
        <a:xfrm>
          <a:off x="3556000" y="6570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72115</xdr:rowOff>
    </xdr:from>
    <xdr:ext cx="762000" cy="259045"/>
    <xdr:sp macro="" textlink="">
      <xdr:nvSpPr>
        <xdr:cNvPr id="139" name="テキスト ボックス 138"/>
        <xdr:cNvSpPr txBox="1"/>
      </xdr:nvSpPr>
      <xdr:spPr>
        <a:xfrm>
          <a:off x="3225800" y="633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225095</xdr:rowOff>
    </xdr:from>
    <xdr:to>
      <xdr:col>2</xdr:col>
      <xdr:colOff>692150</xdr:colOff>
      <xdr:row>34</xdr:row>
      <xdr:rowOff>326695</xdr:rowOff>
    </xdr:to>
    <xdr:sp macro="" textlink="">
      <xdr:nvSpPr>
        <xdr:cNvPr id="140" name="円/楕円 139"/>
        <xdr:cNvSpPr/>
      </xdr:nvSpPr>
      <xdr:spPr bwMode="auto">
        <a:xfrm>
          <a:off x="2857500" y="649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336872</xdr:rowOff>
    </xdr:from>
    <xdr:ext cx="762000" cy="259045"/>
    <xdr:sp macro="" textlink="">
      <xdr:nvSpPr>
        <xdr:cNvPr id="141" name="テキスト ボックス 140"/>
        <xdr:cNvSpPr txBox="1"/>
      </xdr:nvSpPr>
      <xdr:spPr>
        <a:xfrm>
          <a:off x="2527300" y="62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前年度まで財政調整基金残高は、平成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年度以降ほぼ横ばいであったが、平成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月の豪雨災害の復旧・復興に係る事業費が大幅に増えたことで、財政調整基金を取り崩すことになり残高は減少した。収支面では健全性を示す決算となっている。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今後は行政改革や事業見直しによる支出の抑制を行い、普通交付税の逓減</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及び、一本算定</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に向けて、適正な数値を維持するよう努める必要がある。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連結実質赤字は発生しておらず、黒字となっている。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黒字額における標準財政規模比の構成割合は、水道事業会計及び一般会計で全会計の</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割以上を占めている。今後も事務の効率化を図り、引き続き適正な事務執行に努める。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公営企業債の元利償還金に対する繰入金はほぼ横ばいではあるが、元金償還金の数値は減少傾向にある。繰上償還を継続的に実施し、公債費を減少させたことが要因である。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今後も繰上償還を継続的に実施し、また交付税措置のない起債の発行を抑制し、適正な値を維持するよう努める。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ごみ処理施設建設に係る合併特例債を新規発行したことにより、実質的な負担額が増加したことに加え、それに充当できる特定財源・基金が前年度に比べて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億円減少したことにより将来負担額の分子が増加した。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今後も合併特例債充当事業により、地方債発行額の増加が見込まれるが、引き続き繰上償還を実施し、比率の悪化を抑制する。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46645706</v>
      </c>
      <c r="BO4" s="379"/>
      <c r="BP4" s="379"/>
      <c r="BQ4" s="379"/>
      <c r="BR4" s="379"/>
      <c r="BS4" s="379"/>
      <c r="BT4" s="379"/>
      <c r="BU4" s="380"/>
      <c r="BV4" s="378">
        <v>38255471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9.6</v>
      </c>
      <c r="CU4" s="556"/>
      <c r="CV4" s="556"/>
      <c r="CW4" s="556"/>
      <c r="CX4" s="556"/>
      <c r="CY4" s="556"/>
      <c r="CZ4" s="556"/>
      <c r="DA4" s="557"/>
      <c r="DB4" s="555">
        <v>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41950420</v>
      </c>
      <c r="BO5" s="384"/>
      <c r="BP5" s="384"/>
      <c r="BQ5" s="384"/>
      <c r="BR5" s="384"/>
      <c r="BS5" s="384"/>
      <c r="BT5" s="384"/>
      <c r="BU5" s="385"/>
      <c r="BV5" s="383">
        <v>35769472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v>
      </c>
      <c r="CU5" s="354"/>
      <c r="CV5" s="354"/>
      <c r="CW5" s="354"/>
      <c r="CX5" s="354"/>
      <c r="CY5" s="354"/>
      <c r="CZ5" s="354"/>
      <c r="DA5" s="355"/>
      <c r="DB5" s="353">
        <v>81.2</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4695286</v>
      </c>
      <c r="BO6" s="384"/>
      <c r="BP6" s="384"/>
      <c r="BQ6" s="384"/>
      <c r="BR6" s="384"/>
      <c r="BS6" s="384"/>
      <c r="BT6" s="384"/>
      <c r="BU6" s="385"/>
      <c r="BV6" s="383">
        <v>2485999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88.6</v>
      </c>
      <c r="CU6" s="530"/>
      <c r="CV6" s="530"/>
      <c r="CW6" s="530"/>
      <c r="CX6" s="530"/>
      <c r="CY6" s="530"/>
      <c r="CZ6" s="530"/>
      <c r="DA6" s="531"/>
      <c r="DB6" s="529">
        <v>87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2523984</v>
      </c>
      <c r="BO7" s="384"/>
      <c r="BP7" s="384"/>
      <c r="BQ7" s="384"/>
      <c r="BR7" s="384"/>
      <c r="BS7" s="384"/>
      <c r="BT7" s="384"/>
      <c r="BU7" s="385"/>
      <c r="BV7" s="383">
        <v>910162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22617542</v>
      </c>
      <c r="CU7" s="384"/>
      <c r="CV7" s="384"/>
      <c r="CW7" s="384"/>
      <c r="CX7" s="384"/>
      <c r="CY7" s="384"/>
      <c r="CZ7" s="384"/>
      <c r="DA7" s="385"/>
      <c r="DB7" s="383">
        <v>22651468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2171302</v>
      </c>
      <c r="BO8" s="384"/>
      <c r="BP8" s="384"/>
      <c r="BQ8" s="384"/>
      <c r="BR8" s="384"/>
      <c r="BS8" s="384"/>
      <c r="BT8" s="384"/>
      <c r="BU8" s="385"/>
      <c r="BV8" s="383">
        <v>1575837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67757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595465</v>
      </c>
      <c r="BO9" s="384"/>
      <c r="BP9" s="384"/>
      <c r="BQ9" s="384"/>
      <c r="BR9" s="384"/>
      <c r="BS9" s="384"/>
      <c r="BT9" s="384"/>
      <c r="BU9" s="385"/>
      <c r="BV9" s="383">
        <v>-315659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17.600000000000001</v>
      </c>
      <c r="CU9" s="354"/>
      <c r="CV9" s="354"/>
      <c r="CW9" s="354"/>
      <c r="CX9" s="354"/>
      <c r="CY9" s="354"/>
      <c r="CZ9" s="354"/>
      <c r="DA9" s="355"/>
      <c r="DB9" s="353">
        <v>22.7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70810</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17600</v>
      </c>
      <c r="BO10" s="384"/>
      <c r="BP10" s="384"/>
      <c r="BQ10" s="384"/>
      <c r="BR10" s="384"/>
      <c r="BS10" s="384"/>
      <c r="BT10" s="384"/>
      <c r="BU10" s="385"/>
      <c r="BV10" s="383">
        <v>22385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1295620</v>
      </c>
      <c r="BO11" s="384"/>
      <c r="BP11" s="384"/>
      <c r="BQ11" s="384"/>
      <c r="BR11" s="384"/>
      <c r="BS11" s="384"/>
      <c r="BT11" s="384"/>
      <c r="BU11" s="385"/>
      <c r="BV11" s="383">
        <v>2078000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67551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1993978</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66882</v>
      </c>
      <c r="S13" s="485"/>
      <c r="T13" s="485"/>
      <c r="U13" s="485"/>
      <c r="V13" s="486"/>
      <c r="W13" s="472" t="s">
        <v>124</v>
      </c>
      <c r="X13" s="396"/>
      <c r="Y13" s="396"/>
      <c r="Z13" s="396"/>
      <c r="AA13" s="396"/>
      <c r="AB13" s="397"/>
      <c r="AC13" s="359">
        <v>2401</v>
      </c>
      <c r="AD13" s="360"/>
      <c r="AE13" s="360"/>
      <c r="AF13" s="360"/>
      <c r="AG13" s="361"/>
      <c r="AH13" s="359">
        <v>3310</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-85293</v>
      </c>
      <c r="BO13" s="384"/>
      <c r="BP13" s="384"/>
      <c r="BQ13" s="384"/>
      <c r="BR13" s="384"/>
      <c r="BS13" s="384"/>
      <c r="BT13" s="384"/>
      <c r="BU13" s="385"/>
      <c r="BV13" s="383">
        <v>1784726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68252</v>
      </c>
      <c r="S14" s="485"/>
      <c r="T14" s="485"/>
      <c r="U14" s="485"/>
      <c r="V14" s="486"/>
      <c r="W14" s="487"/>
      <c r="X14" s="399"/>
      <c r="Y14" s="399"/>
      <c r="Z14" s="399"/>
      <c r="AA14" s="399"/>
      <c r="AB14" s="400"/>
      <c r="AC14" s="477">
        <v>7.4</v>
      </c>
      <c r="AD14" s="478"/>
      <c r="AE14" s="478"/>
      <c r="AF14" s="478"/>
      <c r="AG14" s="479"/>
      <c r="AH14" s="477">
        <v>9.3000000000000007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26.1</v>
      </c>
      <c r="CU14" s="456"/>
      <c r="CV14" s="456"/>
      <c r="CW14" s="456"/>
      <c r="CX14" s="456"/>
      <c r="CY14" s="456"/>
      <c r="CZ14" s="456"/>
      <c r="DA14" s="457"/>
      <c r="DB14" s="488">
        <v>12</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67625</v>
      </c>
      <c r="S15" s="485"/>
      <c r="T15" s="485"/>
      <c r="U15" s="485"/>
      <c r="V15" s="486"/>
      <c r="W15" s="472" t="s">
        <v>130</v>
      </c>
      <c r="X15" s="396"/>
      <c r="Y15" s="396"/>
      <c r="Z15" s="396"/>
      <c r="AA15" s="396"/>
      <c r="AB15" s="397"/>
      <c r="AC15" s="359">
        <v>11969</v>
      </c>
      <c r="AD15" s="360"/>
      <c r="AE15" s="360"/>
      <c r="AF15" s="360"/>
      <c r="AG15" s="361"/>
      <c r="AH15" s="359">
        <v>13502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7012449</v>
      </c>
      <c r="BO15" s="379"/>
      <c r="BP15" s="379"/>
      <c r="BQ15" s="379"/>
      <c r="BR15" s="379"/>
      <c r="BS15" s="379"/>
      <c r="BT15" s="379"/>
      <c r="BU15" s="380"/>
      <c r="BV15" s="378">
        <v>6947979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36.799999999999997</v>
      </c>
      <c r="AD16" s="478"/>
      <c r="AE16" s="478"/>
      <c r="AF16" s="478"/>
      <c r="AG16" s="479"/>
      <c r="AH16" s="477">
        <v>38.1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16207743</v>
      </c>
      <c r="BO16" s="384"/>
      <c r="BP16" s="384"/>
      <c r="BQ16" s="384"/>
      <c r="BR16" s="384"/>
      <c r="BS16" s="384"/>
      <c r="BT16" s="384"/>
      <c r="BU16" s="385"/>
      <c r="BV16" s="383">
        <v>15840012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18134</v>
      </c>
      <c r="AD17" s="360"/>
      <c r="AE17" s="360"/>
      <c r="AF17" s="360"/>
      <c r="AG17" s="361"/>
      <c r="AH17" s="359">
        <v>18552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8957847</v>
      </c>
      <c r="BO17" s="384"/>
      <c r="BP17" s="384"/>
      <c r="BQ17" s="384"/>
      <c r="BR17" s="384"/>
      <c r="BS17" s="384"/>
      <c r="BT17" s="384"/>
      <c r="BU17" s="385"/>
      <c r="BV17" s="383">
        <v>8927595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493.21</v>
      </c>
      <c r="M18" s="448"/>
      <c r="N18" s="448"/>
      <c r="O18" s="448"/>
      <c r="P18" s="448"/>
      <c r="Q18" s="448"/>
      <c r="R18" s="449"/>
      <c r="S18" s="449"/>
      <c r="T18" s="449"/>
      <c r="U18" s="449"/>
      <c r="V18" s="450"/>
      <c r="W18" s="464"/>
      <c r="X18" s="465"/>
      <c r="Y18" s="465"/>
      <c r="Z18" s="465"/>
      <c r="AA18" s="465"/>
      <c r="AB18" s="473"/>
      <c r="AC18" s="347">
        <v>55.8</v>
      </c>
      <c r="AD18" s="348"/>
      <c r="AE18" s="348"/>
      <c r="AF18" s="348"/>
      <c r="AG18" s="451"/>
      <c r="AH18" s="347">
        <v>52.4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18927934</v>
      </c>
      <c r="BO18" s="384"/>
      <c r="BP18" s="384"/>
      <c r="BQ18" s="384"/>
      <c r="BR18" s="384"/>
      <c r="BS18" s="384"/>
      <c r="BT18" s="384"/>
      <c r="BU18" s="385"/>
      <c r="BV18" s="383">
        <v>18463469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137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30045962</v>
      </c>
      <c r="BO19" s="384"/>
      <c r="BP19" s="384"/>
      <c r="BQ19" s="384"/>
      <c r="BR19" s="384"/>
      <c r="BS19" s="384"/>
      <c r="BT19" s="384"/>
      <c r="BU19" s="385"/>
      <c r="BV19" s="383">
        <v>27295652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22461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36532205</v>
      </c>
      <c r="BO23" s="384"/>
      <c r="BP23" s="384"/>
      <c r="BQ23" s="384"/>
      <c r="BR23" s="384"/>
      <c r="BS23" s="384"/>
      <c r="BT23" s="384"/>
      <c r="BU23" s="385"/>
      <c r="BV23" s="383">
        <v>33417472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5850</v>
      </c>
      <c r="R24" s="360"/>
      <c r="S24" s="360"/>
      <c r="T24" s="360"/>
      <c r="U24" s="360"/>
      <c r="V24" s="361"/>
      <c r="W24" s="425"/>
      <c r="X24" s="416"/>
      <c r="Y24" s="417"/>
      <c r="Z24" s="356" t="s">
        <v>154</v>
      </c>
      <c r="AA24" s="357"/>
      <c r="AB24" s="357"/>
      <c r="AC24" s="357"/>
      <c r="AD24" s="357"/>
      <c r="AE24" s="357"/>
      <c r="AF24" s="357"/>
      <c r="AG24" s="358"/>
      <c r="AH24" s="359">
        <v>555</v>
      </c>
      <c r="AI24" s="360"/>
      <c r="AJ24" s="360"/>
      <c r="AK24" s="360"/>
      <c r="AL24" s="361"/>
      <c r="AM24" s="359">
        <v>1766010</v>
      </c>
      <c r="AN24" s="360"/>
      <c r="AO24" s="360"/>
      <c r="AP24" s="360"/>
      <c r="AQ24" s="360"/>
      <c r="AR24" s="361"/>
      <c r="AS24" s="359">
        <v>3182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19342368</v>
      </c>
      <c r="BO24" s="384"/>
      <c r="BP24" s="384"/>
      <c r="BQ24" s="384"/>
      <c r="BR24" s="384"/>
      <c r="BS24" s="384"/>
      <c r="BT24" s="384"/>
      <c r="BU24" s="385"/>
      <c r="BV24" s="383">
        <v>20084272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6650</v>
      </c>
      <c r="R25" s="360"/>
      <c r="S25" s="360"/>
      <c r="T25" s="360"/>
      <c r="U25" s="360"/>
      <c r="V25" s="361"/>
      <c r="W25" s="425"/>
      <c r="X25" s="416"/>
      <c r="Y25" s="417"/>
      <c r="Z25" s="356" t="s">
        <v>157</v>
      </c>
      <c r="AA25" s="357"/>
      <c r="AB25" s="357"/>
      <c r="AC25" s="357"/>
      <c r="AD25" s="357"/>
      <c r="AE25" s="357"/>
      <c r="AF25" s="357"/>
      <c r="AG25" s="358"/>
      <c r="AH25" s="359">
        <v>76</v>
      </c>
      <c r="AI25" s="360"/>
      <c r="AJ25" s="360"/>
      <c r="AK25" s="360"/>
      <c r="AL25" s="361"/>
      <c r="AM25" s="359">
        <v>217664</v>
      </c>
      <c r="AN25" s="360"/>
      <c r="AO25" s="360"/>
      <c r="AP25" s="360"/>
      <c r="AQ25" s="360"/>
      <c r="AR25" s="361"/>
      <c r="AS25" s="359">
        <v>2864</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1071926</v>
      </c>
      <c r="BO25" s="379"/>
      <c r="BP25" s="379"/>
      <c r="BQ25" s="379"/>
      <c r="BR25" s="379"/>
      <c r="BS25" s="379"/>
      <c r="BT25" s="379"/>
      <c r="BU25" s="380"/>
      <c r="BV25" s="378">
        <v>5186038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5980</v>
      </c>
      <c r="R26" s="360"/>
      <c r="S26" s="360"/>
      <c r="T26" s="360"/>
      <c r="U26" s="360"/>
      <c r="V26" s="361"/>
      <c r="W26" s="425"/>
      <c r="X26" s="416"/>
      <c r="Y26" s="417"/>
      <c r="Z26" s="356" t="s">
        <v>160</v>
      </c>
      <c r="AA26" s="438"/>
      <c r="AB26" s="438"/>
      <c r="AC26" s="438"/>
      <c r="AD26" s="438"/>
      <c r="AE26" s="438"/>
      <c r="AF26" s="438"/>
      <c r="AG26" s="439"/>
      <c r="AH26" s="359">
        <v>37</v>
      </c>
      <c r="AI26" s="360"/>
      <c r="AJ26" s="360"/>
      <c r="AK26" s="360"/>
      <c r="AL26" s="361"/>
      <c r="AM26" s="359">
        <v>112480</v>
      </c>
      <c r="AN26" s="360"/>
      <c r="AO26" s="360"/>
      <c r="AP26" s="360"/>
      <c r="AQ26" s="360"/>
      <c r="AR26" s="361"/>
      <c r="AS26" s="359">
        <v>3040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4450</v>
      </c>
      <c r="R27" s="360"/>
      <c r="S27" s="360"/>
      <c r="T27" s="360"/>
      <c r="U27" s="360"/>
      <c r="V27" s="361"/>
      <c r="W27" s="425"/>
      <c r="X27" s="416"/>
      <c r="Y27" s="417"/>
      <c r="Z27" s="356" t="s">
        <v>163</v>
      </c>
      <c r="AA27" s="357"/>
      <c r="AB27" s="357"/>
      <c r="AC27" s="357"/>
      <c r="AD27" s="357"/>
      <c r="AE27" s="357"/>
      <c r="AF27" s="357"/>
      <c r="AG27" s="358"/>
      <c r="AH27" s="359">
        <v>18</v>
      </c>
      <c r="AI27" s="360"/>
      <c r="AJ27" s="360"/>
      <c r="AK27" s="360"/>
      <c r="AL27" s="361"/>
      <c r="AM27" s="359">
        <v>69106</v>
      </c>
      <c r="AN27" s="360"/>
      <c r="AO27" s="360"/>
      <c r="AP27" s="360"/>
      <c r="AQ27" s="360"/>
      <c r="AR27" s="361"/>
      <c r="AS27" s="359">
        <v>3839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3650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4681140</v>
      </c>
      <c r="BO28" s="379"/>
      <c r="BP28" s="379"/>
      <c r="BQ28" s="379"/>
      <c r="BR28" s="379"/>
      <c r="BS28" s="379"/>
      <c r="BT28" s="379"/>
      <c r="BU28" s="380"/>
      <c r="BV28" s="378">
        <v>6657518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18</v>
      </c>
      <c r="M29" s="360"/>
      <c r="N29" s="360"/>
      <c r="O29" s="360"/>
      <c r="P29" s="361"/>
      <c r="Q29" s="359">
        <v>3300</v>
      </c>
      <c r="R29" s="360"/>
      <c r="S29" s="360"/>
      <c r="T29" s="360"/>
      <c r="U29" s="360"/>
      <c r="V29" s="361"/>
      <c r="W29" s="426"/>
      <c r="X29" s="427"/>
      <c r="Y29" s="428"/>
      <c r="Z29" s="356" t="s">
        <v>170</v>
      </c>
      <c r="AA29" s="357"/>
      <c r="AB29" s="357"/>
      <c r="AC29" s="357"/>
      <c r="AD29" s="357"/>
      <c r="AE29" s="357"/>
      <c r="AF29" s="357"/>
      <c r="AG29" s="358"/>
      <c r="AH29" s="359">
        <v>573</v>
      </c>
      <c r="AI29" s="360"/>
      <c r="AJ29" s="360"/>
      <c r="AK29" s="360"/>
      <c r="AL29" s="361"/>
      <c r="AM29" s="359">
        <v>1835116</v>
      </c>
      <c r="AN29" s="360"/>
      <c r="AO29" s="360"/>
      <c r="AP29" s="360"/>
      <c r="AQ29" s="360"/>
      <c r="AR29" s="361"/>
      <c r="AS29" s="359">
        <v>3203</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1049598</v>
      </c>
      <c r="BO29" s="384"/>
      <c r="BP29" s="384"/>
      <c r="BQ29" s="384"/>
      <c r="BR29" s="384"/>
      <c r="BS29" s="384"/>
      <c r="BT29" s="384"/>
      <c r="BU29" s="385"/>
      <c r="BV29" s="383">
        <v>1045809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96.7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8269864</v>
      </c>
      <c r="BO30" s="387"/>
      <c r="BP30" s="387"/>
      <c r="BQ30" s="387"/>
      <c r="BR30" s="387"/>
      <c r="BS30" s="387"/>
      <c r="BT30" s="387"/>
      <c r="BU30" s="388"/>
      <c r="BV30" s="386">
        <v>8255598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IF('各会計、関係団体の財政状況及び健全化判断比率'!B36="","",'各会計、関係団体の財政状況及び健全化判断比率'!B36)</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IF('各会計、関係団体の財政状況及び健全化判断比率'!B37="","",'各会計、関係団体の財政状況及び健全化判断比率'!B37)</f>
        <v>下水道特別会計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氷上多可衛星事務組合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兵庫丹波の森協会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IF('各会計、関係団体の財政状況及び健全化判断比率'!B38="","",'各会計、関係団体の財政状況及び健全化判断比率'!B38)</f>
        <v>地方卸売市場特別会計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兵庫県市町村職員退職手当</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タンバンベルグ</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兵庫県市町交通災害共済組合</v>
      </c>
      <c r="BZ36" s="342"/>
      <c r="CA36" s="342"/>
      <c r="CB36" s="342"/>
      <c r="CC36" s="342"/>
      <c r="CD36" s="342"/>
      <c r="CE36" s="342"/>
      <c r="CF36" s="342"/>
      <c r="CG36" s="342"/>
      <c r="CH36" s="342"/>
      <c r="CI36" s="342"/>
      <c r="CJ36" s="342"/>
      <c r="CK36" s="342"/>
      <c r="CL36" s="342"/>
      <c r="CM36" s="342"/>
      <c r="CN36" s="165"/>
      <c r="CO36" s="343">
        <f t="shared" si="3"/>
        <v>22</v>
      </c>
      <c r="CP36" s="343"/>
      <c r="CQ36" s="342" t="str">
        <f>IF('各会計、関係団体の財政状況及び健全化判断比率'!BS9="","",'各会計、関係団体の財政状況及び健全化判断比率'!BS9)</f>
        <v>まちづくり柏原</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兵庫県町議会議員公務災害補償組合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農業共済特別会計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丹波少年自然の家事務組合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7</v>
      </c>
      <c r="V39" s="343"/>
      <c r="W39" s="342" t="str">
        <f>IF('各会計、関係団体の財政状況及び健全化判断比率'!B33="","",'各会計、関係団体の財政状況及び健全化判断比率'!B33)</f>
        <v>介護保険特別会計サービス事業勘定</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兵庫県後期高齢者医療広域連合(一般会計)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f t="shared" si="4"/>
        <v>8</v>
      </c>
      <c r="V40" s="343"/>
      <c r="W40" s="342" t="str">
        <f>IF('各会計、関係団体の財政状況及び健全化判断比率'!B34="","",'各会計、関係団体の財政状況及び健全化判断比率'!B34)</f>
        <v>訪問看護ステーション特別会計</v>
      </c>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兵庫県後期高齢者医療広域連合（特別会計）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f t="shared" si="4"/>
        <v>9</v>
      </c>
      <c r="V41" s="343"/>
      <c r="W41" s="342" t="str">
        <f>IF('各会計、関係団体の財政状況及び健全化判断比率'!B35="","",'各会計、関係団体の財政状況及び健全化判断比率'!B35)</f>
        <v>駐車場特別会計</v>
      </c>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1" t="s">
        <v>24</v>
      </c>
      <c r="C41" s="1182"/>
      <c r="D41" s="81"/>
      <c r="E41" s="1183" t="s">
        <v>25</v>
      </c>
      <c r="F41" s="1183"/>
      <c r="G41" s="1183"/>
      <c r="H41" s="1184"/>
      <c r="I41" s="82">
        <v>38221</v>
      </c>
      <c r="J41" s="83">
        <v>36329</v>
      </c>
      <c r="K41" s="83">
        <v>34523</v>
      </c>
      <c r="L41" s="83">
        <v>33417</v>
      </c>
      <c r="M41" s="84">
        <v>36532</v>
      </c>
    </row>
    <row r="42" spans="2:13" ht="27.75" customHeight="1">
      <c r="B42" s="1171"/>
      <c r="C42" s="1172"/>
      <c r="D42" s="85"/>
      <c r="E42" s="1175" t="s">
        <v>26</v>
      </c>
      <c r="F42" s="1175"/>
      <c r="G42" s="1175"/>
      <c r="H42" s="1176"/>
      <c r="I42" s="86">
        <v>550</v>
      </c>
      <c r="J42" s="87">
        <v>419</v>
      </c>
      <c r="K42" s="87">
        <v>330</v>
      </c>
      <c r="L42" s="87">
        <v>244</v>
      </c>
      <c r="M42" s="88">
        <v>164</v>
      </c>
    </row>
    <row r="43" spans="2:13" ht="27.75" customHeight="1">
      <c r="B43" s="1171"/>
      <c r="C43" s="1172"/>
      <c r="D43" s="85"/>
      <c r="E43" s="1175" t="s">
        <v>27</v>
      </c>
      <c r="F43" s="1175"/>
      <c r="G43" s="1175"/>
      <c r="H43" s="1176"/>
      <c r="I43" s="86">
        <v>36495</v>
      </c>
      <c r="J43" s="87">
        <v>34682</v>
      </c>
      <c r="K43" s="87">
        <v>32281</v>
      </c>
      <c r="L43" s="87">
        <v>30985</v>
      </c>
      <c r="M43" s="88">
        <v>29225</v>
      </c>
    </row>
    <row r="44" spans="2:13" ht="27.75" customHeight="1">
      <c r="B44" s="1171"/>
      <c r="C44" s="1172"/>
      <c r="D44" s="85"/>
      <c r="E44" s="1175" t="s">
        <v>28</v>
      </c>
      <c r="F44" s="1175"/>
      <c r="G44" s="1175"/>
      <c r="H44" s="1176"/>
      <c r="I44" s="86" t="s">
        <v>482</v>
      </c>
      <c r="J44" s="87" t="s">
        <v>482</v>
      </c>
      <c r="K44" s="87" t="s">
        <v>482</v>
      </c>
      <c r="L44" s="87" t="s">
        <v>482</v>
      </c>
      <c r="M44" s="88" t="s">
        <v>482</v>
      </c>
    </row>
    <row r="45" spans="2:13" ht="27.75" customHeight="1">
      <c r="B45" s="1171"/>
      <c r="C45" s="1172"/>
      <c r="D45" s="85"/>
      <c r="E45" s="1175" t="s">
        <v>29</v>
      </c>
      <c r="F45" s="1175"/>
      <c r="G45" s="1175"/>
      <c r="H45" s="1176"/>
      <c r="I45" s="86">
        <v>7492</v>
      </c>
      <c r="J45" s="87">
        <v>7179</v>
      </c>
      <c r="K45" s="87">
        <v>6958</v>
      </c>
      <c r="L45" s="87">
        <v>6646</v>
      </c>
      <c r="M45" s="88">
        <v>6057</v>
      </c>
    </row>
    <row r="46" spans="2:13" ht="27.75" customHeight="1">
      <c r="B46" s="1171"/>
      <c r="C46" s="1172"/>
      <c r="D46" s="85"/>
      <c r="E46" s="1175" t="s">
        <v>30</v>
      </c>
      <c r="F46" s="1175"/>
      <c r="G46" s="1175"/>
      <c r="H46" s="1176"/>
      <c r="I46" s="86" t="s">
        <v>482</v>
      </c>
      <c r="J46" s="87" t="s">
        <v>482</v>
      </c>
      <c r="K46" s="87" t="s">
        <v>482</v>
      </c>
      <c r="L46" s="87" t="s">
        <v>482</v>
      </c>
      <c r="M46" s="88" t="s">
        <v>482</v>
      </c>
    </row>
    <row r="47" spans="2:13" ht="27.75" customHeight="1">
      <c r="B47" s="1171"/>
      <c r="C47" s="1172"/>
      <c r="D47" s="85"/>
      <c r="E47" s="1175" t="s">
        <v>31</v>
      </c>
      <c r="F47" s="1175"/>
      <c r="G47" s="1175"/>
      <c r="H47" s="1176"/>
      <c r="I47" s="86" t="s">
        <v>482</v>
      </c>
      <c r="J47" s="87" t="s">
        <v>482</v>
      </c>
      <c r="K47" s="87" t="s">
        <v>482</v>
      </c>
      <c r="L47" s="87" t="s">
        <v>482</v>
      </c>
      <c r="M47" s="88" t="s">
        <v>482</v>
      </c>
    </row>
    <row r="48" spans="2:13" ht="27.75" customHeight="1">
      <c r="B48" s="1173"/>
      <c r="C48" s="1174"/>
      <c r="D48" s="85"/>
      <c r="E48" s="1175" t="s">
        <v>32</v>
      </c>
      <c r="F48" s="1175"/>
      <c r="G48" s="1175"/>
      <c r="H48" s="1176"/>
      <c r="I48" s="86" t="s">
        <v>482</v>
      </c>
      <c r="J48" s="87" t="s">
        <v>482</v>
      </c>
      <c r="K48" s="87" t="s">
        <v>482</v>
      </c>
      <c r="L48" s="87" t="s">
        <v>482</v>
      </c>
      <c r="M48" s="88" t="s">
        <v>482</v>
      </c>
    </row>
    <row r="49" spans="2:13" ht="27.75" customHeight="1">
      <c r="B49" s="1169" t="s">
        <v>33</v>
      </c>
      <c r="C49" s="1170"/>
      <c r="D49" s="89"/>
      <c r="E49" s="1175" t="s">
        <v>34</v>
      </c>
      <c r="F49" s="1175"/>
      <c r="G49" s="1175"/>
      <c r="H49" s="1176"/>
      <c r="I49" s="86">
        <v>11100</v>
      </c>
      <c r="J49" s="87">
        <v>12040</v>
      </c>
      <c r="K49" s="87">
        <v>12901</v>
      </c>
      <c r="L49" s="87">
        <v>13404</v>
      </c>
      <c r="M49" s="88">
        <v>11463</v>
      </c>
    </row>
    <row r="50" spans="2:13" ht="27.75" customHeight="1">
      <c r="B50" s="1171"/>
      <c r="C50" s="1172"/>
      <c r="D50" s="85"/>
      <c r="E50" s="1175" t="s">
        <v>35</v>
      </c>
      <c r="F50" s="1175"/>
      <c r="G50" s="1175"/>
      <c r="H50" s="1176"/>
      <c r="I50" s="86">
        <v>1804</v>
      </c>
      <c r="J50" s="87">
        <v>1759</v>
      </c>
      <c r="K50" s="87">
        <v>1695</v>
      </c>
      <c r="L50" s="87">
        <v>1606</v>
      </c>
      <c r="M50" s="88">
        <v>1475</v>
      </c>
    </row>
    <row r="51" spans="2:13" ht="27.75" customHeight="1">
      <c r="B51" s="1173"/>
      <c r="C51" s="1174"/>
      <c r="D51" s="85"/>
      <c r="E51" s="1175" t="s">
        <v>36</v>
      </c>
      <c r="F51" s="1175"/>
      <c r="G51" s="1175"/>
      <c r="H51" s="1176"/>
      <c r="I51" s="86">
        <v>54488</v>
      </c>
      <c r="J51" s="87">
        <v>54379</v>
      </c>
      <c r="K51" s="87">
        <v>53557</v>
      </c>
      <c r="L51" s="87">
        <v>54161</v>
      </c>
      <c r="M51" s="88">
        <v>54525</v>
      </c>
    </row>
    <row r="52" spans="2:13" ht="27.75" customHeight="1" thickBot="1">
      <c r="B52" s="1177" t="s">
        <v>37</v>
      </c>
      <c r="C52" s="1178"/>
      <c r="D52" s="90"/>
      <c r="E52" s="1179" t="s">
        <v>38</v>
      </c>
      <c r="F52" s="1179"/>
      <c r="G52" s="1179"/>
      <c r="H52" s="1180"/>
      <c r="I52" s="91">
        <v>15367</v>
      </c>
      <c r="J52" s="92">
        <v>10431</v>
      </c>
      <c r="K52" s="92">
        <v>5938</v>
      </c>
      <c r="L52" s="92">
        <v>2121</v>
      </c>
      <c r="M52" s="93">
        <v>4516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64442</v>
      </c>
      <c r="E3" s="116"/>
      <c r="F3" s="117">
        <v>66876</v>
      </c>
      <c r="G3" s="118"/>
      <c r="H3" s="119"/>
    </row>
    <row r="4" spans="1:8">
      <c r="A4" s="120"/>
      <c r="B4" s="121"/>
      <c r="C4" s="122"/>
      <c r="D4" s="123">
        <v>44748</v>
      </c>
      <c r="E4" s="124"/>
      <c r="F4" s="125">
        <v>36310</v>
      </c>
      <c r="G4" s="126"/>
      <c r="H4" s="127"/>
    </row>
    <row r="5" spans="1:8">
      <c r="A5" s="108" t="s">
        <v>514</v>
      </c>
      <c r="B5" s="113"/>
      <c r="C5" s="114"/>
      <c r="D5" s="115">
        <v>46479</v>
      </c>
      <c r="E5" s="116"/>
      <c r="F5" s="117">
        <v>47569</v>
      </c>
      <c r="G5" s="118"/>
      <c r="H5" s="119"/>
    </row>
    <row r="6" spans="1:8">
      <c r="A6" s="120"/>
      <c r="B6" s="121"/>
      <c r="C6" s="122"/>
      <c r="D6" s="123">
        <v>32410</v>
      </c>
      <c r="E6" s="124"/>
      <c r="F6" s="125">
        <v>26255</v>
      </c>
      <c r="G6" s="126"/>
      <c r="H6" s="127"/>
    </row>
    <row r="7" spans="1:8">
      <c r="A7" s="108" t="s">
        <v>515</v>
      </c>
      <c r="B7" s="113"/>
      <c r="C7" s="114"/>
      <c r="D7" s="115">
        <v>59287</v>
      </c>
      <c r="E7" s="116"/>
      <c r="F7" s="117">
        <v>50880</v>
      </c>
      <c r="G7" s="118"/>
      <c r="H7" s="119"/>
    </row>
    <row r="8" spans="1:8">
      <c r="A8" s="120"/>
      <c r="B8" s="121"/>
      <c r="C8" s="122"/>
      <c r="D8" s="123">
        <v>39166</v>
      </c>
      <c r="E8" s="124"/>
      <c r="F8" s="125">
        <v>26879</v>
      </c>
      <c r="G8" s="126"/>
      <c r="H8" s="127"/>
    </row>
    <row r="9" spans="1:8">
      <c r="A9" s="108" t="s">
        <v>516</v>
      </c>
      <c r="B9" s="113"/>
      <c r="C9" s="114"/>
      <c r="D9" s="115">
        <v>78853</v>
      </c>
      <c r="E9" s="116"/>
      <c r="F9" s="117">
        <v>63956</v>
      </c>
      <c r="G9" s="118"/>
      <c r="H9" s="119"/>
    </row>
    <row r="10" spans="1:8">
      <c r="A10" s="120"/>
      <c r="B10" s="121"/>
      <c r="C10" s="122"/>
      <c r="D10" s="123">
        <v>46440</v>
      </c>
      <c r="E10" s="124"/>
      <c r="F10" s="125">
        <v>29239</v>
      </c>
      <c r="G10" s="126"/>
      <c r="H10" s="127"/>
    </row>
    <row r="11" spans="1:8">
      <c r="A11" s="108" t="s">
        <v>517</v>
      </c>
      <c r="B11" s="113"/>
      <c r="C11" s="114"/>
      <c r="D11" s="115">
        <v>161751</v>
      </c>
      <c r="E11" s="116"/>
      <c r="F11" s="117">
        <v>66255</v>
      </c>
      <c r="G11" s="118"/>
      <c r="H11" s="119"/>
    </row>
    <row r="12" spans="1:8">
      <c r="A12" s="120"/>
      <c r="B12" s="121"/>
      <c r="C12" s="128"/>
      <c r="D12" s="123">
        <v>68469</v>
      </c>
      <c r="E12" s="124"/>
      <c r="F12" s="125">
        <v>31822</v>
      </c>
      <c r="G12" s="126"/>
      <c r="H12" s="127"/>
    </row>
    <row r="13" spans="1:8">
      <c r="A13" s="108"/>
      <c r="B13" s="113"/>
      <c r="C13" s="129"/>
      <c r="D13" s="130">
        <v>82162</v>
      </c>
      <c r="E13" s="131"/>
      <c r="F13" s="132">
        <v>59107</v>
      </c>
      <c r="G13" s="133"/>
      <c r="H13" s="119"/>
    </row>
    <row r="14" spans="1:8">
      <c r="A14" s="120"/>
      <c r="B14" s="121"/>
      <c r="C14" s="122"/>
      <c r="D14" s="123">
        <v>46247</v>
      </c>
      <c r="E14" s="124"/>
      <c r="F14" s="125">
        <v>30101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7.51</v>
      </c>
      <c r="C19" s="134">
        <f>ROUND(VALUE(SUBSTITUTE(実質収支比率等に係る経年分析!G$48,"▲","-")),2)</f>
        <v>7.15</v>
      </c>
      <c r="D19" s="134">
        <f>ROUND(VALUE(SUBSTITUTE(実質収支比率等に係る経年分析!H$48,"▲","-")),2)</f>
        <v>8.44</v>
      </c>
      <c r="E19" s="134">
        <f>ROUND(VALUE(SUBSTITUTE(実質収支比率等に係る経年分析!I$48,"▲","-")),2)</f>
        <v>6.96</v>
      </c>
      <c r="F19" s="134">
        <f>ROUND(VALUE(SUBSTITUTE(実質収支比率等に係る経年分析!J$48,"▲","-")),2)</f>
        <v>9.6</v>
      </c>
    </row>
    <row r="20" spans="1:11">
      <c r="A20" s="134" t="s">
        <v>43</v>
      </c>
      <c r="B20" s="134">
        <f>ROUND(VALUE(SUBSTITUTE(実質収支比率等に係る経年分析!F$47,"▲","-")),2)</f>
        <v>26.58</v>
      </c>
      <c r="C20" s="134">
        <f>ROUND(VALUE(SUBSTITUTE(実質収支比率等に係る経年分析!G$47,"▲","-")),2)</f>
        <v>29.19</v>
      </c>
      <c r="D20" s="134">
        <f>ROUND(VALUE(SUBSTITUTE(実質収支比率等に係る経年分析!H$47,"▲","-")),2)</f>
        <v>29.61</v>
      </c>
      <c r="E20" s="134">
        <f>ROUND(VALUE(SUBSTITUTE(実質収支比率等に係る経年分析!I$47,"▲","-")),2)</f>
        <v>29.39</v>
      </c>
      <c r="F20" s="134">
        <f>ROUND(VALUE(SUBSTITUTE(実質収支比率等に係る経年分析!J$47,"▲","-")),2)</f>
        <v>20.7</v>
      </c>
    </row>
    <row r="21" spans="1:11">
      <c r="A21" s="134" t="s">
        <v>44</v>
      </c>
      <c r="B21" s="134">
        <f>IF(ISNUMBER(VALUE(SUBSTITUTE(実質収支比率等に係る経年分析!F$49,"▲","-"))),ROUND(VALUE(SUBSTITUTE(実質収支比率等に係る経年分析!F$49,"▲","-")),2),NA())</f>
        <v>11.24</v>
      </c>
      <c r="C21" s="134">
        <f>IF(ISNUMBER(VALUE(SUBSTITUTE(実質収支比率等に係る経年分析!G$49,"▲","-"))),ROUND(VALUE(SUBSTITUTE(実質収支比率等に係る経年分析!G$49,"▲","-")),2),NA())</f>
        <v>11.27</v>
      </c>
      <c r="D21" s="134">
        <f>IF(ISNUMBER(VALUE(SUBSTITUTE(実質収支比率等に係る経年分析!H$49,"▲","-"))),ROUND(VALUE(SUBSTITUTE(実質収支比率等に係る経年分析!H$49,"▲","-")),2),NA())</f>
        <v>10.47</v>
      </c>
      <c r="E21" s="134">
        <f>IF(ISNUMBER(VALUE(SUBSTITUTE(実質収支比率等に係る経年分析!I$49,"▲","-"))),ROUND(VALUE(SUBSTITUTE(実質収支比率等に係る経年分析!I$49,"▲","-")),2),NA())</f>
        <v>7.88</v>
      </c>
      <c r="F21" s="134">
        <f>IF(ISNUMBER(VALUE(SUBSTITUTE(実質収支比率等に係る経年分析!J$49,"▲","-"))),ROUND(VALUE(SUBSTITUTE(実質収支比率等に係る経年分析!J$49,"▲","-")),2),NA())</f>
        <v>-0.38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国民健康保険特別会計直診勘定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0.54</v>
      </c>
    </row>
    <row r="32" spans="1:11">
      <c r="A32" s="135" t="str">
        <f>IF(連結実質赤字比率に係る赤字・黒字の構成分析!C$38="",NA(),連結実質赤字比率に係る赤字・黒字の構成分析!C$38)</f>
        <v>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0.78</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9.4600000000000009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14.07</v>
      </c>
    </row>
    <row r="36" spans="1:16">
      <c r="A36" s="135" t="str">
        <f>IF(連結実質赤字比率に係る赤字・黒字の構成分析!C$34="",NA(),連結実質赤字比率に係る赤字・黒字の構成分析!C$34)</f>
        <v>農業共済特別会計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5078</v>
      </c>
      <c r="E42" s="136"/>
      <c r="F42" s="136"/>
      <c r="G42" s="136">
        <f>'実質公債費比率（分子）の構造'!L$52</f>
        <v>5094</v>
      </c>
      <c r="H42" s="136"/>
      <c r="I42" s="136"/>
      <c r="J42" s="136">
        <f>'実質公債費比率（分子）の構造'!M$52</f>
        <v>5163</v>
      </c>
      <c r="K42" s="136"/>
      <c r="L42" s="136"/>
      <c r="M42" s="136">
        <f>'実質公債費比率（分子）の構造'!N$52</f>
        <v>5294</v>
      </c>
      <c r="N42" s="136"/>
      <c r="O42" s="136"/>
      <c r="P42" s="136">
        <f>'実質公債費比率（分子）の構造'!O$52</f>
        <v>5549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112</v>
      </c>
      <c r="C44" s="136"/>
      <c r="D44" s="136"/>
      <c r="E44" s="136">
        <f>'実質公債費比率（分子）の構造'!L$50</f>
        <v>105</v>
      </c>
      <c r="F44" s="136"/>
      <c r="G44" s="136"/>
      <c r="H44" s="136">
        <f>'実質公債費比率（分子）の構造'!M$50</f>
        <v>98</v>
      </c>
      <c r="I44" s="136"/>
      <c r="J44" s="136"/>
      <c r="K44" s="136">
        <f>'実質公債費比率（分子）の構造'!N$50</f>
        <v>92</v>
      </c>
      <c r="L44" s="136"/>
      <c r="M44" s="136"/>
      <c r="N44" s="136">
        <f>'実質公債費比率（分子）の構造'!O$50</f>
        <v>85</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2509</v>
      </c>
      <c r="C46" s="136"/>
      <c r="D46" s="136"/>
      <c r="E46" s="136">
        <f>'実質公債費比率（分子）の構造'!L$48</f>
        <v>2463</v>
      </c>
      <c r="F46" s="136"/>
      <c r="G46" s="136"/>
      <c r="H46" s="136">
        <f>'実質公債費比率（分子）の構造'!M$48</f>
        <v>2419</v>
      </c>
      <c r="I46" s="136"/>
      <c r="J46" s="136"/>
      <c r="K46" s="136">
        <f>'実質公債費比率（分子）の構造'!N$48</f>
        <v>2470</v>
      </c>
      <c r="L46" s="136"/>
      <c r="M46" s="136"/>
      <c r="N46" s="136">
        <f>'実質公債費比率（分子）の構造'!O$48</f>
        <v>2458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4759</v>
      </c>
      <c r="C49" s="136"/>
      <c r="D49" s="136"/>
      <c r="E49" s="136">
        <f>'実質公債費比率（分子）の構造'!L$45</f>
        <v>4525</v>
      </c>
      <c r="F49" s="136"/>
      <c r="G49" s="136"/>
      <c r="H49" s="136">
        <f>'実質公債費比率（分子）の構造'!M$45</f>
        <v>4321</v>
      </c>
      <c r="I49" s="136"/>
      <c r="J49" s="136"/>
      <c r="K49" s="136">
        <f>'実質公債費比率（分子）の構造'!N$45</f>
        <v>4317</v>
      </c>
      <c r="L49" s="136"/>
      <c r="M49" s="136"/>
      <c r="N49" s="136">
        <f>'実質公債費比率（分子）の構造'!O$45</f>
        <v>4182</v>
      </c>
      <c r="O49" s="136"/>
      <c r="P49" s="136"/>
    </row>
    <row r="50" spans="1:16">
      <c r="A50" s="136" t="s">
        <v>59</v>
      </c>
      <c r="B50" s="136" t="e">
        <f>NA()</f>
        <v>#N/A</v>
      </c>
      <c r="C50" s="136">
        <f>IF(ISNUMBER('実質公債費比率（分子）の構造'!K$53),'実質公債費比率（分子）の構造'!K$53,NA())</f>
        <v>2302</v>
      </c>
      <c r="D50" s="136" t="e">
        <f>NA()</f>
        <v>#N/A</v>
      </c>
      <c r="E50" s="136" t="e">
        <f>NA()</f>
        <v>#N/A</v>
      </c>
      <c r="F50" s="136">
        <f>IF(ISNUMBER('実質公債費比率（分子）の構造'!L$53),'実質公債費比率（分子）の構造'!L$53,NA())</f>
        <v>1999</v>
      </c>
      <c r="G50" s="136" t="e">
        <f>NA()</f>
        <v>#N/A</v>
      </c>
      <c r="H50" s="136" t="e">
        <f>NA()</f>
        <v>#N/A</v>
      </c>
      <c r="I50" s="136">
        <f>IF(ISNUMBER('実質公債費比率（分子）の構造'!M$53),'実質公債費比率（分子）の構造'!M$53,NA())</f>
        <v>1675</v>
      </c>
      <c r="J50" s="136" t="e">
        <f>NA()</f>
        <v>#N/A</v>
      </c>
      <c r="K50" s="136" t="e">
        <f>NA()</f>
        <v>#N/A</v>
      </c>
      <c r="L50" s="136">
        <f>IF(ISNUMBER('実質公債費比率（分子）の構造'!N$53),'実質公債費比率（分子）の構造'!N$53,NA())</f>
        <v>1585</v>
      </c>
      <c r="M50" s="136" t="e">
        <f>NA()</f>
        <v>#N/A</v>
      </c>
      <c r="N50" s="136" t="e">
        <f>NA()</f>
        <v>#N/A</v>
      </c>
      <c r="O50" s="136">
        <f>IF(ISNUMBER('実質公債費比率（分子）の構造'!O$53),'実質公債費比率（分子）の構造'!O$53,NA())</f>
        <v>1176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54488</v>
      </c>
      <c r="E56" s="135"/>
      <c r="F56" s="135"/>
      <c r="G56" s="135">
        <f>'将来負担比率（分子）の構造'!J$51</f>
        <v>54379</v>
      </c>
      <c r="H56" s="135"/>
      <c r="I56" s="135"/>
      <c r="J56" s="135">
        <f>'将来負担比率（分子）の構造'!K$51</f>
        <v>53557</v>
      </c>
      <c r="K56" s="135"/>
      <c r="L56" s="135"/>
      <c r="M56" s="135">
        <f>'将来負担比率（分子）の構造'!L$51</f>
        <v>54161</v>
      </c>
      <c r="N56" s="135"/>
      <c r="O56" s="135"/>
      <c r="P56" s="135">
        <f>'将来負担比率（分子）の構造'!M$51</f>
        <v>54525</v>
      </c>
    </row>
    <row r="57" spans="1:16">
      <c r="A57" s="135" t="s">
        <v>35</v>
      </c>
      <c r="B57" s="135"/>
      <c r="C57" s="135"/>
      <c r="D57" s="135">
        <f>'将来負担比率（分子）の構造'!I$50</f>
        <v>1804</v>
      </c>
      <c r="E57" s="135"/>
      <c r="F57" s="135"/>
      <c r="G57" s="135">
        <f>'将来負担比率（分子）の構造'!J$50</f>
        <v>1759</v>
      </c>
      <c r="H57" s="135"/>
      <c r="I57" s="135"/>
      <c r="J57" s="135">
        <f>'将来負担比率（分子）の構造'!K$50</f>
        <v>1695</v>
      </c>
      <c r="K57" s="135"/>
      <c r="L57" s="135"/>
      <c r="M57" s="135">
        <f>'将来負担比率（分子）の構造'!L$50</f>
        <v>1606</v>
      </c>
      <c r="N57" s="135"/>
      <c r="O57" s="135"/>
      <c r="P57" s="135">
        <f>'将来負担比率（分子）の構造'!M$50</f>
        <v>1475</v>
      </c>
    </row>
    <row r="58" spans="1:16">
      <c r="A58" s="135" t="s">
        <v>34</v>
      </c>
      <c r="B58" s="135"/>
      <c r="C58" s="135"/>
      <c r="D58" s="135">
        <f>'将来負担比率（分子）の構造'!I$49</f>
        <v>11100</v>
      </c>
      <c r="E58" s="135"/>
      <c r="F58" s="135"/>
      <c r="G58" s="135">
        <f>'将来負担比率（分子）の構造'!J$49</f>
        <v>12040</v>
      </c>
      <c r="H58" s="135"/>
      <c r="I58" s="135"/>
      <c r="J58" s="135">
        <f>'将来負担比率（分子）の構造'!K$49</f>
        <v>12901</v>
      </c>
      <c r="K58" s="135"/>
      <c r="L58" s="135"/>
      <c r="M58" s="135">
        <f>'将来負担比率（分子）の構造'!L$49</f>
        <v>13404</v>
      </c>
      <c r="N58" s="135"/>
      <c r="O58" s="135"/>
      <c r="P58" s="135">
        <f>'将来負担比率（分子）の構造'!M$49</f>
        <v>11463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7492</v>
      </c>
      <c r="C62" s="135"/>
      <c r="D62" s="135"/>
      <c r="E62" s="135">
        <f>'将来負担比率（分子）の構造'!J$45</f>
        <v>7179</v>
      </c>
      <c r="F62" s="135"/>
      <c r="G62" s="135"/>
      <c r="H62" s="135">
        <f>'将来負担比率（分子）の構造'!K$45</f>
        <v>6958</v>
      </c>
      <c r="I62" s="135"/>
      <c r="J62" s="135"/>
      <c r="K62" s="135">
        <f>'将来負担比率（分子）の構造'!L$45</f>
        <v>6646</v>
      </c>
      <c r="L62" s="135"/>
      <c r="M62" s="135"/>
      <c r="N62" s="135">
        <f>'将来負担比率（分子）の構造'!M$45</f>
        <v>6057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36495</v>
      </c>
      <c r="C64" s="135"/>
      <c r="D64" s="135"/>
      <c r="E64" s="135">
        <f>'将来負担比率（分子）の構造'!J$43</f>
        <v>34682</v>
      </c>
      <c r="F64" s="135"/>
      <c r="G64" s="135"/>
      <c r="H64" s="135">
        <f>'将来負担比率（分子）の構造'!K$43</f>
        <v>32281</v>
      </c>
      <c r="I64" s="135"/>
      <c r="J64" s="135"/>
      <c r="K64" s="135">
        <f>'将来負担比率（分子）の構造'!L$43</f>
        <v>30985</v>
      </c>
      <c r="L64" s="135"/>
      <c r="M64" s="135"/>
      <c r="N64" s="135">
        <f>'将来負担比率（分子）の構造'!M$43</f>
        <v>29225</v>
      </c>
      <c r="O64" s="135"/>
      <c r="P64" s="135"/>
    </row>
    <row r="65" spans="1:16">
      <c r="A65" s="135" t="s">
        <v>26</v>
      </c>
      <c r="B65" s="135">
        <f>'将来負担比率（分子）の構造'!I$42</f>
        <v>550</v>
      </c>
      <c r="C65" s="135"/>
      <c r="D65" s="135"/>
      <c r="E65" s="135">
        <f>'将来負担比率（分子）の構造'!J$42</f>
        <v>419</v>
      </c>
      <c r="F65" s="135"/>
      <c r="G65" s="135"/>
      <c r="H65" s="135">
        <f>'将来負担比率（分子）の構造'!K$42</f>
        <v>330</v>
      </c>
      <c r="I65" s="135"/>
      <c r="J65" s="135"/>
      <c r="K65" s="135">
        <f>'将来負担比率（分子）の構造'!L$42</f>
        <v>244</v>
      </c>
      <c r="L65" s="135"/>
      <c r="M65" s="135"/>
      <c r="N65" s="135">
        <f>'将来負担比率（分子）の構造'!M$42</f>
        <v>164</v>
      </c>
      <c r="O65" s="135"/>
      <c r="P65" s="135"/>
    </row>
    <row r="66" spans="1:16">
      <c r="A66" s="135" t="s">
        <v>25</v>
      </c>
      <c r="B66" s="135">
        <f>'将来負担比率（分子）の構造'!I$41</f>
        <v>38221</v>
      </c>
      <c r="C66" s="135"/>
      <c r="D66" s="135"/>
      <c r="E66" s="135">
        <f>'将来負担比率（分子）の構造'!J$41</f>
        <v>36329</v>
      </c>
      <c r="F66" s="135"/>
      <c r="G66" s="135"/>
      <c r="H66" s="135">
        <f>'将来負担比率（分子）の構造'!K$41</f>
        <v>34523</v>
      </c>
      <c r="I66" s="135"/>
      <c r="J66" s="135"/>
      <c r="K66" s="135">
        <f>'将来負担比率（分子）の構造'!L$41</f>
        <v>33417</v>
      </c>
      <c r="L66" s="135"/>
      <c r="M66" s="135"/>
      <c r="N66" s="135">
        <f>'将来負担比率（分子）の構造'!M$41</f>
        <v>36532</v>
      </c>
      <c r="O66" s="135"/>
      <c r="P66" s="135"/>
    </row>
    <row r="67" spans="1:16">
      <c r="A67" s="135" t="s">
        <v>63</v>
      </c>
      <c r="B67" s="135" t="e">
        <f>NA()</f>
        <v>#N/A</v>
      </c>
      <c r="C67" s="135">
        <f>IF(ISNUMBER('将来負担比率（分子）の構造'!I$52), IF('将来負担比率（分子）の構造'!I$52 &lt; 0, 0, '将来負担比率（分子）の構造'!I$52), NA())</f>
        <v>15367</v>
      </c>
      <c r="D67" s="135" t="e">
        <f>NA()</f>
        <v>#N/A</v>
      </c>
      <c r="E67" s="135" t="e">
        <f>NA()</f>
        <v>#N/A</v>
      </c>
      <c r="F67" s="135">
        <f>IF(ISNUMBER('将来負担比率（分子）の構造'!J$52), IF('将来負担比率（分子）の構造'!J$52 &lt; 0, 0, '将来負担比率（分子）の構造'!J$52), NA())</f>
        <v>10431</v>
      </c>
      <c r="G67" s="135" t="e">
        <f>NA()</f>
        <v>#N/A</v>
      </c>
      <c r="H67" s="135" t="e">
        <f>NA()</f>
        <v>#N/A</v>
      </c>
      <c r="I67" s="135">
        <f>IF(ISNUMBER('将来負担比率（分子）の構造'!K$52), IF('将来負担比率（分子）の構造'!K$52 &lt; 0, 0, '将来負担比率（分子）の構造'!K$52), NA())</f>
        <v>5938</v>
      </c>
      <c r="J67" s="135" t="e">
        <f>NA()</f>
        <v>#N/A</v>
      </c>
      <c r="K67" s="135" t="e">
        <f>NA()</f>
        <v>#N/A</v>
      </c>
      <c r="L67" s="135">
        <f>IF(ISNUMBER('将来負担比率（分子）の構造'!L$52), IF('将来負担比率（分子）の構造'!L$52 &lt; 0, 0, '将来負担比率（分子）の構造'!L$52), NA())</f>
        <v>2121</v>
      </c>
      <c r="M67" s="135" t="e">
        <f>NA()</f>
        <v>#N/A</v>
      </c>
      <c r="N67" s="135" t="e">
        <f>NA()</f>
        <v>#N/A</v>
      </c>
      <c r="O67" s="135">
        <f>IF(ISNUMBER('将来負担比率（分子）の構造'!M$52), IF('将来負担比率（分子）の構造'!M$52 &lt; 0, 0, '将来負担比率（分子）の構造'!M$52), NA())</f>
        <v>4516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7754604</v>
      </c>
      <c r="S5" s="639"/>
      <c r="T5" s="639"/>
      <c r="U5" s="639"/>
      <c r="V5" s="639"/>
      <c r="W5" s="639"/>
      <c r="X5" s="639"/>
      <c r="Y5" s="686"/>
      <c r="Z5" s="699">
        <v>16.600000000000001</v>
      </c>
      <c r="AA5" s="699"/>
      <c r="AB5" s="699"/>
      <c r="AC5" s="699"/>
      <c r="AD5" s="700">
        <v>7754604</v>
      </c>
      <c r="AE5" s="700"/>
      <c r="AF5" s="700"/>
      <c r="AG5" s="700"/>
      <c r="AH5" s="700"/>
      <c r="AI5" s="700"/>
      <c r="AJ5" s="700"/>
      <c r="AK5" s="700"/>
      <c r="AL5" s="687">
        <v>36.299999999999997</v>
      </c>
      <c r="AM5" s="656"/>
      <c r="AN5" s="656"/>
      <c r="AO5" s="688"/>
      <c r="AP5" s="675" t="s">
        <v>208</v>
      </c>
      <c r="AQ5" s="676"/>
      <c r="AR5" s="676"/>
      <c r="AS5" s="676"/>
      <c r="AT5" s="676"/>
      <c r="AU5" s="676"/>
      <c r="AV5" s="676"/>
      <c r="AW5" s="676"/>
      <c r="AX5" s="676"/>
      <c r="AY5" s="676"/>
      <c r="AZ5" s="676"/>
      <c r="BA5" s="676"/>
      <c r="BB5" s="676"/>
      <c r="BC5" s="676"/>
      <c r="BD5" s="676"/>
      <c r="BE5" s="676"/>
      <c r="BF5" s="677"/>
      <c r="BG5" s="588">
        <v>7754461</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339124</v>
      </c>
      <c r="S6" s="589"/>
      <c r="T6" s="589"/>
      <c r="U6" s="589"/>
      <c r="V6" s="589"/>
      <c r="W6" s="589"/>
      <c r="X6" s="589"/>
      <c r="Y6" s="590"/>
      <c r="Z6" s="641">
        <v>0.7</v>
      </c>
      <c r="AA6" s="641"/>
      <c r="AB6" s="641"/>
      <c r="AC6" s="641"/>
      <c r="AD6" s="642">
        <v>339124</v>
      </c>
      <c r="AE6" s="642"/>
      <c r="AF6" s="642"/>
      <c r="AG6" s="642"/>
      <c r="AH6" s="642"/>
      <c r="AI6" s="642"/>
      <c r="AJ6" s="642"/>
      <c r="AK6" s="642"/>
      <c r="AL6" s="611">
        <v>1.6</v>
      </c>
      <c r="AM6" s="643"/>
      <c r="AN6" s="643"/>
      <c r="AO6" s="644"/>
      <c r="AP6" s="585" t="s">
        <v>214</v>
      </c>
      <c r="AQ6" s="586"/>
      <c r="AR6" s="586"/>
      <c r="AS6" s="586"/>
      <c r="AT6" s="586"/>
      <c r="AU6" s="586"/>
      <c r="AV6" s="586"/>
      <c r="AW6" s="586"/>
      <c r="AX6" s="586"/>
      <c r="AY6" s="586"/>
      <c r="AZ6" s="586"/>
      <c r="BA6" s="586"/>
      <c r="BB6" s="586"/>
      <c r="BC6" s="586"/>
      <c r="BD6" s="586"/>
      <c r="BE6" s="586"/>
      <c r="BF6" s="587"/>
      <c r="BG6" s="588">
        <v>7754461</v>
      </c>
      <c r="BH6" s="589"/>
      <c r="BI6" s="589"/>
      <c r="BJ6" s="589"/>
      <c r="BK6" s="589"/>
      <c r="BL6" s="589"/>
      <c r="BM6" s="589"/>
      <c r="BN6" s="590"/>
      <c r="BO6" s="641">
        <v>100</v>
      </c>
      <c r="BP6" s="641"/>
      <c r="BQ6" s="641"/>
      <c r="BR6" s="641"/>
      <c r="BS6" s="642" t="s">
        <v>215</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217764</v>
      </c>
      <c r="CS6" s="589"/>
      <c r="CT6" s="589"/>
      <c r="CU6" s="589"/>
      <c r="CV6" s="589"/>
      <c r="CW6" s="589"/>
      <c r="CX6" s="589"/>
      <c r="CY6" s="590"/>
      <c r="CZ6" s="641">
        <v>0.5</v>
      </c>
      <c r="DA6" s="641"/>
      <c r="DB6" s="641"/>
      <c r="DC6" s="641"/>
      <c r="DD6" s="594" t="s">
        <v>215</v>
      </c>
      <c r="DE6" s="589"/>
      <c r="DF6" s="589"/>
      <c r="DG6" s="589"/>
      <c r="DH6" s="589"/>
      <c r="DI6" s="589"/>
      <c r="DJ6" s="589"/>
      <c r="DK6" s="589"/>
      <c r="DL6" s="589"/>
      <c r="DM6" s="589"/>
      <c r="DN6" s="589"/>
      <c r="DO6" s="589"/>
      <c r="DP6" s="590"/>
      <c r="DQ6" s="594">
        <v>217684</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19462</v>
      </c>
      <c r="S7" s="589"/>
      <c r="T7" s="589"/>
      <c r="U7" s="589"/>
      <c r="V7" s="589"/>
      <c r="W7" s="589"/>
      <c r="X7" s="589"/>
      <c r="Y7" s="590"/>
      <c r="Z7" s="641">
        <v>0</v>
      </c>
      <c r="AA7" s="641"/>
      <c r="AB7" s="641"/>
      <c r="AC7" s="641"/>
      <c r="AD7" s="642">
        <v>19462</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3208838</v>
      </c>
      <c r="BH7" s="589"/>
      <c r="BI7" s="589"/>
      <c r="BJ7" s="589"/>
      <c r="BK7" s="589"/>
      <c r="BL7" s="589"/>
      <c r="BM7" s="589"/>
      <c r="BN7" s="590"/>
      <c r="BO7" s="641">
        <v>41.4</v>
      </c>
      <c r="BP7" s="641"/>
      <c r="BQ7" s="641"/>
      <c r="BR7" s="641"/>
      <c r="BS7" s="642" t="s">
        <v>215</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3926560</v>
      </c>
      <c r="CS7" s="589"/>
      <c r="CT7" s="589"/>
      <c r="CU7" s="589"/>
      <c r="CV7" s="589"/>
      <c r="CW7" s="589"/>
      <c r="CX7" s="589"/>
      <c r="CY7" s="590"/>
      <c r="CZ7" s="641">
        <v>9.4</v>
      </c>
      <c r="DA7" s="641"/>
      <c r="DB7" s="641"/>
      <c r="DC7" s="641"/>
      <c r="DD7" s="594">
        <v>416437</v>
      </c>
      <c r="DE7" s="589"/>
      <c r="DF7" s="589"/>
      <c r="DG7" s="589"/>
      <c r="DH7" s="589"/>
      <c r="DI7" s="589"/>
      <c r="DJ7" s="589"/>
      <c r="DK7" s="589"/>
      <c r="DL7" s="589"/>
      <c r="DM7" s="589"/>
      <c r="DN7" s="589"/>
      <c r="DO7" s="589"/>
      <c r="DP7" s="590"/>
      <c r="DQ7" s="594">
        <v>3128128</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71933</v>
      </c>
      <c r="S8" s="589"/>
      <c r="T8" s="589"/>
      <c r="U8" s="589"/>
      <c r="V8" s="589"/>
      <c r="W8" s="589"/>
      <c r="X8" s="589"/>
      <c r="Y8" s="590"/>
      <c r="Z8" s="641">
        <v>0.2</v>
      </c>
      <c r="AA8" s="641"/>
      <c r="AB8" s="641"/>
      <c r="AC8" s="641"/>
      <c r="AD8" s="642">
        <v>71933</v>
      </c>
      <c r="AE8" s="642"/>
      <c r="AF8" s="642"/>
      <c r="AG8" s="642"/>
      <c r="AH8" s="642"/>
      <c r="AI8" s="642"/>
      <c r="AJ8" s="642"/>
      <c r="AK8" s="642"/>
      <c r="AL8" s="611">
        <v>0.3</v>
      </c>
      <c r="AM8" s="643"/>
      <c r="AN8" s="643"/>
      <c r="AO8" s="644"/>
      <c r="AP8" s="585" t="s">
        <v>221</v>
      </c>
      <c r="AQ8" s="586"/>
      <c r="AR8" s="586"/>
      <c r="AS8" s="586"/>
      <c r="AT8" s="586"/>
      <c r="AU8" s="586"/>
      <c r="AV8" s="586"/>
      <c r="AW8" s="586"/>
      <c r="AX8" s="586"/>
      <c r="AY8" s="586"/>
      <c r="AZ8" s="586"/>
      <c r="BA8" s="586"/>
      <c r="BB8" s="586"/>
      <c r="BC8" s="586"/>
      <c r="BD8" s="586"/>
      <c r="BE8" s="586"/>
      <c r="BF8" s="587"/>
      <c r="BG8" s="588">
        <v>110469</v>
      </c>
      <c r="BH8" s="589"/>
      <c r="BI8" s="589"/>
      <c r="BJ8" s="589"/>
      <c r="BK8" s="589"/>
      <c r="BL8" s="589"/>
      <c r="BM8" s="589"/>
      <c r="BN8" s="590"/>
      <c r="BO8" s="641">
        <v>1.4</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11292039</v>
      </c>
      <c r="CS8" s="589"/>
      <c r="CT8" s="589"/>
      <c r="CU8" s="589"/>
      <c r="CV8" s="589"/>
      <c r="CW8" s="589"/>
      <c r="CX8" s="589"/>
      <c r="CY8" s="590"/>
      <c r="CZ8" s="641">
        <v>26.9</v>
      </c>
      <c r="DA8" s="641"/>
      <c r="DB8" s="641"/>
      <c r="DC8" s="641"/>
      <c r="DD8" s="594">
        <v>1792368</v>
      </c>
      <c r="DE8" s="589"/>
      <c r="DF8" s="589"/>
      <c r="DG8" s="589"/>
      <c r="DH8" s="589"/>
      <c r="DI8" s="589"/>
      <c r="DJ8" s="589"/>
      <c r="DK8" s="589"/>
      <c r="DL8" s="589"/>
      <c r="DM8" s="589"/>
      <c r="DN8" s="589"/>
      <c r="DO8" s="589"/>
      <c r="DP8" s="590"/>
      <c r="DQ8" s="594">
        <v>5593320</v>
      </c>
      <c r="DR8" s="589"/>
      <c r="DS8" s="589"/>
      <c r="DT8" s="589"/>
      <c r="DU8" s="589"/>
      <c r="DV8" s="589"/>
      <c r="DW8" s="589"/>
      <c r="DX8" s="589"/>
      <c r="DY8" s="589"/>
      <c r="DZ8" s="589"/>
      <c r="EA8" s="589"/>
      <c r="EB8" s="589"/>
      <c r="EC8" s="624"/>
    </row>
    <row r="9" spans="2:143" ht="11.25" customHeight="1">
      <c r="B9" s="585" t="s">
        <v>224</v>
      </c>
      <c r="C9" s="586"/>
      <c r="D9" s="586"/>
      <c r="E9" s="586"/>
      <c r="F9" s="586"/>
      <c r="G9" s="586"/>
      <c r="H9" s="586"/>
      <c r="I9" s="586"/>
      <c r="J9" s="586"/>
      <c r="K9" s="586"/>
      <c r="L9" s="586"/>
      <c r="M9" s="586"/>
      <c r="N9" s="586"/>
      <c r="O9" s="586"/>
      <c r="P9" s="586"/>
      <c r="Q9" s="587"/>
      <c r="R9" s="588">
        <v>39176</v>
      </c>
      <c r="S9" s="589"/>
      <c r="T9" s="589"/>
      <c r="U9" s="589"/>
      <c r="V9" s="589"/>
      <c r="W9" s="589"/>
      <c r="X9" s="589"/>
      <c r="Y9" s="590"/>
      <c r="Z9" s="641">
        <v>0.1</v>
      </c>
      <c r="AA9" s="641"/>
      <c r="AB9" s="641"/>
      <c r="AC9" s="641"/>
      <c r="AD9" s="642">
        <v>39176</v>
      </c>
      <c r="AE9" s="642"/>
      <c r="AF9" s="642"/>
      <c r="AG9" s="642"/>
      <c r="AH9" s="642"/>
      <c r="AI9" s="642"/>
      <c r="AJ9" s="642"/>
      <c r="AK9" s="642"/>
      <c r="AL9" s="611">
        <v>0.2</v>
      </c>
      <c r="AM9" s="643"/>
      <c r="AN9" s="643"/>
      <c r="AO9" s="644"/>
      <c r="AP9" s="585" t="s">
        <v>225</v>
      </c>
      <c r="AQ9" s="586"/>
      <c r="AR9" s="586"/>
      <c r="AS9" s="586"/>
      <c r="AT9" s="586"/>
      <c r="AU9" s="586"/>
      <c r="AV9" s="586"/>
      <c r="AW9" s="586"/>
      <c r="AX9" s="586"/>
      <c r="AY9" s="586"/>
      <c r="AZ9" s="586"/>
      <c r="BA9" s="586"/>
      <c r="BB9" s="586"/>
      <c r="BC9" s="586"/>
      <c r="BD9" s="586"/>
      <c r="BE9" s="586"/>
      <c r="BF9" s="587"/>
      <c r="BG9" s="588">
        <v>2458585</v>
      </c>
      <c r="BH9" s="589"/>
      <c r="BI9" s="589"/>
      <c r="BJ9" s="589"/>
      <c r="BK9" s="589"/>
      <c r="BL9" s="589"/>
      <c r="BM9" s="589"/>
      <c r="BN9" s="590"/>
      <c r="BO9" s="641">
        <v>31.7</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6699912</v>
      </c>
      <c r="CS9" s="589"/>
      <c r="CT9" s="589"/>
      <c r="CU9" s="589"/>
      <c r="CV9" s="589"/>
      <c r="CW9" s="589"/>
      <c r="CX9" s="589"/>
      <c r="CY9" s="590"/>
      <c r="CZ9" s="641">
        <v>16</v>
      </c>
      <c r="DA9" s="641"/>
      <c r="DB9" s="641"/>
      <c r="DC9" s="641"/>
      <c r="DD9" s="594">
        <v>4107125</v>
      </c>
      <c r="DE9" s="589"/>
      <c r="DF9" s="589"/>
      <c r="DG9" s="589"/>
      <c r="DH9" s="589"/>
      <c r="DI9" s="589"/>
      <c r="DJ9" s="589"/>
      <c r="DK9" s="589"/>
      <c r="DL9" s="589"/>
      <c r="DM9" s="589"/>
      <c r="DN9" s="589"/>
      <c r="DO9" s="589"/>
      <c r="DP9" s="590"/>
      <c r="DQ9" s="594">
        <v>1895242</v>
      </c>
      <c r="DR9" s="589"/>
      <c r="DS9" s="589"/>
      <c r="DT9" s="589"/>
      <c r="DU9" s="589"/>
      <c r="DV9" s="589"/>
      <c r="DW9" s="589"/>
      <c r="DX9" s="589"/>
      <c r="DY9" s="589"/>
      <c r="DZ9" s="589"/>
      <c r="EA9" s="589"/>
      <c r="EB9" s="589"/>
      <c r="EC9" s="624"/>
    </row>
    <row r="10" spans="2:143" ht="11.25" customHeight="1">
      <c r="B10" s="585" t="s">
        <v>227</v>
      </c>
      <c r="C10" s="586"/>
      <c r="D10" s="586"/>
      <c r="E10" s="586"/>
      <c r="F10" s="586"/>
      <c r="G10" s="586"/>
      <c r="H10" s="586"/>
      <c r="I10" s="586"/>
      <c r="J10" s="586"/>
      <c r="K10" s="586"/>
      <c r="L10" s="586"/>
      <c r="M10" s="586"/>
      <c r="N10" s="586"/>
      <c r="O10" s="586"/>
      <c r="P10" s="586"/>
      <c r="Q10" s="587"/>
      <c r="R10" s="588">
        <v>739801</v>
      </c>
      <c r="S10" s="589"/>
      <c r="T10" s="589"/>
      <c r="U10" s="589"/>
      <c r="V10" s="589"/>
      <c r="W10" s="589"/>
      <c r="X10" s="589"/>
      <c r="Y10" s="590"/>
      <c r="Z10" s="641">
        <v>1.6</v>
      </c>
      <c r="AA10" s="641"/>
      <c r="AB10" s="641"/>
      <c r="AC10" s="641"/>
      <c r="AD10" s="642">
        <v>739801</v>
      </c>
      <c r="AE10" s="642"/>
      <c r="AF10" s="642"/>
      <c r="AG10" s="642"/>
      <c r="AH10" s="642"/>
      <c r="AI10" s="642"/>
      <c r="AJ10" s="642"/>
      <c r="AK10" s="642"/>
      <c r="AL10" s="611">
        <v>3.5</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160713</v>
      </c>
      <c r="BH10" s="589"/>
      <c r="BI10" s="589"/>
      <c r="BJ10" s="589"/>
      <c r="BK10" s="589"/>
      <c r="BL10" s="589"/>
      <c r="BM10" s="589"/>
      <c r="BN10" s="590"/>
      <c r="BO10" s="641">
        <v>2.1</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79848</v>
      </c>
      <c r="CS10" s="589"/>
      <c r="CT10" s="589"/>
      <c r="CU10" s="589"/>
      <c r="CV10" s="589"/>
      <c r="CW10" s="589"/>
      <c r="CX10" s="589"/>
      <c r="CY10" s="590"/>
      <c r="CZ10" s="641">
        <v>0.2</v>
      </c>
      <c r="DA10" s="641"/>
      <c r="DB10" s="641"/>
      <c r="DC10" s="641"/>
      <c r="DD10" s="594" t="s">
        <v>222</v>
      </c>
      <c r="DE10" s="589"/>
      <c r="DF10" s="589"/>
      <c r="DG10" s="589"/>
      <c r="DH10" s="589"/>
      <c r="DI10" s="589"/>
      <c r="DJ10" s="589"/>
      <c r="DK10" s="589"/>
      <c r="DL10" s="589"/>
      <c r="DM10" s="589"/>
      <c r="DN10" s="589"/>
      <c r="DO10" s="589"/>
      <c r="DP10" s="590"/>
      <c r="DQ10" s="594">
        <v>21248</v>
      </c>
      <c r="DR10" s="589"/>
      <c r="DS10" s="589"/>
      <c r="DT10" s="589"/>
      <c r="DU10" s="589"/>
      <c r="DV10" s="589"/>
      <c r="DW10" s="589"/>
      <c r="DX10" s="589"/>
      <c r="DY10" s="589"/>
      <c r="DZ10" s="589"/>
      <c r="EA10" s="589"/>
      <c r="EB10" s="589"/>
      <c r="EC10" s="624"/>
    </row>
    <row r="11" spans="2:143" ht="11.25" customHeight="1">
      <c r="B11" s="585" t="s">
        <v>230</v>
      </c>
      <c r="C11" s="586"/>
      <c r="D11" s="586"/>
      <c r="E11" s="586"/>
      <c r="F11" s="586"/>
      <c r="G11" s="586"/>
      <c r="H11" s="586"/>
      <c r="I11" s="586"/>
      <c r="J11" s="586"/>
      <c r="K11" s="586"/>
      <c r="L11" s="586"/>
      <c r="M11" s="586"/>
      <c r="N11" s="586"/>
      <c r="O11" s="586"/>
      <c r="P11" s="586"/>
      <c r="Q11" s="587"/>
      <c r="R11" s="588">
        <v>22929</v>
      </c>
      <c r="S11" s="589"/>
      <c r="T11" s="589"/>
      <c r="U11" s="589"/>
      <c r="V11" s="589"/>
      <c r="W11" s="589"/>
      <c r="X11" s="589"/>
      <c r="Y11" s="590"/>
      <c r="Z11" s="641">
        <v>0</v>
      </c>
      <c r="AA11" s="641"/>
      <c r="AB11" s="641"/>
      <c r="AC11" s="641"/>
      <c r="AD11" s="642">
        <v>22929</v>
      </c>
      <c r="AE11" s="642"/>
      <c r="AF11" s="642"/>
      <c r="AG11" s="642"/>
      <c r="AH11" s="642"/>
      <c r="AI11" s="642"/>
      <c r="AJ11" s="642"/>
      <c r="AK11" s="642"/>
      <c r="AL11" s="611">
        <v>0.1</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479071</v>
      </c>
      <c r="BH11" s="589"/>
      <c r="BI11" s="589"/>
      <c r="BJ11" s="589"/>
      <c r="BK11" s="589"/>
      <c r="BL11" s="589"/>
      <c r="BM11" s="589"/>
      <c r="BN11" s="590"/>
      <c r="BO11" s="641">
        <v>6.2</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2336834</v>
      </c>
      <c r="CS11" s="589"/>
      <c r="CT11" s="589"/>
      <c r="CU11" s="589"/>
      <c r="CV11" s="589"/>
      <c r="CW11" s="589"/>
      <c r="CX11" s="589"/>
      <c r="CY11" s="590"/>
      <c r="CZ11" s="641">
        <v>5.6</v>
      </c>
      <c r="DA11" s="641"/>
      <c r="DB11" s="641"/>
      <c r="DC11" s="641"/>
      <c r="DD11" s="594">
        <v>412719</v>
      </c>
      <c r="DE11" s="589"/>
      <c r="DF11" s="589"/>
      <c r="DG11" s="589"/>
      <c r="DH11" s="589"/>
      <c r="DI11" s="589"/>
      <c r="DJ11" s="589"/>
      <c r="DK11" s="589"/>
      <c r="DL11" s="589"/>
      <c r="DM11" s="589"/>
      <c r="DN11" s="589"/>
      <c r="DO11" s="589"/>
      <c r="DP11" s="590"/>
      <c r="DQ11" s="594">
        <v>1818427</v>
      </c>
      <c r="DR11" s="589"/>
      <c r="DS11" s="589"/>
      <c r="DT11" s="589"/>
      <c r="DU11" s="589"/>
      <c r="DV11" s="589"/>
      <c r="DW11" s="589"/>
      <c r="DX11" s="589"/>
      <c r="DY11" s="589"/>
      <c r="DZ11" s="589"/>
      <c r="EA11" s="589"/>
      <c r="EB11" s="589"/>
      <c r="EC11" s="624"/>
    </row>
    <row r="12" spans="2:143" ht="11.25" customHeight="1">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3913339</v>
      </c>
      <c r="BH12" s="589"/>
      <c r="BI12" s="589"/>
      <c r="BJ12" s="589"/>
      <c r="BK12" s="589"/>
      <c r="BL12" s="589"/>
      <c r="BM12" s="589"/>
      <c r="BN12" s="590"/>
      <c r="BO12" s="641">
        <v>50.5</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927831</v>
      </c>
      <c r="CS12" s="589"/>
      <c r="CT12" s="589"/>
      <c r="CU12" s="589"/>
      <c r="CV12" s="589"/>
      <c r="CW12" s="589"/>
      <c r="CX12" s="589"/>
      <c r="CY12" s="590"/>
      <c r="CZ12" s="641">
        <v>2.2000000000000002</v>
      </c>
      <c r="DA12" s="641"/>
      <c r="DB12" s="641"/>
      <c r="DC12" s="641"/>
      <c r="DD12" s="594">
        <v>23303</v>
      </c>
      <c r="DE12" s="589"/>
      <c r="DF12" s="589"/>
      <c r="DG12" s="589"/>
      <c r="DH12" s="589"/>
      <c r="DI12" s="589"/>
      <c r="DJ12" s="589"/>
      <c r="DK12" s="589"/>
      <c r="DL12" s="589"/>
      <c r="DM12" s="589"/>
      <c r="DN12" s="589"/>
      <c r="DO12" s="589"/>
      <c r="DP12" s="590"/>
      <c r="DQ12" s="594">
        <v>759353</v>
      </c>
      <c r="DR12" s="589"/>
      <c r="DS12" s="589"/>
      <c r="DT12" s="589"/>
      <c r="DU12" s="589"/>
      <c r="DV12" s="589"/>
      <c r="DW12" s="589"/>
      <c r="DX12" s="589"/>
      <c r="DY12" s="589"/>
      <c r="DZ12" s="589"/>
      <c r="EA12" s="589"/>
      <c r="EB12" s="589"/>
      <c r="EC12" s="624"/>
    </row>
    <row r="13" spans="2:143" ht="11.25" customHeight="1">
      <c r="B13" s="585" t="s">
        <v>236</v>
      </c>
      <c r="C13" s="586"/>
      <c r="D13" s="586"/>
      <c r="E13" s="586"/>
      <c r="F13" s="586"/>
      <c r="G13" s="586"/>
      <c r="H13" s="586"/>
      <c r="I13" s="586"/>
      <c r="J13" s="586"/>
      <c r="K13" s="586"/>
      <c r="L13" s="586"/>
      <c r="M13" s="586"/>
      <c r="N13" s="586"/>
      <c r="O13" s="586"/>
      <c r="P13" s="586"/>
      <c r="Q13" s="587"/>
      <c r="R13" s="588">
        <v>59536</v>
      </c>
      <c r="S13" s="589"/>
      <c r="T13" s="589"/>
      <c r="U13" s="589"/>
      <c r="V13" s="589"/>
      <c r="W13" s="589"/>
      <c r="X13" s="589"/>
      <c r="Y13" s="590"/>
      <c r="Z13" s="641">
        <v>0.1</v>
      </c>
      <c r="AA13" s="641"/>
      <c r="AB13" s="641"/>
      <c r="AC13" s="641"/>
      <c r="AD13" s="642">
        <v>59536</v>
      </c>
      <c r="AE13" s="642"/>
      <c r="AF13" s="642"/>
      <c r="AG13" s="642"/>
      <c r="AH13" s="642"/>
      <c r="AI13" s="642"/>
      <c r="AJ13" s="642"/>
      <c r="AK13" s="642"/>
      <c r="AL13" s="611">
        <v>0.3</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3902419</v>
      </c>
      <c r="BH13" s="589"/>
      <c r="BI13" s="589"/>
      <c r="BJ13" s="589"/>
      <c r="BK13" s="589"/>
      <c r="BL13" s="589"/>
      <c r="BM13" s="589"/>
      <c r="BN13" s="590"/>
      <c r="BO13" s="641">
        <v>50.3</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3639911</v>
      </c>
      <c r="CS13" s="589"/>
      <c r="CT13" s="589"/>
      <c r="CU13" s="589"/>
      <c r="CV13" s="589"/>
      <c r="CW13" s="589"/>
      <c r="CX13" s="589"/>
      <c r="CY13" s="590"/>
      <c r="CZ13" s="641">
        <v>8.6999999999999993</v>
      </c>
      <c r="DA13" s="641"/>
      <c r="DB13" s="641"/>
      <c r="DC13" s="641"/>
      <c r="DD13" s="594">
        <v>1339772</v>
      </c>
      <c r="DE13" s="589"/>
      <c r="DF13" s="589"/>
      <c r="DG13" s="589"/>
      <c r="DH13" s="589"/>
      <c r="DI13" s="589"/>
      <c r="DJ13" s="589"/>
      <c r="DK13" s="589"/>
      <c r="DL13" s="589"/>
      <c r="DM13" s="589"/>
      <c r="DN13" s="589"/>
      <c r="DO13" s="589"/>
      <c r="DP13" s="590"/>
      <c r="DQ13" s="594">
        <v>2228508</v>
      </c>
      <c r="DR13" s="589"/>
      <c r="DS13" s="589"/>
      <c r="DT13" s="589"/>
      <c r="DU13" s="589"/>
      <c r="DV13" s="589"/>
      <c r="DW13" s="589"/>
      <c r="DX13" s="589"/>
      <c r="DY13" s="589"/>
      <c r="DZ13" s="589"/>
      <c r="EA13" s="589"/>
      <c r="EB13" s="589"/>
      <c r="EC13" s="624"/>
    </row>
    <row r="14" spans="2:143" ht="11.25" customHeight="1">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193803</v>
      </c>
      <c r="BH14" s="589"/>
      <c r="BI14" s="589"/>
      <c r="BJ14" s="589"/>
      <c r="BK14" s="589"/>
      <c r="BL14" s="589"/>
      <c r="BM14" s="589"/>
      <c r="BN14" s="590"/>
      <c r="BO14" s="641">
        <v>2.5</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1910541</v>
      </c>
      <c r="CS14" s="589"/>
      <c r="CT14" s="589"/>
      <c r="CU14" s="589"/>
      <c r="CV14" s="589"/>
      <c r="CW14" s="589"/>
      <c r="CX14" s="589"/>
      <c r="CY14" s="590"/>
      <c r="CZ14" s="641">
        <v>4.5999999999999996</v>
      </c>
      <c r="DA14" s="641"/>
      <c r="DB14" s="641"/>
      <c r="DC14" s="641"/>
      <c r="DD14" s="594">
        <v>1144860</v>
      </c>
      <c r="DE14" s="589"/>
      <c r="DF14" s="589"/>
      <c r="DG14" s="589"/>
      <c r="DH14" s="589"/>
      <c r="DI14" s="589"/>
      <c r="DJ14" s="589"/>
      <c r="DK14" s="589"/>
      <c r="DL14" s="589"/>
      <c r="DM14" s="589"/>
      <c r="DN14" s="589"/>
      <c r="DO14" s="589"/>
      <c r="DP14" s="590"/>
      <c r="DQ14" s="594">
        <v>877814</v>
      </c>
      <c r="DR14" s="589"/>
      <c r="DS14" s="589"/>
      <c r="DT14" s="589"/>
      <c r="DU14" s="589"/>
      <c r="DV14" s="589"/>
      <c r="DW14" s="589"/>
      <c r="DX14" s="589"/>
      <c r="DY14" s="589"/>
      <c r="DZ14" s="589"/>
      <c r="EA14" s="589"/>
      <c r="EB14" s="589"/>
      <c r="EC14" s="624"/>
    </row>
    <row r="15" spans="2:143" ht="11.25" customHeight="1">
      <c r="B15" s="585" t="s">
        <v>242</v>
      </c>
      <c r="C15" s="586"/>
      <c r="D15" s="586"/>
      <c r="E15" s="586"/>
      <c r="F15" s="586"/>
      <c r="G15" s="586"/>
      <c r="H15" s="586"/>
      <c r="I15" s="586"/>
      <c r="J15" s="586"/>
      <c r="K15" s="586"/>
      <c r="L15" s="586"/>
      <c r="M15" s="586"/>
      <c r="N15" s="586"/>
      <c r="O15" s="586"/>
      <c r="P15" s="586"/>
      <c r="Q15" s="587"/>
      <c r="R15" s="588">
        <v>26195</v>
      </c>
      <c r="S15" s="589"/>
      <c r="T15" s="589"/>
      <c r="U15" s="589"/>
      <c r="V15" s="589"/>
      <c r="W15" s="589"/>
      <c r="X15" s="589"/>
      <c r="Y15" s="590"/>
      <c r="Z15" s="641">
        <v>0.1</v>
      </c>
      <c r="AA15" s="641"/>
      <c r="AB15" s="641"/>
      <c r="AC15" s="641"/>
      <c r="AD15" s="642">
        <v>26195</v>
      </c>
      <c r="AE15" s="642"/>
      <c r="AF15" s="642"/>
      <c r="AG15" s="642"/>
      <c r="AH15" s="642"/>
      <c r="AI15" s="642"/>
      <c r="AJ15" s="642"/>
      <c r="AK15" s="642"/>
      <c r="AL15" s="611">
        <v>0.1</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438481</v>
      </c>
      <c r="BH15" s="589"/>
      <c r="BI15" s="589"/>
      <c r="BJ15" s="589"/>
      <c r="BK15" s="589"/>
      <c r="BL15" s="589"/>
      <c r="BM15" s="589"/>
      <c r="BN15" s="590"/>
      <c r="BO15" s="641">
        <v>5.7</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4363079</v>
      </c>
      <c r="CS15" s="589"/>
      <c r="CT15" s="589"/>
      <c r="CU15" s="589"/>
      <c r="CV15" s="589"/>
      <c r="CW15" s="589"/>
      <c r="CX15" s="589"/>
      <c r="CY15" s="590"/>
      <c r="CZ15" s="641">
        <v>10.4</v>
      </c>
      <c r="DA15" s="641"/>
      <c r="DB15" s="641"/>
      <c r="DC15" s="641"/>
      <c r="DD15" s="594">
        <v>1689829</v>
      </c>
      <c r="DE15" s="589"/>
      <c r="DF15" s="589"/>
      <c r="DG15" s="589"/>
      <c r="DH15" s="589"/>
      <c r="DI15" s="589"/>
      <c r="DJ15" s="589"/>
      <c r="DK15" s="589"/>
      <c r="DL15" s="589"/>
      <c r="DM15" s="589"/>
      <c r="DN15" s="589"/>
      <c r="DO15" s="589"/>
      <c r="DP15" s="590"/>
      <c r="DQ15" s="594">
        <v>3002820</v>
      </c>
      <c r="DR15" s="589"/>
      <c r="DS15" s="589"/>
      <c r="DT15" s="589"/>
      <c r="DU15" s="589"/>
      <c r="DV15" s="589"/>
      <c r="DW15" s="589"/>
      <c r="DX15" s="589"/>
      <c r="DY15" s="589"/>
      <c r="DZ15" s="589"/>
      <c r="EA15" s="589"/>
      <c r="EB15" s="589"/>
      <c r="EC15" s="624"/>
    </row>
    <row r="16" spans="2:143" ht="11.25" customHeight="1">
      <c r="B16" s="585" t="s">
        <v>245</v>
      </c>
      <c r="C16" s="586"/>
      <c r="D16" s="586"/>
      <c r="E16" s="586"/>
      <c r="F16" s="586"/>
      <c r="G16" s="586"/>
      <c r="H16" s="586"/>
      <c r="I16" s="586"/>
      <c r="J16" s="586"/>
      <c r="K16" s="586"/>
      <c r="L16" s="586"/>
      <c r="M16" s="586"/>
      <c r="N16" s="586"/>
      <c r="O16" s="586"/>
      <c r="P16" s="586"/>
      <c r="Q16" s="587"/>
      <c r="R16" s="588">
        <v>14212931</v>
      </c>
      <c r="S16" s="589"/>
      <c r="T16" s="589"/>
      <c r="U16" s="589"/>
      <c r="V16" s="589"/>
      <c r="W16" s="589"/>
      <c r="X16" s="589"/>
      <c r="Y16" s="590"/>
      <c r="Z16" s="641">
        <v>30.5</v>
      </c>
      <c r="AA16" s="641"/>
      <c r="AB16" s="641"/>
      <c r="AC16" s="641"/>
      <c r="AD16" s="642">
        <v>12212609</v>
      </c>
      <c r="AE16" s="642"/>
      <c r="AF16" s="642"/>
      <c r="AG16" s="642"/>
      <c r="AH16" s="642"/>
      <c r="AI16" s="642"/>
      <c r="AJ16" s="642"/>
      <c r="AK16" s="642"/>
      <c r="AL16" s="611">
        <v>57.2</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1077081</v>
      </c>
      <c r="CS16" s="589"/>
      <c r="CT16" s="589"/>
      <c r="CU16" s="589"/>
      <c r="CV16" s="589"/>
      <c r="CW16" s="589"/>
      <c r="CX16" s="589"/>
      <c r="CY16" s="590"/>
      <c r="CZ16" s="641">
        <v>2.6</v>
      </c>
      <c r="DA16" s="641"/>
      <c r="DB16" s="641"/>
      <c r="DC16" s="641"/>
      <c r="DD16" s="594" t="s">
        <v>222</v>
      </c>
      <c r="DE16" s="589"/>
      <c r="DF16" s="589"/>
      <c r="DG16" s="589"/>
      <c r="DH16" s="589"/>
      <c r="DI16" s="589"/>
      <c r="DJ16" s="589"/>
      <c r="DK16" s="589"/>
      <c r="DL16" s="589"/>
      <c r="DM16" s="589"/>
      <c r="DN16" s="589"/>
      <c r="DO16" s="589"/>
      <c r="DP16" s="590"/>
      <c r="DQ16" s="594">
        <v>578661</v>
      </c>
      <c r="DR16" s="589"/>
      <c r="DS16" s="589"/>
      <c r="DT16" s="589"/>
      <c r="DU16" s="589"/>
      <c r="DV16" s="589"/>
      <c r="DW16" s="589"/>
      <c r="DX16" s="589"/>
      <c r="DY16" s="589"/>
      <c r="DZ16" s="589"/>
      <c r="EA16" s="589"/>
      <c r="EB16" s="589"/>
      <c r="EC16" s="624"/>
    </row>
    <row r="17" spans="2:133" ht="11.25" customHeight="1">
      <c r="B17" s="585" t="s">
        <v>248</v>
      </c>
      <c r="C17" s="586"/>
      <c r="D17" s="586"/>
      <c r="E17" s="586"/>
      <c r="F17" s="586"/>
      <c r="G17" s="586"/>
      <c r="H17" s="586"/>
      <c r="I17" s="586"/>
      <c r="J17" s="586"/>
      <c r="K17" s="586"/>
      <c r="L17" s="586"/>
      <c r="M17" s="586"/>
      <c r="N17" s="586"/>
      <c r="O17" s="586"/>
      <c r="P17" s="586"/>
      <c r="Q17" s="587"/>
      <c r="R17" s="588">
        <v>12212609</v>
      </c>
      <c r="S17" s="589"/>
      <c r="T17" s="589"/>
      <c r="U17" s="589"/>
      <c r="V17" s="589"/>
      <c r="W17" s="589"/>
      <c r="X17" s="589"/>
      <c r="Y17" s="590"/>
      <c r="Z17" s="641">
        <v>26.2</v>
      </c>
      <c r="AA17" s="641"/>
      <c r="AB17" s="641"/>
      <c r="AC17" s="641"/>
      <c r="AD17" s="642">
        <v>12212609</v>
      </c>
      <c r="AE17" s="642"/>
      <c r="AF17" s="642"/>
      <c r="AG17" s="642"/>
      <c r="AH17" s="642"/>
      <c r="AI17" s="642"/>
      <c r="AJ17" s="642"/>
      <c r="AK17" s="642"/>
      <c r="AL17" s="611">
        <v>57.2</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5479020</v>
      </c>
      <c r="CS17" s="589"/>
      <c r="CT17" s="589"/>
      <c r="CU17" s="589"/>
      <c r="CV17" s="589"/>
      <c r="CW17" s="589"/>
      <c r="CX17" s="589"/>
      <c r="CY17" s="590"/>
      <c r="CZ17" s="641">
        <v>13.1</v>
      </c>
      <c r="DA17" s="641"/>
      <c r="DB17" s="641"/>
      <c r="DC17" s="641"/>
      <c r="DD17" s="594" t="s">
        <v>222</v>
      </c>
      <c r="DE17" s="589"/>
      <c r="DF17" s="589"/>
      <c r="DG17" s="589"/>
      <c r="DH17" s="589"/>
      <c r="DI17" s="589"/>
      <c r="DJ17" s="589"/>
      <c r="DK17" s="589"/>
      <c r="DL17" s="589"/>
      <c r="DM17" s="589"/>
      <c r="DN17" s="589"/>
      <c r="DO17" s="589"/>
      <c r="DP17" s="590"/>
      <c r="DQ17" s="594">
        <v>5299171</v>
      </c>
      <c r="DR17" s="589"/>
      <c r="DS17" s="589"/>
      <c r="DT17" s="589"/>
      <c r="DU17" s="589"/>
      <c r="DV17" s="589"/>
      <c r="DW17" s="589"/>
      <c r="DX17" s="589"/>
      <c r="DY17" s="589"/>
      <c r="DZ17" s="589"/>
      <c r="EA17" s="589"/>
      <c r="EB17" s="589"/>
      <c r="EC17" s="624"/>
    </row>
    <row r="18" spans="2:133" ht="11.25" customHeight="1">
      <c r="B18" s="585" t="s">
        <v>251</v>
      </c>
      <c r="C18" s="586"/>
      <c r="D18" s="586"/>
      <c r="E18" s="586"/>
      <c r="F18" s="586"/>
      <c r="G18" s="586"/>
      <c r="H18" s="586"/>
      <c r="I18" s="586"/>
      <c r="J18" s="586"/>
      <c r="K18" s="586"/>
      <c r="L18" s="586"/>
      <c r="M18" s="586"/>
      <c r="N18" s="586"/>
      <c r="O18" s="586"/>
      <c r="P18" s="586"/>
      <c r="Q18" s="587"/>
      <c r="R18" s="588">
        <v>2000322</v>
      </c>
      <c r="S18" s="589"/>
      <c r="T18" s="589"/>
      <c r="U18" s="589"/>
      <c r="V18" s="589"/>
      <c r="W18" s="589"/>
      <c r="X18" s="589"/>
      <c r="Y18" s="590"/>
      <c r="Z18" s="641">
        <v>4.3</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v>143</v>
      </c>
      <c r="BH19" s="589"/>
      <c r="BI19" s="589"/>
      <c r="BJ19" s="589"/>
      <c r="BK19" s="589"/>
      <c r="BL19" s="589"/>
      <c r="BM19" s="589"/>
      <c r="BN19" s="590"/>
      <c r="BO19" s="641">
        <v>0</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c r="B20" s="585" t="s">
        <v>257</v>
      </c>
      <c r="C20" s="586"/>
      <c r="D20" s="586"/>
      <c r="E20" s="586"/>
      <c r="F20" s="586"/>
      <c r="G20" s="586"/>
      <c r="H20" s="586"/>
      <c r="I20" s="586"/>
      <c r="J20" s="586"/>
      <c r="K20" s="586"/>
      <c r="L20" s="586"/>
      <c r="M20" s="586"/>
      <c r="N20" s="586"/>
      <c r="O20" s="586"/>
      <c r="P20" s="586"/>
      <c r="Q20" s="587"/>
      <c r="R20" s="588">
        <v>23285691</v>
      </c>
      <c r="S20" s="589"/>
      <c r="T20" s="589"/>
      <c r="U20" s="589"/>
      <c r="V20" s="589"/>
      <c r="W20" s="589"/>
      <c r="X20" s="589"/>
      <c r="Y20" s="590"/>
      <c r="Z20" s="641">
        <v>49.9</v>
      </c>
      <c r="AA20" s="641"/>
      <c r="AB20" s="641"/>
      <c r="AC20" s="641"/>
      <c r="AD20" s="642">
        <v>21285369</v>
      </c>
      <c r="AE20" s="642"/>
      <c r="AF20" s="642"/>
      <c r="AG20" s="642"/>
      <c r="AH20" s="642"/>
      <c r="AI20" s="642"/>
      <c r="AJ20" s="642"/>
      <c r="AK20" s="642"/>
      <c r="AL20" s="611">
        <v>99.6</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v>143</v>
      </c>
      <c r="BH20" s="589"/>
      <c r="BI20" s="589"/>
      <c r="BJ20" s="589"/>
      <c r="BK20" s="589"/>
      <c r="BL20" s="589"/>
      <c r="BM20" s="589"/>
      <c r="BN20" s="590"/>
      <c r="BO20" s="641">
        <v>0</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41950420</v>
      </c>
      <c r="CS20" s="589"/>
      <c r="CT20" s="589"/>
      <c r="CU20" s="589"/>
      <c r="CV20" s="589"/>
      <c r="CW20" s="589"/>
      <c r="CX20" s="589"/>
      <c r="CY20" s="590"/>
      <c r="CZ20" s="641">
        <v>100</v>
      </c>
      <c r="DA20" s="641"/>
      <c r="DB20" s="641"/>
      <c r="DC20" s="641"/>
      <c r="DD20" s="594">
        <v>10926413</v>
      </c>
      <c r="DE20" s="589"/>
      <c r="DF20" s="589"/>
      <c r="DG20" s="589"/>
      <c r="DH20" s="589"/>
      <c r="DI20" s="589"/>
      <c r="DJ20" s="589"/>
      <c r="DK20" s="589"/>
      <c r="DL20" s="589"/>
      <c r="DM20" s="589"/>
      <c r="DN20" s="589"/>
      <c r="DO20" s="589"/>
      <c r="DP20" s="590"/>
      <c r="DQ20" s="594">
        <v>25420376</v>
      </c>
      <c r="DR20" s="589"/>
      <c r="DS20" s="589"/>
      <c r="DT20" s="589"/>
      <c r="DU20" s="589"/>
      <c r="DV20" s="589"/>
      <c r="DW20" s="589"/>
      <c r="DX20" s="589"/>
      <c r="DY20" s="589"/>
      <c r="DZ20" s="589"/>
      <c r="EA20" s="589"/>
      <c r="EB20" s="589"/>
      <c r="EC20" s="624"/>
    </row>
    <row r="21" spans="2:133" ht="11.25" customHeight="1">
      <c r="B21" s="585" t="s">
        <v>260</v>
      </c>
      <c r="C21" s="586"/>
      <c r="D21" s="586"/>
      <c r="E21" s="586"/>
      <c r="F21" s="586"/>
      <c r="G21" s="586"/>
      <c r="H21" s="586"/>
      <c r="I21" s="586"/>
      <c r="J21" s="586"/>
      <c r="K21" s="586"/>
      <c r="L21" s="586"/>
      <c r="M21" s="586"/>
      <c r="N21" s="586"/>
      <c r="O21" s="586"/>
      <c r="P21" s="586"/>
      <c r="Q21" s="587"/>
      <c r="R21" s="588">
        <v>10651</v>
      </c>
      <c r="S21" s="589"/>
      <c r="T21" s="589"/>
      <c r="U21" s="589"/>
      <c r="V21" s="589"/>
      <c r="W21" s="589"/>
      <c r="X21" s="589"/>
      <c r="Y21" s="590"/>
      <c r="Z21" s="641">
        <v>0</v>
      </c>
      <c r="AA21" s="641"/>
      <c r="AB21" s="641"/>
      <c r="AC21" s="641"/>
      <c r="AD21" s="642">
        <v>10651</v>
      </c>
      <c r="AE21" s="642"/>
      <c r="AF21" s="642"/>
      <c r="AG21" s="642"/>
      <c r="AH21" s="642"/>
      <c r="AI21" s="642"/>
      <c r="AJ21" s="642"/>
      <c r="AK21" s="642"/>
      <c r="AL21" s="611">
        <v>0</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v>143</v>
      </c>
      <c r="BH21" s="589"/>
      <c r="BI21" s="589"/>
      <c r="BJ21" s="589"/>
      <c r="BK21" s="589"/>
      <c r="BL21" s="589"/>
      <c r="BM21" s="589"/>
      <c r="BN21" s="590"/>
      <c r="BO21" s="641">
        <v>0</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262</v>
      </c>
      <c r="C22" s="586"/>
      <c r="D22" s="586"/>
      <c r="E22" s="586"/>
      <c r="F22" s="586"/>
      <c r="G22" s="586"/>
      <c r="H22" s="586"/>
      <c r="I22" s="586"/>
      <c r="J22" s="586"/>
      <c r="K22" s="586"/>
      <c r="L22" s="586"/>
      <c r="M22" s="586"/>
      <c r="N22" s="586"/>
      <c r="O22" s="586"/>
      <c r="P22" s="586"/>
      <c r="Q22" s="587"/>
      <c r="R22" s="588">
        <v>188015</v>
      </c>
      <c r="S22" s="589"/>
      <c r="T22" s="589"/>
      <c r="U22" s="589"/>
      <c r="V22" s="589"/>
      <c r="W22" s="589"/>
      <c r="X22" s="589"/>
      <c r="Y22" s="590"/>
      <c r="Z22" s="641">
        <v>0.4</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265</v>
      </c>
      <c r="C23" s="586"/>
      <c r="D23" s="586"/>
      <c r="E23" s="586"/>
      <c r="F23" s="586"/>
      <c r="G23" s="586"/>
      <c r="H23" s="586"/>
      <c r="I23" s="586"/>
      <c r="J23" s="586"/>
      <c r="K23" s="586"/>
      <c r="L23" s="586"/>
      <c r="M23" s="586"/>
      <c r="N23" s="586"/>
      <c r="O23" s="586"/>
      <c r="P23" s="586"/>
      <c r="Q23" s="587"/>
      <c r="R23" s="588">
        <v>412116</v>
      </c>
      <c r="S23" s="589"/>
      <c r="T23" s="589"/>
      <c r="U23" s="589"/>
      <c r="V23" s="589"/>
      <c r="W23" s="589"/>
      <c r="X23" s="589"/>
      <c r="Y23" s="590"/>
      <c r="Z23" s="641">
        <v>0.9</v>
      </c>
      <c r="AA23" s="641"/>
      <c r="AB23" s="641"/>
      <c r="AC23" s="641"/>
      <c r="AD23" s="642">
        <v>58166</v>
      </c>
      <c r="AE23" s="642"/>
      <c r="AF23" s="642"/>
      <c r="AG23" s="642"/>
      <c r="AH23" s="642"/>
      <c r="AI23" s="642"/>
      <c r="AJ23" s="642"/>
      <c r="AK23" s="642"/>
      <c r="AL23" s="611">
        <v>0.3</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c r="B24" s="585" t="s">
        <v>272</v>
      </c>
      <c r="C24" s="586"/>
      <c r="D24" s="586"/>
      <c r="E24" s="586"/>
      <c r="F24" s="586"/>
      <c r="G24" s="586"/>
      <c r="H24" s="586"/>
      <c r="I24" s="586"/>
      <c r="J24" s="586"/>
      <c r="K24" s="586"/>
      <c r="L24" s="586"/>
      <c r="M24" s="586"/>
      <c r="N24" s="586"/>
      <c r="O24" s="586"/>
      <c r="P24" s="586"/>
      <c r="Q24" s="587"/>
      <c r="R24" s="588">
        <v>289444</v>
      </c>
      <c r="S24" s="589"/>
      <c r="T24" s="589"/>
      <c r="U24" s="589"/>
      <c r="V24" s="589"/>
      <c r="W24" s="589"/>
      <c r="X24" s="589"/>
      <c r="Y24" s="590"/>
      <c r="Z24" s="641">
        <v>0.6</v>
      </c>
      <c r="AA24" s="641"/>
      <c r="AB24" s="641"/>
      <c r="AC24" s="641"/>
      <c r="AD24" s="642">
        <v>4135</v>
      </c>
      <c r="AE24" s="642"/>
      <c r="AF24" s="642"/>
      <c r="AG24" s="642"/>
      <c r="AH24" s="642"/>
      <c r="AI24" s="642"/>
      <c r="AJ24" s="642"/>
      <c r="AK24" s="642"/>
      <c r="AL24" s="611">
        <v>0</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15087906</v>
      </c>
      <c r="CS24" s="639"/>
      <c r="CT24" s="639"/>
      <c r="CU24" s="639"/>
      <c r="CV24" s="639"/>
      <c r="CW24" s="639"/>
      <c r="CX24" s="639"/>
      <c r="CY24" s="686"/>
      <c r="CZ24" s="690">
        <v>36</v>
      </c>
      <c r="DA24" s="691"/>
      <c r="DB24" s="691"/>
      <c r="DC24" s="692"/>
      <c r="DD24" s="685">
        <v>11482097</v>
      </c>
      <c r="DE24" s="639"/>
      <c r="DF24" s="639"/>
      <c r="DG24" s="639"/>
      <c r="DH24" s="639"/>
      <c r="DI24" s="639"/>
      <c r="DJ24" s="639"/>
      <c r="DK24" s="686"/>
      <c r="DL24" s="685">
        <v>9932295</v>
      </c>
      <c r="DM24" s="639"/>
      <c r="DN24" s="639"/>
      <c r="DO24" s="639"/>
      <c r="DP24" s="639"/>
      <c r="DQ24" s="639"/>
      <c r="DR24" s="639"/>
      <c r="DS24" s="639"/>
      <c r="DT24" s="639"/>
      <c r="DU24" s="639"/>
      <c r="DV24" s="686"/>
      <c r="DW24" s="687">
        <v>43.5</v>
      </c>
      <c r="DX24" s="656"/>
      <c r="DY24" s="656"/>
      <c r="DZ24" s="656"/>
      <c r="EA24" s="656"/>
      <c r="EB24" s="656"/>
      <c r="EC24" s="688"/>
    </row>
    <row r="25" spans="2:133" ht="11.25" customHeight="1">
      <c r="B25" s="585" t="s">
        <v>275</v>
      </c>
      <c r="C25" s="586"/>
      <c r="D25" s="586"/>
      <c r="E25" s="586"/>
      <c r="F25" s="586"/>
      <c r="G25" s="586"/>
      <c r="H25" s="586"/>
      <c r="I25" s="586"/>
      <c r="J25" s="586"/>
      <c r="K25" s="586"/>
      <c r="L25" s="586"/>
      <c r="M25" s="586"/>
      <c r="N25" s="586"/>
      <c r="O25" s="586"/>
      <c r="P25" s="586"/>
      <c r="Q25" s="587"/>
      <c r="R25" s="588">
        <v>4956648</v>
      </c>
      <c r="S25" s="589"/>
      <c r="T25" s="589"/>
      <c r="U25" s="589"/>
      <c r="V25" s="589"/>
      <c r="W25" s="589"/>
      <c r="X25" s="589"/>
      <c r="Y25" s="590"/>
      <c r="Z25" s="641">
        <v>10.6</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5003318</v>
      </c>
      <c r="CS25" s="607"/>
      <c r="CT25" s="607"/>
      <c r="CU25" s="607"/>
      <c r="CV25" s="607"/>
      <c r="CW25" s="607"/>
      <c r="CX25" s="607"/>
      <c r="CY25" s="608"/>
      <c r="CZ25" s="591">
        <v>11.9</v>
      </c>
      <c r="DA25" s="609"/>
      <c r="DB25" s="609"/>
      <c r="DC25" s="610"/>
      <c r="DD25" s="594">
        <v>4784297</v>
      </c>
      <c r="DE25" s="607"/>
      <c r="DF25" s="607"/>
      <c r="DG25" s="607"/>
      <c r="DH25" s="607"/>
      <c r="DI25" s="607"/>
      <c r="DJ25" s="607"/>
      <c r="DK25" s="608"/>
      <c r="DL25" s="594">
        <v>4550445</v>
      </c>
      <c r="DM25" s="607"/>
      <c r="DN25" s="607"/>
      <c r="DO25" s="607"/>
      <c r="DP25" s="607"/>
      <c r="DQ25" s="607"/>
      <c r="DR25" s="607"/>
      <c r="DS25" s="607"/>
      <c r="DT25" s="607"/>
      <c r="DU25" s="607"/>
      <c r="DV25" s="608"/>
      <c r="DW25" s="611">
        <v>19.899999999999999</v>
      </c>
      <c r="DX25" s="612"/>
      <c r="DY25" s="612"/>
      <c r="DZ25" s="612"/>
      <c r="EA25" s="612"/>
      <c r="EB25" s="612"/>
      <c r="EC25" s="613"/>
    </row>
    <row r="26" spans="2:133" ht="11.25" customHeight="1">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3325262</v>
      </c>
      <c r="CS26" s="589"/>
      <c r="CT26" s="589"/>
      <c r="CU26" s="589"/>
      <c r="CV26" s="589"/>
      <c r="CW26" s="589"/>
      <c r="CX26" s="589"/>
      <c r="CY26" s="590"/>
      <c r="CZ26" s="591">
        <v>7.9</v>
      </c>
      <c r="DA26" s="609"/>
      <c r="DB26" s="609"/>
      <c r="DC26" s="610"/>
      <c r="DD26" s="594">
        <v>3145855</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281</v>
      </c>
      <c r="C27" s="586"/>
      <c r="D27" s="586"/>
      <c r="E27" s="586"/>
      <c r="F27" s="586"/>
      <c r="G27" s="586"/>
      <c r="H27" s="586"/>
      <c r="I27" s="586"/>
      <c r="J27" s="586"/>
      <c r="K27" s="586"/>
      <c r="L27" s="586"/>
      <c r="M27" s="586"/>
      <c r="N27" s="586"/>
      <c r="O27" s="586"/>
      <c r="P27" s="586"/>
      <c r="Q27" s="587"/>
      <c r="R27" s="588">
        <v>2635287</v>
      </c>
      <c r="S27" s="589"/>
      <c r="T27" s="589"/>
      <c r="U27" s="589"/>
      <c r="V27" s="589"/>
      <c r="W27" s="589"/>
      <c r="X27" s="589"/>
      <c r="Y27" s="590"/>
      <c r="Z27" s="641">
        <v>5.6</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7754604</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4605568</v>
      </c>
      <c r="CS27" s="607"/>
      <c r="CT27" s="607"/>
      <c r="CU27" s="607"/>
      <c r="CV27" s="607"/>
      <c r="CW27" s="607"/>
      <c r="CX27" s="607"/>
      <c r="CY27" s="608"/>
      <c r="CZ27" s="591">
        <v>11</v>
      </c>
      <c r="DA27" s="609"/>
      <c r="DB27" s="609"/>
      <c r="DC27" s="610"/>
      <c r="DD27" s="594">
        <v>1398629</v>
      </c>
      <c r="DE27" s="607"/>
      <c r="DF27" s="607"/>
      <c r="DG27" s="607"/>
      <c r="DH27" s="607"/>
      <c r="DI27" s="607"/>
      <c r="DJ27" s="607"/>
      <c r="DK27" s="608"/>
      <c r="DL27" s="594">
        <v>1379699</v>
      </c>
      <c r="DM27" s="607"/>
      <c r="DN27" s="607"/>
      <c r="DO27" s="607"/>
      <c r="DP27" s="607"/>
      <c r="DQ27" s="607"/>
      <c r="DR27" s="607"/>
      <c r="DS27" s="607"/>
      <c r="DT27" s="607"/>
      <c r="DU27" s="607"/>
      <c r="DV27" s="608"/>
      <c r="DW27" s="611">
        <v>6</v>
      </c>
      <c r="DX27" s="612"/>
      <c r="DY27" s="612"/>
      <c r="DZ27" s="612"/>
      <c r="EA27" s="612"/>
      <c r="EB27" s="612"/>
      <c r="EC27" s="613"/>
    </row>
    <row r="28" spans="2:133" ht="11.25" customHeight="1">
      <c r="B28" s="585" t="s">
        <v>284</v>
      </c>
      <c r="C28" s="586"/>
      <c r="D28" s="586"/>
      <c r="E28" s="586"/>
      <c r="F28" s="586"/>
      <c r="G28" s="586"/>
      <c r="H28" s="586"/>
      <c r="I28" s="586"/>
      <c r="J28" s="586"/>
      <c r="K28" s="586"/>
      <c r="L28" s="586"/>
      <c r="M28" s="586"/>
      <c r="N28" s="586"/>
      <c r="O28" s="586"/>
      <c r="P28" s="586"/>
      <c r="Q28" s="587"/>
      <c r="R28" s="588">
        <v>97510</v>
      </c>
      <c r="S28" s="589"/>
      <c r="T28" s="589"/>
      <c r="U28" s="589"/>
      <c r="V28" s="589"/>
      <c r="W28" s="589"/>
      <c r="X28" s="589"/>
      <c r="Y28" s="590"/>
      <c r="Z28" s="641">
        <v>0.2</v>
      </c>
      <c r="AA28" s="641"/>
      <c r="AB28" s="641"/>
      <c r="AC28" s="641"/>
      <c r="AD28" s="642">
        <v>4886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5479020</v>
      </c>
      <c r="CS28" s="589"/>
      <c r="CT28" s="589"/>
      <c r="CU28" s="589"/>
      <c r="CV28" s="589"/>
      <c r="CW28" s="589"/>
      <c r="CX28" s="589"/>
      <c r="CY28" s="590"/>
      <c r="CZ28" s="591">
        <v>13.1</v>
      </c>
      <c r="DA28" s="609"/>
      <c r="DB28" s="609"/>
      <c r="DC28" s="610"/>
      <c r="DD28" s="594">
        <v>5299171</v>
      </c>
      <c r="DE28" s="589"/>
      <c r="DF28" s="589"/>
      <c r="DG28" s="589"/>
      <c r="DH28" s="589"/>
      <c r="DI28" s="589"/>
      <c r="DJ28" s="589"/>
      <c r="DK28" s="590"/>
      <c r="DL28" s="594">
        <v>4002151</v>
      </c>
      <c r="DM28" s="589"/>
      <c r="DN28" s="589"/>
      <c r="DO28" s="589"/>
      <c r="DP28" s="589"/>
      <c r="DQ28" s="589"/>
      <c r="DR28" s="589"/>
      <c r="DS28" s="589"/>
      <c r="DT28" s="589"/>
      <c r="DU28" s="589"/>
      <c r="DV28" s="590"/>
      <c r="DW28" s="611">
        <v>17.5</v>
      </c>
      <c r="DX28" s="612"/>
      <c r="DY28" s="612"/>
      <c r="DZ28" s="612"/>
      <c r="EA28" s="612"/>
      <c r="EB28" s="612"/>
      <c r="EC28" s="613"/>
    </row>
    <row r="29" spans="2:133" ht="11.25" customHeight="1">
      <c r="B29" s="585" t="s">
        <v>286</v>
      </c>
      <c r="C29" s="586"/>
      <c r="D29" s="586"/>
      <c r="E29" s="586"/>
      <c r="F29" s="586"/>
      <c r="G29" s="586"/>
      <c r="H29" s="586"/>
      <c r="I29" s="586"/>
      <c r="J29" s="586"/>
      <c r="K29" s="586"/>
      <c r="L29" s="586"/>
      <c r="M29" s="586"/>
      <c r="N29" s="586"/>
      <c r="O29" s="586"/>
      <c r="P29" s="586"/>
      <c r="Q29" s="587"/>
      <c r="R29" s="588">
        <v>66875</v>
      </c>
      <c r="S29" s="589"/>
      <c r="T29" s="589"/>
      <c r="U29" s="589"/>
      <c r="V29" s="589"/>
      <c r="W29" s="589"/>
      <c r="X29" s="589"/>
      <c r="Y29" s="590"/>
      <c r="Z29" s="641">
        <v>0.1</v>
      </c>
      <c r="AA29" s="641"/>
      <c r="AB29" s="641"/>
      <c r="AC29" s="641"/>
      <c r="AD29" s="642" t="s">
        <v>222</v>
      </c>
      <c r="AE29" s="642"/>
      <c r="AF29" s="642"/>
      <c r="AG29" s="642"/>
      <c r="AH29" s="642"/>
      <c r="AI29" s="642"/>
      <c r="AJ29" s="642"/>
      <c r="AK29" s="642"/>
      <c r="AL29" s="611" t="s">
        <v>222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287</v>
      </c>
      <c r="BH29" s="664"/>
      <c r="BI29" s="664"/>
      <c r="BJ29" s="664"/>
      <c r="BK29" s="664"/>
      <c r="BL29" s="664"/>
      <c r="BM29" s="664"/>
      <c r="BN29" s="664"/>
      <c r="BO29" s="664"/>
      <c r="BP29" s="664"/>
      <c r="BQ29" s="665"/>
      <c r="BR29" s="648" t="s">
        <v>288</v>
      </c>
      <c r="BS29" s="664"/>
      <c r="BT29" s="664"/>
      <c r="BU29" s="664"/>
      <c r="BV29" s="664"/>
      <c r="BW29" s="664"/>
      <c r="BX29" s="664"/>
      <c r="BY29" s="664"/>
      <c r="BZ29" s="664"/>
      <c r="CA29" s="664"/>
      <c r="CB29" s="665"/>
      <c r="CD29" s="658" t="s">
        <v>289</v>
      </c>
      <c r="CE29" s="659"/>
      <c r="CF29" s="625" t="s">
        <v>290</v>
      </c>
      <c r="CG29" s="622"/>
      <c r="CH29" s="622"/>
      <c r="CI29" s="622"/>
      <c r="CJ29" s="622"/>
      <c r="CK29" s="622"/>
      <c r="CL29" s="622"/>
      <c r="CM29" s="622"/>
      <c r="CN29" s="622"/>
      <c r="CO29" s="622"/>
      <c r="CP29" s="622"/>
      <c r="CQ29" s="623"/>
      <c r="CR29" s="588">
        <v>5479020</v>
      </c>
      <c r="CS29" s="607"/>
      <c r="CT29" s="607"/>
      <c r="CU29" s="607"/>
      <c r="CV29" s="607"/>
      <c r="CW29" s="607"/>
      <c r="CX29" s="607"/>
      <c r="CY29" s="608"/>
      <c r="CZ29" s="591">
        <v>13.1</v>
      </c>
      <c r="DA29" s="609"/>
      <c r="DB29" s="609"/>
      <c r="DC29" s="610"/>
      <c r="DD29" s="594">
        <v>5299171</v>
      </c>
      <c r="DE29" s="607"/>
      <c r="DF29" s="607"/>
      <c r="DG29" s="607"/>
      <c r="DH29" s="607"/>
      <c r="DI29" s="607"/>
      <c r="DJ29" s="607"/>
      <c r="DK29" s="608"/>
      <c r="DL29" s="594">
        <v>4002151</v>
      </c>
      <c r="DM29" s="607"/>
      <c r="DN29" s="607"/>
      <c r="DO29" s="607"/>
      <c r="DP29" s="607"/>
      <c r="DQ29" s="607"/>
      <c r="DR29" s="607"/>
      <c r="DS29" s="607"/>
      <c r="DT29" s="607"/>
      <c r="DU29" s="607"/>
      <c r="DV29" s="608"/>
      <c r="DW29" s="611">
        <v>17.5</v>
      </c>
      <c r="DX29" s="612"/>
      <c r="DY29" s="612"/>
      <c r="DZ29" s="612"/>
      <c r="EA29" s="612"/>
      <c r="EB29" s="612"/>
      <c r="EC29" s="613"/>
    </row>
    <row r="30" spans="2:133" ht="11.25" customHeight="1">
      <c r="B30" s="585" t="s">
        <v>291</v>
      </c>
      <c r="C30" s="586"/>
      <c r="D30" s="586"/>
      <c r="E30" s="586"/>
      <c r="F30" s="586"/>
      <c r="G30" s="586"/>
      <c r="H30" s="586"/>
      <c r="I30" s="586"/>
      <c r="J30" s="586"/>
      <c r="K30" s="586"/>
      <c r="L30" s="586"/>
      <c r="M30" s="586"/>
      <c r="N30" s="586"/>
      <c r="O30" s="586"/>
      <c r="P30" s="586"/>
      <c r="Q30" s="587"/>
      <c r="R30" s="588">
        <v>2862955</v>
      </c>
      <c r="S30" s="589"/>
      <c r="T30" s="589"/>
      <c r="U30" s="589"/>
      <c r="V30" s="589"/>
      <c r="W30" s="589"/>
      <c r="X30" s="589"/>
      <c r="Y30" s="590"/>
      <c r="Z30" s="641">
        <v>6.1</v>
      </c>
      <c r="AA30" s="641"/>
      <c r="AB30" s="641"/>
      <c r="AC30" s="641"/>
      <c r="AD30" s="642" t="s">
        <v>222</v>
      </c>
      <c r="AE30" s="642"/>
      <c r="AF30" s="642"/>
      <c r="AG30" s="642"/>
      <c r="AH30" s="642"/>
      <c r="AI30" s="642"/>
      <c r="AJ30" s="642"/>
      <c r="AK30" s="642"/>
      <c r="AL30" s="611" t="s">
        <v>222</v>
      </c>
      <c r="AM30" s="643"/>
      <c r="AN30" s="643"/>
      <c r="AO30" s="644"/>
      <c r="AP30" s="666" t="s">
        <v>292</v>
      </c>
      <c r="AQ30" s="667"/>
      <c r="AR30" s="667"/>
      <c r="AS30" s="667"/>
      <c r="AT30" s="672" t="s">
        <v>293</v>
      </c>
      <c r="AU30" s="182"/>
      <c r="AV30" s="182"/>
      <c r="AW30" s="182"/>
      <c r="AX30" s="675" t="s">
        <v>170</v>
      </c>
      <c r="AY30" s="676"/>
      <c r="AZ30" s="676"/>
      <c r="BA30" s="676"/>
      <c r="BB30" s="676"/>
      <c r="BC30" s="676"/>
      <c r="BD30" s="676"/>
      <c r="BE30" s="676"/>
      <c r="BF30" s="677"/>
      <c r="BG30" s="654">
        <v>98.7</v>
      </c>
      <c r="BH30" s="655"/>
      <c r="BI30" s="655"/>
      <c r="BJ30" s="655"/>
      <c r="BK30" s="655"/>
      <c r="BL30" s="655"/>
      <c r="BM30" s="656">
        <v>94</v>
      </c>
      <c r="BN30" s="655"/>
      <c r="BO30" s="655"/>
      <c r="BP30" s="655"/>
      <c r="BQ30" s="657"/>
      <c r="BR30" s="654">
        <v>98.6</v>
      </c>
      <c r="BS30" s="655"/>
      <c r="BT30" s="655"/>
      <c r="BU30" s="655"/>
      <c r="BV30" s="655"/>
      <c r="BW30" s="655"/>
      <c r="BX30" s="656">
        <v>93.4</v>
      </c>
      <c r="BY30" s="655"/>
      <c r="BZ30" s="655"/>
      <c r="CA30" s="655"/>
      <c r="CB30" s="657"/>
      <c r="CD30" s="660"/>
      <c r="CE30" s="661"/>
      <c r="CF30" s="625" t="s">
        <v>294</v>
      </c>
      <c r="CG30" s="622"/>
      <c r="CH30" s="622"/>
      <c r="CI30" s="622"/>
      <c r="CJ30" s="622"/>
      <c r="CK30" s="622"/>
      <c r="CL30" s="622"/>
      <c r="CM30" s="622"/>
      <c r="CN30" s="622"/>
      <c r="CO30" s="622"/>
      <c r="CP30" s="622"/>
      <c r="CQ30" s="623"/>
      <c r="CR30" s="588">
        <v>5088267</v>
      </c>
      <c r="CS30" s="589"/>
      <c r="CT30" s="589"/>
      <c r="CU30" s="589"/>
      <c r="CV30" s="589"/>
      <c r="CW30" s="589"/>
      <c r="CX30" s="589"/>
      <c r="CY30" s="590"/>
      <c r="CZ30" s="591">
        <v>12.1</v>
      </c>
      <c r="DA30" s="609"/>
      <c r="DB30" s="609"/>
      <c r="DC30" s="610"/>
      <c r="DD30" s="594">
        <v>4909917</v>
      </c>
      <c r="DE30" s="589"/>
      <c r="DF30" s="589"/>
      <c r="DG30" s="589"/>
      <c r="DH30" s="589"/>
      <c r="DI30" s="589"/>
      <c r="DJ30" s="589"/>
      <c r="DK30" s="590"/>
      <c r="DL30" s="594">
        <v>3612897</v>
      </c>
      <c r="DM30" s="589"/>
      <c r="DN30" s="589"/>
      <c r="DO30" s="589"/>
      <c r="DP30" s="589"/>
      <c r="DQ30" s="589"/>
      <c r="DR30" s="589"/>
      <c r="DS30" s="589"/>
      <c r="DT30" s="589"/>
      <c r="DU30" s="589"/>
      <c r="DV30" s="590"/>
      <c r="DW30" s="611">
        <v>15.8</v>
      </c>
      <c r="DX30" s="612"/>
      <c r="DY30" s="612"/>
      <c r="DZ30" s="612"/>
      <c r="EA30" s="612"/>
      <c r="EB30" s="612"/>
      <c r="EC30" s="613"/>
    </row>
    <row r="31" spans="2:133" ht="11.25" customHeight="1">
      <c r="B31" s="585" t="s">
        <v>295</v>
      </c>
      <c r="C31" s="586"/>
      <c r="D31" s="586"/>
      <c r="E31" s="586"/>
      <c r="F31" s="586"/>
      <c r="G31" s="586"/>
      <c r="H31" s="586"/>
      <c r="I31" s="586"/>
      <c r="J31" s="586"/>
      <c r="K31" s="586"/>
      <c r="L31" s="586"/>
      <c r="M31" s="586"/>
      <c r="N31" s="586"/>
      <c r="O31" s="586"/>
      <c r="P31" s="586"/>
      <c r="Q31" s="587"/>
      <c r="R31" s="588">
        <v>2485999</v>
      </c>
      <c r="S31" s="589"/>
      <c r="T31" s="589"/>
      <c r="U31" s="589"/>
      <c r="V31" s="589"/>
      <c r="W31" s="589"/>
      <c r="X31" s="589"/>
      <c r="Y31" s="590"/>
      <c r="Z31" s="641">
        <v>5.3</v>
      </c>
      <c r="AA31" s="641"/>
      <c r="AB31" s="641"/>
      <c r="AC31" s="641"/>
      <c r="AD31" s="642" t="s">
        <v>222</v>
      </c>
      <c r="AE31" s="642"/>
      <c r="AF31" s="642"/>
      <c r="AG31" s="642"/>
      <c r="AH31" s="642"/>
      <c r="AI31" s="642"/>
      <c r="AJ31" s="642"/>
      <c r="AK31" s="642"/>
      <c r="AL31" s="611" t="s">
        <v>222</v>
      </c>
      <c r="AM31" s="643"/>
      <c r="AN31" s="643"/>
      <c r="AO31" s="644"/>
      <c r="AP31" s="668"/>
      <c r="AQ31" s="669"/>
      <c r="AR31" s="669"/>
      <c r="AS31" s="669"/>
      <c r="AT31" s="673"/>
      <c r="AU31" s="181" t="s">
        <v>296</v>
      </c>
      <c r="AV31" s="181"/>
      <c r="AW31" s="181"/>
      <c r="AX31" s="585" t="s">
        <v>297</v>
      </c>
      <c r="AY31" s="586"/>
      <c r="AZ31" s="586"/>
      <c r="BA31" s="586"/>
      <c r="BB31" s="586"/>
      <c r="BC31" s="586"/>
      <c r="BD31" s="586"/>
      <c r="BE31" s="586"/>
      <c r="BF31" s="587"/>
      <c r="BG31" s="652">
        <v>99</v>
      </c>
      <c r="BH31" s="607"/>
      <c r="BI31" s="607"/>
      <c r="BJ31" s="607"/>
      <c r="BK31" s="607"/>
      <c r="BL31" s="607"/>
      <c r="BM31" s="643">
        <v>96.5</v>
      </c>
      <c r="BN31" s="653"/>
      <c r="BO31" s="653"/>
      <c r="BP31" s="653"/>
      <c r="BQ31" s="617"/>
      <c r="BR31" s="652">
        <v>99</v>
      </c>
      <c r="BS31" s="607"/>
      <c r="BT31" s="607"/>
      <c r="BU31" s="607"/>
      <c r="BV31" s="607"/>
      <c r="BW31" s="607"/>
      <c r="BX31" s="643">
        <v>96.1</v>
      </c>
      <c r="BY31" s="653"/>
      <c r="BZ31" s="653"/>
      <c r="CA31" s="653"/>
      <c r="CB31" s="617"/>
      <c r="CD31" s="660"/>
      <c r="CE31" s="661"/>
      <c r="CF31" s="625" t="s">
        <v>298</v>
      </c>
      <c r="CG31" s="622"/>
      <c r="CH31" s="622"/>
      <c r="CI31" s="622"/>
      <c r="CJ31" s="622"/>
      <c r="CK31" s="622"/>
      <c r="CL31" s="622"/>
      <c r="CM31" s="622"/>
      <c r="CN31" s="622"/>
      <c r="CO31" s="622"/>
      <c r="CP31" s="622"/>
      <c r="CQ31" s="623"/>
      <c r="CR31" s="588">
        <v>390753</v>
      </c>
      <c r="CS31" s="607"/>
      <c r="CT31" s="607"/>
      <c r="CU31" s="607"/>
      <c r="CV31" s="607"/>
      <c r="CW31" s="607"/>
      <c r="CX31" s="607"/>
      <c r="CY31" s="608"/>
      <c r="CZ31" s="591">
        <v>0.9</v>
      </c>
      <c r="DA31" s="609"/>
      <c r="DB31" s="609"/>
      <c r="DC31" s="610"/>
      <c r="DD31" s="594">
        <v>389254</v>
      </c>
      <c r="DE31" s="607"/>
      <c r="DF31" s="607"/>
      <c r="DG31" s="607"/>
      <c r="DH31" s="607"/>
      <c r="DI31" s="607"/>
      <c r="DJ31" s="607"/>
      <c r="DK31" s="608"/>
      <c r="DL31" s="594">
        <v>389254</v>
      </c>
      <c r="DM31" s="607"/>
      <c r="DN31" s="607"/>
      <c r="DO31" s="607"/>
      <c r="DP31" s="607"/>
      <c r="DQ31" s="607"/>
      <c r="DR31" s="607"/>
      <c r="DS31" s="607"/>
      <c r="DT31" s="607"/>
      <c r="DU31" s="607"/>
      <c r="DV31" s="608"/>
      <c r="DW31" s="611">
        <v>1.7</v>
      </c>
      <c r="DX31" s="612"/>
      <c r="DY31" s="612"/>
      <c r="DZ31" s="612"/>
      <c r="EA31" s="612"/>
      <c r="EB31" s="612"/>
      <c r="EC31" s="613"/>
    </row>
    <row r="32" spans="2:133" ht="11.25" customHeight="1">
      <c r="B32" s="585" t="s">
        <v>299</v>
      </c>
      <c r="C32" s="586"/>
      <c r="D32" s="586"/>
      <c r="E32" s="586"/>
      <c r="F32" s="586"/>
      <c r="G32" s="586"/>
      <c r="H32" s="586"/>
      <c r="I32" s="586"/>
      <c r="J32" s="586"/>
      <c r="K32" s="586"/>
      <c r="L32" s="586"/>
      <c r="M32" s="586"/>
      <c r="N32" s="586"/>
      <c r="O32" s="586"/>
      <c r="P32" s="586"/>
      <c r="Q32" s="587"/>
      <c r="R32" s="588">
        <v>1151515</v>
      </c>
      <c r="S32" s="589"/>
      <c r="T32" s="589"/>
      <c r="U32" s="589"/>
      <c r="V32" s="589"/>
      <c r="W32" s="589"/>
      <c r="X32" s="589"/>
      <c r="Y32" s="590"/>
      <c r="Z32" s="641">
        <v>2.5</v>
      </c>
      <c r="AA32" s="641"/>
      <c r="AB32" s="641"/>
      <c r="AC32" s="641"/>
      <c r="AD32" s="642">
        <v>4049</v>
      </c>
      <c r="AE32" s="642"/>
      <c r="AF32" s="642"/>
      <c r="AG32" s="642"/>
      <c r="AH32" s="642"/>
      <c r="AI32" s="642"/>
      <c r="AJ32" s="642"/>
      <c r="AK32" s="642"/>
      <c r="AL32" s="611">
        <v>0</v>
      </c>
      <c r="AM32" s="643"/>
      <c r="AN32" s="643"/>
      <c r="AO32" s="644"/>
      <c r="AP32" s="670"/>
      <c r="AQ32" s="671"/>
      <c r="AR32" s="671"/>
      <c r="AS32" s="671"/>
      <c r="AT32" s="674"/>
      <c r="AU32" s="183"/>
      <c r="AV32" s="183"/>
      <c r="AW32" s="183"/>
      <c r="AX32" s="569" t="s">
        <v>300</v>
      </c>
      <c r="AY32" s="570"/>
      <c r="AZ32" s="570"/>
      <c r="BA32" s="570"/>
      <c r="BB32" s="570"/>
      <c r="BC32" s="570"/>
      <c r="BD32" s="570"/>
      <c r="BE32" s="570"/>
      <c r="BF32" s="571"/>
      <c r="BG32" s="651">
        <v>98.4</v>
      </c>
      <c r="BH32" s="573"/>
      <c r="BI32" s="573"/>
      <c r="BJ32" s="573"/>
      <c r="BK32" s="573"/>
      <c r="BL32" s="573"/>
      <c r="BM32" s="636">
        <v>91.3</v>
      </c>
      <c r="BN32" s="573"/>
      <c r="BO32" s="573"/>
      <c r="BP32" s="573"/>
      <c r="BQ32" s="630"/>
      <c r="BR32" s="651">
        <v>98.1</v>
      </c>
      <c r="BS32" s="573"/>
      <c r="BT32" s="573"/>
      <c r="BU32" s="573"/>
      <c r="BV32" s="573"/>
      <c r="BW32" s="573"/>
      <c r="BX32" s="636">
        <v>90.6</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c r="B33" s="585" t="s">
        <v>302</v>
      </c>
      <c r="C33" s="586"/>
      <c r="D33" s="586"/>
      <c r="E33" s="586"/>
      <c r="F33" s="586"/>
      <c r="G33" s="586"/>
      <c r="H33" s="586"/>
      <c r="I33" s="586"/>
      <c r="J33" s="586"/>
      <c r="K33" s="586"/>
      <c r="L33" s="586"/>
      <c r="M33" s="586"/>
      <c r="N33" s="586"/>
      <c r="O33" s="586"/>
      <c r="P33" s="586"/>
      <c r="Q33" s="587"/>
      <c r="R33" s="588">
        <v>8203000</v>
      </c>
      <c r="S33" s="589"/>
      <c r="T33" s="589"/>
      <c r="U33" s="589"/>
      <c r="V33" s="589"/>
      <c r="W33" s="589"/>
      <c r="X33" s="589"/>
      <c r="Y33" s="590"/>
      <c r="Z33" s="641">
        <v>17.600000000000001</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14859020</v>
      </c>
      <c r="CS33" s="607"/>
      <c r="CT33" s="607"/>
      <c r="CU33" s="607"/>
      <c r="CV33" s="607"/>
      <c r="CW33" s="607"/>
      <c r="CX33" s="607"/>
      <c r="CY33" s="608"/>
      <c r="CZ33" s="591">
        <v>35.4</v>
      </c>
      <c r="DA33" s="609"/>
      <c r="DB33" s="609"/>
      <c r="DC33" s="610"/>
      <c r="DD33" s="594">
        <v>11873392</v>
      </c>
      <c r="DE33" s="607"/>
      <c r="DF33" s="607"/>
      <c r="DG33" s="607"/>
      <c r="DH33" s="607"/>
      <c r="DI33" s="607"/>
      <c r="DJ33" s="607"/>
      <c r="DK33" s="608"/>
      <c r="DL33" s="594">
        <v>8995639</v>
      </c>
      <c r="DM33" s="607"/>
      <c r="DN33" s="607"/>
      <c r="DO33" s="607"/>
      <c r="DP33" s="607"/>
      <c r="DQ33" s="607"/>
      <c r="DR33" s="607"/>
      <c r="DS33" s="607"/>
      <c r="DT33" s="607"/>
      <c r="DU33" s="607"/>
      <c r="DV33" s="608"/>
      <c r="DW33" s="611">
        <v>39.4</v>
      </c>
      <c r="DX33" s="612"/>
      <c r="DY33" s="612"/>
      <c r="DZ33" s="612"/>
      <c r="EA33" s="612"/>
      <c r="EB33" s="612"/>
      <c r="EC33" s="613"/>
    </row>
    <row r="34" spans="2:133" ht="11.25" customHeight="1">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4584376</v>
      </c>
      <c r="CS34" s="589"/>
      <c r="CT34" s="589"/>
      <c r="CU34" s="589"/>
      <c r="CV34" s="589"/>
      <c r="CW34" s="589"/>
      <c r="CX34" s="589"/>
      <c r="CY34" s="590"/>
      <c r="CZ34" s="591">
        <v>10.9</v>
      </c>
      <c r="DA34" s="609"/>
      <c r="DB34" s="609"/>
      <c r="DC34" s="610"/>
      <c r="DD34" s="594">
        <v>3249651</v>
      </c>
      <c r="DE34" s="589"/>
      <c r="DF34" s="589"/>
      <c r="DG34" s="589"/>
      <c r="DH34" s="589"/>
      <c r="DI34" s="589"/>
      <c r="DJ34" s="589"/>
      <c r="DK34" s="590"/>
      <c r="DL34" s="594">
        <v>2655777</v>
      </c>
      <c r="DM34" s="589"/>
      <c r="DN34" s="589"/>
      <c r="DO34" s="589"/>
      <c r="DP34" s="589"/>
      <c r="DQ34" s="589"/>
      <c r="DR34" s="589"/>
      <c r="DS34" s="589"/>
      <c r="DT34" s="589"/>
      <c r="DU34" s="589"/>
      <c r="DV34" s="590"/>
      <c r="DW34" s="611">
        <v>11.6</v>
      </c>
      <c r="DX34" s="612"/>
      <c r="DY34" s="612"/>
      <c r="DZ34" s="612"/>
      <c r="EA34" s="612"/>
      <c r="EB34" s="612"/>
      <c r="EC34" s="613"/>
    </row>
    <row r="35" spans="2:133" ht="11.25" customHeight="1">
      <c r="B35" s="585" t="s">
        <v>308</v>
      </c>
      <c r="C35" s="586"/>
      <c r="D35" s="586"/>
      <c r="E35" s="586"/>
      <c r="F35" s="586"/>
      <c r="G35" s="586"/>
      <c r="H35" s="586"/>
      <c r="I35" s="586"/>
      <c r="J35" s="586"/>
      <c r="K35" s="586"/>
      <c r="L35" s="586"/>
      <c r="M35" s="586"/>
      <c r="N35" s="586"/>
      <c r="O35" s="586"/>
      <c r="P35" s="586"/>
      <c r="Q35" s="587"/>
      <c r="R35" s="588">
        <v>1447000</v>
      </c>
      <c r="S35" s="589"/>
      <c r="T35" s="589"/>
      <c r="U35" s="589"/>
      <c r="V35" s="589"/>
      <c r="W35" s="589"/>
      <c r="X35" s="589"/>
      <c r="Y35" s="590"/>
      <c r="Z35" s="641">
        <v>3.1</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5535744</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447081</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479748</v>
      </c>
      <c r="CS35" s="607"/>
      <c r="CT35" s="607"/>
      <c r="CU35" s="607"/>
      <c r="CV35" s="607"/>
      <c r="CW35" s="607"/>
      <c r="CX35" s="607"/>
      <c r="CY35" s="608"/>
      <c r="CZ35" s="591">
        <v>1.1000000000000001</v>
      </c>
      <c r="DA35" s="609"/>
      <c r="DB35" s="609"/>
      <c r="DC35" s="610"/>
      <c r="DD35" s="594">
        <v>410704</v>
      </c>
      <c r="DE35" s="607"/>
      <c r="DF35" s="607"/>
      <c r="DG35" s="607"/>
      <c r="DH35" s="607"/>
      <c r="DI35" s="607"/>
      <c r="DJ35" s="607"/>
      <c r="DK35" s="608"/>
      <c r="DL35" s="594">
        <v>409216</v>
      </c>
      <c r="DM35" s="607"/>
      <c r="DN35" s="607"/>
      <c r="DO35" s="607"/>
      <c r="DP35" s="607"/>
      <c r="DQ35" s="607"/>
      <c r="DR35" s="607"/>
      <c r="DS35" s="607"/>
      <c r="DT35" s="607"/>
      <c r="DU35" s="607"/>
      <c r="DV35" s="608"/>
      <c r="DW35" s="611">
        <v>1.8</v>
      </c>
      <c r="DX35" s="612"/>
      <c r="DY35" s="612"/>
      <c r="DZ35" s="612"/>
      <c r="EA35" s="612"/>
      <c r="EB35" s="612"/>
      <c r="EC35" s="613"/>
    </row>
    <row r="36" spans="2:133" ht="11.25" customHeight="1">
      <c r="B36" s="569" t="s">
        <v>312</v>
      </c>
      <c r="C36" s="570"/>
      <c r="D36" s="570"/>
      <c r="E36" s="570"/>
      <c r="F36" s="570"/>
      <c r="G36" s="570"/>
      <c r="H36" s="570"/>
      <c r="I36" s="570"/>
      <c r="J36" s="570"/>
      <c r="K36" s="570"/>
      <c r="L36" s="570"/>
      <c r="M36" s="570"/>
      <c r="N36" s="570"/>
      <c r="O36" s="570"/>
      <c r="P36" s="570"/>
      <c r="Q36" s="571"/>
      <c r="R36" s="572">
        <v>46645706</v>
      </c>
      <c r="S36" s="629"/>
      <c r="T36" s="629"/>
      <c r="U36" s="629"/>
      <c r="V36" s="629"/>
      <c r="W36" s="629"/>
      <c r="X36" s="629"/>
      <c r="Y36" s="632"/>
      <c r="Z36" s="633">
        <v>100</v>
      </c>
      <c r="AA36" s="633"/>
      <c r="AB36" s="633"/>
      <c r="AC36" s="633"/>
      <c r="AD36" s="634">
        <v>21367256</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2488154</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362745</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3131009</v>
      </c>
      <c r="CS36" s="589"/>
      <c r="CT36" s="589"/>
      <c r="CU36" s="589"/>
      <c r="CV36" s="589"/>
      <c r="CW36" s="589"/>
      <c r="CX36" s="589"/>
      <c r="CY36" s="590"/>
      <c r="CZ36" s="591">
        <v>7.5</v>
      </c>
      <c r="DA36" s="609"/>
      <c r="DB36" s="609"/>
      <c r="DC36" s="610"/>
      <c r="DD36" s="594">
        <v>2264407</v>
      </c>
      <c r="DE36" s="589"/>
      <c r="DF36" s="589"/>
      <c r="DG36" s="589"/>
      <c r="DH36" s="589"/>
      <c r="DI36" s="589"/>
      <c r="DJ36" s="589"/>
      <c r="DK36" s="590"/>
      <c r="DL36" s="594">
        <v>1191657</v>
      </c>
      <c r="DM36" s="589"/>
      <c r="DN36" s="589"/>
      <c r="DO36" s="589"/>
      <c r="DP36" s="589"/>
      <c r="DQ36" s="589"/>
      <c r="DR36" s="589"/>
      <c r="DS36" s="589"/>
      <c r="DT36" s="589"/>
      <c r="DU36" s="589"/>
      <c r="DV36" s="590"/>
      <c r="DW36" s="611">
        <v>5.2</v>
      </c>
      <c r="DX36" s="612"/>
      <c r="DY36" s="612"/>
      <c r="DZ36" s="612"/>
      <c r="EA36" s="612"/>
      <c r="EB36" s="612"/>
      <c r="EC36" s="613"/>
    </row>
    <row r="37" spans="2:133" ht="11.25" customHeight="1">
      <c r="AQ37" s="614" t="s">
        <v>316</v>
      </c>
      <c r="AR37" s="615"/>
      <c r="AS37" s="615"/>
      <c r="AT37" s="615"/>
      <c r="AU37" s="615"/>
      <c r="AV37" s="615"/>
      <c r="AW37" s="615"/>
      <c r="AX37" s="615"/>
      <c r="AY37" s="616"/>
      <c r="AZ37" s="588">
        <v>481469</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9561</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123005</v>
      </c>
      <c r="CS37" s="607"/>
      <c r="CT37" s="607"/>
      <c r="CU37" s="607"/>
      <c r="CV37" s="607"/>
      <c r="CW37" s="607"/>
      <c r="CX37" s="607"/>
      <c r="CY37" s="608"/>
      <c r="CZ37" s="591">
        <v>0.3</v>
      </c>
      <c r="DA37" s="609"/>
      <c r="DB37" s="609"/>
      <c r="DC37" s="610"/>
      <c r="DD37" s="594">
        <v>122924</v>
      </c>
      <c r="DE37" s="607"/>
      <c r="DF37" s="607"/>
      <c r="DG37" s="607"/>
      <c r="DH37" s="607"/>
      <c r="DI37" s="607"/>
      <c r="DJ37" s="607"/>
      <c r="DK37" s="608"/>
      <c r="DL37" s="594">
        <v>122924</v>
      </c>
      <c r="DM37" s="607"/>
      <c r="DN37" s="607"/>
      <c r="DO37" s="607"/>
      <c r="DP37" s="607"/>
      <c r="DQ37" s="607"/>
      <c r="DR37" s="607"/>
      <c r="DS37" s="607"/>
      <c r="DT37" s="607"/>
      <c r="DU37" s="607"/>
      <c r="DV37" s="608"/>
      <c r="DW37" s="611">
        <v>0.5</v>
      </c>
      <c r="DX37" s="612"/>
      <c r="DY37" s="612"/>
      <c r="DZ37" s="612"/>
      <c r="EA37" s="612"/>
      <c r="EB37" s="612"/>
      <c r="EC37" s="613"/>
    </row>
    <row r="38" spans="2:133" ht="11.25" customHeight="1">
      <c r="AQ38" s="614" t="s">
        <v>319</v>
      </c>
      <c r="AR38" s="615"/>
      <c r="AS38" s="615"/>
      <c r="AT38" s="615"/>
      <c r="AU38" s="615"/>
      <c r="AV38" s="615"/>
      <c r="AW38" s="615"/>
      <c r="AX38" s="615"/>
      <c r="AY38" s="616"/>
      <c r="AZ38" s="588">
        <v>9541</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16242</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5054275</v>
      </c>
      <c r="CS38" s="589"/>
      <c r="CT38" s="589"/>
      <c r="CU38" s="589"/>
      <c r="CV38" s="589"/>
      <c r="CW38" s="589"/>
      <c r="CX38" s="589"/>
      <c r="CY38" s="590"/>
      <c r="CZ38" s="591">
        <v>12</v>
      </c>
      <c r="DA38" s="609"/>
      <c r="DB38" s="609"/>
      <c r="DC38" s="610"/>
      <c r="DD38" s="594">
        <v>4667063</v>
      </c>
      <c r="DE38" s="589"/>
      <c r="DF38" s="589"/>
      <c r="DG38" s="589"/>
      <c r="DH38" s="589"/>
      <c r="DI38" s="589"/>
      <c r="DJ38" s="589"/>
      <c r="DK38" s="590"/>
      <c r="DL38" s="594">
        <v>4625925</v>
      </c>
      <c r="DM38" s="589"/>
      <c r="DN38" s="589"/>
      <c r="DO38" s="589"/>
      <c r="DP38" s="589"/>
      <c r="DQ38" s="589"/>
      <c r="DR38" s="589"/>
      <c r="DS38" s="589"/>
      <c r="DT38" s="589"/>
      <c r="DU38" s="589"/>
      <c r="DV38" s="590"/>
      <c r="DW38" s="611">
        <v>20.3</v>
      </c>
      <c r="DX38" s="612"/>
      <c r="DY38" s="612"/>
      <c r="DZ38" s="612"/>
      <c r="EA38" s="612"/>
      <c r="EB38" s="612"/>
      <c r="EC38" s="613"/>
    </row>
    <row r="39" spans="2:133" ht="11.25" customHeight="1">
      <c r="AQ39" s="614" t="s">
        <v>322</v>
      </c>
      <c r="AR39" s="615"/>
      <c r="AS39" s="615"/>
      <c r="AT39" s="615"/>
      <c r="AU39" s="615"/>
      <c r="AV39" s="615"/>
      <c r="AW39" s="615"/>
      <c r="AX39" s="615"/>
      <c r="AY39" s="616"/>
      <c r="AZ39" s="588" t="s">
        <v>323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97</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852548</v>
      </c>
      <c r="CS39" s="607"/>
      <c r="CT39" s="607"/>
      <c r="CU39" s="607"/>
      <c r="CV39" s="607"/>
      <c r="CW39" s="607"/>
      <c r="CX39" s="607"/>
      <c r="CY39" s="608"/>
      <c r="CZ39" s="591">
        <v>2</v>
      </c>
      <c r="DA39" s="609"/>
      <c r="DB39" s="609"/>
      <c r="DC39" s="610"/>
      <c r="DD39" s="594">
        <v>767603</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448065</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103</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757064</v>
      </c>
      <c r="CS40" s="589"/>
      <c r="CT40" s="589"/>
      <c r="CU40" s="589"/>
      <c r="CV40" s="589"/>
      <c r="CW40" s="589"/>
      <c r="CX40" s="589"/>
      <c r="CY40" s="590"/>
      <c r="CZ40" s="591">
        <v>1.8</v>
      </c>
      <c r="DA40" s="609"/>
      <c r="DB40" s="609"/>
      <c r="DC40" s="610"/>
      <c r="DD40" s="594">
        <v>513964</v>
      </c>
      <c r="DE40" s="589"/>
      <c r="DF40" s="589"/>
      <c r="DG40" s="589"/>
      <c r="DH40" s="589"/>
      <c r="DI40" s="589"/>
      <c r="DJ40" s="589"/>
      <c r="DK40" s="590"/>
      <c r="DL40" s="594">
        <v>113064</v>
      </c>
      <c r="DM40" s="589"/>
      <c r="DN40" s="589"/>
      <c r="DO40" s="589"/>
      <c r="DP40" s="589"/>
      <c r="DQ40" s="589"/>
      <c r="DR40" s="589"/>
      <c r="DS40" s="589"/>
      <c r="DT40" s="589"/>
      <c r="DU40" s="589"/>
      <c r="DV40" s="590"/>
      <c r="DW40" s="611">
        <v>0.5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2108515</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324</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12003494</v>
      </c>
      <c r="CS42" s="589"/>
      <c r="CT42" s="589"/>
      <c r="CU42" s="589"/>
      <c r="CV42" s="589"/>
      <c r="CW42" s="589"/>
      <c r="CX42" s="589"/>
      <c r="CY42" s="590"/>
      <c r="CZ42" s="591">
        <v>28.6</v>
      </c>
      <c r="DA42" s="592"/>
      <c r="DB42" s="592"/>
      <c r="DC42" s="593"/>
      <c r="DD42" s="594">
        <v>2064887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64199</v>
      </c>
      <c r="CS43" s="607"/>
      <c r="CT43" s="607"/>
      <c r="CU43" s="607"/>
      <c r="CV43" s="607"/>
      <c r="CW43" s="607"/>
      <c r="CX43" s="607"/>
      <c r="CY43" s="608"/>
      <c r="CZ43" s="591">
        <v>0.2</v>
      </c>
      <c r="DA43" s="609"/>
      <c r="DB43" s="609"/>
      <c r="DC43" s="610"/>
      <c r="DD43" s="594">
        <v>60350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289</v>
      </c>
      <c r="CE44" s="602"/>
      <c r="CF44" s="585" t="s">
        <v>338</v>
      </c>
      <c r="CG44" s="586"/>
      <c r="CH44" s="586"/>
      <c r="CI44" s="586"/>
      <c r="CJ44" s="586"/>
      <c r="CK44" s="586"/>
      <c r="CL44" s="586"/>
      <c r="CM44" s="586"/>
      <c r="CN44" s="586"/>
      <c r="CO44" s="586"/>
      <c r="CP44" s="586"/>
      <c r="CQ44" s="587"/>
      <c r="CR44" s="588">
        <v>10926413</v>
      </c>
      <c r="CS44" s="589"/>
      <c r="CT44" s="589"/>
      <c r="CU44" s="589"/>
      <c r="CV44" s="589"/>
      <c r="CW44" s="589"/>
      <c r="CX44" s="589"/>
      <c r="CY44" s="590"/>
      <c r="CZ44" s="591">
        <v>26</v>
      </c>
      <c r="DA44" s="592"/>
      <c r="DB44" s="592"/>
      <c r="DC44" s="593"/>
      <c r="DD44" s="594">
        <v>1486226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6273613</v>
      </c>
      <c r="CS45" s="607"/>
      <c r="CT45" s="607"/>
      <c r="CU45" s="607"/>
      <c r="CV45" s="607"/>
      <c r="CW45" s="607"/>
      <c r="CX45" s="607"/>
      <c r="CY45" s="608"/>
      <c r="CZ45" s="591">
        <v>15</v>
      </c>
      <c r="DA45" s="609"/>
      <c r="DB45" s="609"/>
      <c r="DC45" s="610"/>
      <c r="DD45" s="594">
        <v>147280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4625124</v>
      </c>
      <c r="CS46" s="589"/>
      <c r="CT46" s="589"/>
      <c r="CU46" s="589"/>
      <c r="CV46" s="589"/>
      <c r="CW46" s="589"/>
      <c r="CX46" s="589"/>
      <c r="CY46" s="590"/>
      <c r="CZ46" s="591">
        <v>11</v>
      </c>
      <c r="DA46" s="592"/>
      <c r="DB46" s="592"/>
      <c r="DC46" s="593"/>
      <c r="DD46" s="594">
        <v>1335589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1077081</v>
      </c>
      <c r="CS47" s="607"/>
      <c r="CT47" s="607"/>
      <c r="CU47" s="607"/>
      <c r="CV47" s="607"/>
      <c r="CW47" s="607"/>
      <c r="CX47" s="607"/>
      <c r="CY47" s="608"/>
      <c r="CZ47" s="591">
        <v>2.6</v>
      </c>
      <c r="DA47" s="609"/>
      <c r="DB47" s="609"/>
      <c r="DC47" s="610"/>
      <c r="DD47" s="594">
        <v>578661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41950420</v>
      </c>
      <c r="CS49" s="573"/>
      <c r="CT49" s="573"/>
      <c r="CU49" s="573"/>
      <c r="CV49" s="573"/>
      <c r="CW49" s="573"/>
      <c r="CX49" s="573"/>
      <c r="CY49" s="574"/>
      <c r="CZ49" s="575">
        <v>100</v>
      </c>
      <c r="DA49" s="576"/>
      <c r="DB49" s="576"/>
      <c r="DC49" s="577"/>
      <c r="DD49" s="578">
        <v>25420376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P1" zoomScale="70" zoomScaleNormal="25" zoomScaleSheetLayoutView="70" workbookViewId="0">
      <selection activeCell="CH9" sqref="CH9:CL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5" t="s">
        <v>366</v>
      </c>
      <c r="C7" s="1046"/>
      <c r="D7" s="1046"/>
      <c r="E7" s="1046"/>
      <c r="F7" s="1046"/>
      <c r="G7" s="1046"/>
      <c r="H7" s="1046"/>
      <c r="I7" s="1046"/>
      <c r="J7" s="1046"/>
      <c r="K7" s="1046"/>
      <c r="L7" s="1046"/>
      <c r="M7" s="1046"/>
      <c r="N7" s="1046"/>
      <c r="O7" s="1046"/>
      <c r="P7" s="1047"/>
      <c r="Q7" s="1100">
        <v>46604</v>
      </c>
      <c r="R7" s="1101"/>
      <c r="S7" s="1101"/>
      <c r="T7" s="1101"/>
      <c r="U7" s="1101"/>
      <c r="V7" s="1101">
        <v>41938</v>
      </c>
      <c r="W7" s="1101"/>
      <c r="X7" s="1101"/>
      <c r="Y7" s="1101"/>
      <c r="Z7" s="1101"/>
      <c r="AA7" s="1101">
        <v>4666</v>
      </c>
      <c r="AB7" s="1101"/>
      <c r="AC7" s="1101"/>
      <c r="AD7" s="1101"/>
      <c r="AE7" s="1102"/>
      <c r="AF7" s="1103">
        <v>2142</v>
      </c>
      <c r="AG7" s="1104"/>
      <c r="AH7" s="1104"/>
      <c r="AI7" s="1104"/>
      <c r="AJ7" s="1105"/>
      <c r="AK7" s="1087">
        <v>2863</v>
      </c>
      <c r="AL7" s="1088"/>
      <c r="AM7" s="1088"/>
      <c r="AN7" s="1088"/>
      <c r="AO7" s="1088"/>
      <c r="AP7" s="1088">
        <v>36532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538</v>
      </c>
      <c r="BT7" s="1092"/>
      <c r="BU7" s="1092"/>
      <c r="BV7" s="1092"/>
      <c r="BW7" s="1092"/>
      <c r="BX7" s="1092"/>
      <c r="BY7" s="1092"/>
      <c r="BZ7" s="1092"/>
      <c r="CA7" s="1092"/>
      <c r="CB7" s="1092"/>
      <c r="CC7" s="1092"/>
      <c r="CD7" s="1092"/>
      <c r="CE7" s="1092"/>
      <c r="CF7" s="1092"/>
      <c r="CG7" s="1093"/>
      <c r="CH7" s="1084">
        <v>366</v>
      </c>
      <c r="CI7" s="1085"/>
      <c r="CJ7" s="1085"/>
      <c r="CK7" s="1085"/>
      <c r="CL7" s="1086"/>
      <c r="CM7" s="1084">
        <v>324</v>
      </c>
      <c r="CN7" s="1085"/>
      <c r="CO7" s="1085"/>
      <c r="CP7" s="1085"/>
      <c r="CQ7" s="1086"/>
      <c r="CR7" s="1084">
        <v>120</v>
      </c>
      <c r="CS7" s="1085"/>
      <c r="CT7" s="1085"/>
      <c r="CU7" s="1085"/>
      <c r="CV7" s="1086"/>
      <c r="CW7" s="1084">
        <v>11</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539</v>
      </c>
      <c r="BT8" s="1011"/>
      <c r="BU8" s="1011"/>
      <c r="BV8" s="1011"/>
      <c r="BW8" s="1011"/>
      <c r="BX8" s="1011"/>
      <c r="BY8" s="1011"/>
      <c r="BZ8" s="1011"/>
      <c r="CA8" s="1011"/>
      <c r="CB8" s="1011"/>
      <c r="CC8" s="1011"/>
      <c r="CD8" s="1011"/>
      <c r="CE8" s="1011"/>
      <c r="CF8" s="1011"/>
      <c r="CG8" s="1012"/>
      <c r="CH8" s="985">
        <v>236</v>
      </c>
      <c r="CI8" s="986"/>
      <c r="CJ8" s="986"/>
      <c r="CK8" s="986"/>
      <c r="CL8" s="987"/>
      <c r="CM8" s="985">
        <v>1845</v>
      </c>
      <c r="CN8" s="986"/>
      <c r="CO8" s="986"/>
      <c r="CP8" s="986"/>
      <c r="CQ8" s="987"/>
      <c r="CR8" s="985">
        <v>510</v>
      </c>
      <c r="CS8" s="986"/>
      <c r="CT8" s="986"/>
      <c r="CU8" s="986"/>
      <c r="CV8" s="987"/>
      <c r="CW8" s="985">
        <v>10</v>
      </c>
      <c r="CX8" s="986"/>
      <c r="CY8" s="986"/>
      <c r="CZ8" s="986"/>
      <c r="DA8" s="987"/>
      <c r="DB8" s="985">
        <v>0</v>
      </c>
      <c r="DC8" s="986"/>
      <c r="DD8" s="986"/>
      <c r="DE8" s="986"/>
      <c r="DF8" s="987"/>
      <c r="DG8" s="985">
        <v>0</v>
      </c>
      <c r="DH8" s="986"/>
      <c r="DI8" s="986"/>
      <c r="DJ8" s="986"/>
      <c r="DK8" s="987"/>
      <c r="DL8" s="985">
        <v>0</v>
      </c>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540</v>
      </c>
      <c r="BT9" s="1011"/>
      <c r="BU9" s="1011"/>
      <c r="BV9" s="1011"/>
      <c r="BW9" s="1011"/>
      <c r="BX9" s="1011"/>
      <c r="BY9" s="1011"/>
      <c r="BZ9" s="1011"/>
      <c r="CA9" s="1011"/>
      <c r="CB9" s="1011"/>
      <c r="CC9" s="1011"/>
      <c r="CD9" s="1011"/>
      <c r="CE9" s="1011"/>
      <c r="CF9" s="1011"/>
      <c r="CG9" s="1012"/>
      <c r="CH9" s="985">
        <v>47</v>
      </c>
      <c r="CI9" s="986"/>
      <c r="CJ9" s="986"/>
      <c r="CK9" s="986"/>
      <c r="CL9" s="987"/>
      <c r="CM9" s="985">
        <v>202</v>
      </c>
      <c r="CN9" s="986"/>
      <c r="CO9" s="986"/>
      <c r="CP9" s="986"/>
      <c r="CQ9" s="987"/>
      <c r="CR9" s="985">
        <v>10</v>
      </c>
      <c r="CS9" s="986"/>
      <c r="CT9" s="986"/>
      <c r="CU9" s="986"/>
      <c r="CV9" s="987"/>
      <c r="CW9" s="985">
        <v>10</v>
      </c>
      <c r="CX9" s="986"/>
      <c r="CY9" s="986"/>
      <c r="CZ9" s="986"/>
      <c r="DA9" s="987"/>
      <c r="DB9" s="985">
        <v>0</v>
      </c>
      <c r="DC9" s="986"/>
      <c r="DD9" s="986"/>
      <c r="DE9" s="986"/>
      <c r="DF9" s="987"/>
      <c r="DG9" s="985">
        <v>0</v>
      </c>
      <c r="DH9" s="986"/>
      <c r="DI9" s="986"/>
      <c r="DJ9" s="986"/>
      <c r="DK9" s="987"/>
      <c r="DL9" s="985">
        <v>0</v>
      </c>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2142</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5" t="s">
        <v>380</v>
      </c>
      <c r="C28" s="1046"/>
      <c r="D28" s="1046"/>
      <c r="E28" s="1046"/>
      <c r="F28" s="1046"/>
      <c r="G28" s="1046"/>
      <c r="H28" s="1046"/>
      <c r="I28" s="1046"/>
      <c r="J28" s="1046"/>
      <c r="K28" s="1046"/>
      <c r="L28" s="1046"/>
      <c r="M28" s="1046"/>
      <c r="N28" s="1046"/>
      <c r="O28" s="1046"/>
      <c r="P28" s="1047"/>
      <c r="Q28" s="1048">
        <v>7993</v>
      </c>
      <c r="R28" s="1049"/>
      <c r="S28" s="1049"/>
      <c r="T28" s="1049"/>
      <c r="U28" s="1049"/>
      <c r="V28" s="1049">
        <v>7546</v>
      </c>
      <c r="W28" s="1049"/>
      <c r="X28" s="1049"/>
      <c r="Y28" s="1049"/>
      <c r="Z28" s="1049"/>
      <c r="AA28" s="1049">
        <v>447</v>
      </c>
      <c r="AB28" s="1049"/>
      <c r="AC28" s="1049"/>
      <c r="AD28" s="1049"/>
      <c r="AE28" s="1050"/>
      <c r="AF28" s="1051">
        <v>447</v>
      </c>
      <c r="AG28" s="1049"/>
      <c r="AH28" s="1049"/>
      <c r="AI28" s="1049"/>
      <c r="AJ28" s="1052"/>
      <c r="AK28" s="1053">
        <v>411</v>
      </c>
      <c r="AL28" s="1054"/>
      <c r="AM28" s="1054"/>
      <c r="AN28" s="1054"/>
      <c r="AO28" s="1054"/>
      <c r="AP28" s="977" t="s">
        <v>547</v>
      </c>
      <c r="AQ28" s="975"/>
      <c r="AR28" s="975"/>
      <c r="AS28" s="975"/>
      <c r="AT28" s="976"/>
      <c r="AU28" s="977" t="s">
        <v>547</v>
      </c>
      <c r="AV28" s="975"/>
      <c r="AW28" s="975"/>
      <c r="AX28" s="975"/>
      <c r="AY28" s="976"/>
      <c r="AZ28" s="1042"/>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225</v>
      </c>
      <c r="R29" s="1040"/>
      <c r="S29" s="1040"/>
      <c r="T29" s="1040"/>
      <c r="U29" s="1040"/>
      <c r="V29" s="1040">
        <v>209</v>
      </c>
      <c r="W29" s="1040"/>
      <c r="X29" s="1040"/>
      <c r="Y29" s="1040"/>
      <c r="Z29" s="1040"/>
      <c r="AA29" s="1040">
        <v>16</v>
      </c>
      <c r="AB29" s="1040"/>
      <c r="AC29" s="1040"/>
      <c r="AD29" s="1040"/>
      <c r="AE29" s="1041"/>
      <c r="AF29" s="1033">
        <v>16</v>
      </c>
      <c r="AG29" s="1034"/>
      <c r="AH29" s="1034"/>
      <c r="AI29" s="1034"/>
      <c r="AJ29" s="1035"/>
      <c r="AK29" s="976">
        <v>55</v>
      </c>
      <c r="AL29" s="967"/>
      <c r="AM29" s="967"/>
      <c r="AN29" s="967"/>
      <c r="AO29" s="967"/>
      <c r="AP29" s="967">
        <v>443</v>
      </c>
      <c r="AQ29" s="967"/>
      <c r="AR29" s="967"/>
      <c r="AS29" s="967"/>
      <c r="AT29" s="967"/>
      <c r="AU29" s="967">
        <v>80</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6181</v>
      </c>
      <c r="R30" s="1040"/>
      <c r="S30" s="1040"/>
      <c r="T30" s="1040"/>
      <c r="U30" s="1040"/>
      <c r="V30" s="1040">
        <v>6058</v>
      </c>
      <c r="W30" s="1040"/>
      <c r="X30" s="1040"/>
      <c r="Y30" s="1040"/>
      <c r="Z30" s="1040"/>
      <c r="AA30" s="1040">
        <v>123</v>
      </c>
      <c r="AB30" s="1040"/>
      <c r="AC30" s="1040"/>
      <c r="AD30" s="1040"/>
      <c r="AE30" s="1041"/>
      <c r="AF30" s="1033">
        <v>123</v>
      </c>
      <c r="AG30" s="1034"/>
      <c r="AH30" s="1034"/>
      <c r="AI30" s="1034"/>
      <c r="AJ30" s="1035"/>
      <c r="AK30" s="976">
        <v>909</v>
      </c>
      <c r="AL30" s="967"/>
      <c r="AM30" s="967"/>
      <c r="AN30" s="967"/>
      <c r="AO30" s="967"/>
      <c r="AP30" s="977" t="s">
        <v>547</v>
      </c>
      <c r="AQ30" s="975"/>
      <c r="AR30" s="975"/>
      <c r="AS30" s="975"/>
      <c r="AT30" s="976"/>
      <c r="AU30" s="977" t="s">
        <v>547</v>
      </c>
      <c r="AV30" s="975"/>
      <c r="AW30" s="975"/>
      <c r="AX30" s="975"/>
      <c r="AY30" s="976"/>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814</v>
      </c>
      <c r="R31" s="1040"/>
      <c r="S31" s="1040"/>
      <c r="T31" s="1040"/>
      <c r="U31" s="1040"/>
      <c r="V31" s="1040">
        <v>797</v>
      </c>
      <c r="W31" s="1040"/>
      <c r="X31" s="1040"/>
      <c r="Y31" s="1040"/>
      <c r="Z31" s="1040"/>
      <c r="AA31" s="1040">
        <v>16</v>
      </c>
      <c r="AB31" s="1040"/>
      <c r="AC31" s="1040"/>
      <c r="AD31" s="1040"/>
      <c r="AE31" s="1041"/>
      <c r="AF31" s="1033">
        <v>16</v>
      </c>
      <c r="AG31" s="1034"/>
      <c r="AH31" s="1034"/>
      <c r="AI31" s="1034"/>
      <c r="AJ31" s="1035"/>
      <c r="AK31" s="976">
        <v>225</v>
      </c>
      <c r="AL31" s="967"/>
      <c r="AM31" s="967"/>
      <c r="AN31" s="967"/>
      <c r="AO31" s="967"/>
      <c r="AP31" s="977" t="s">
        <v>547</v>
      </c>
      <c r="AQ31" s="975"/>
      <c r="AR31" s="975"/>
      <c r="AS31" s="975"/>
      <c r="AT31" s="976"/>
      <c r="AU31" s="977" t="s">
        <v>547</v>
      </c>
      <c r="AV31" s="975"/>
      <c r="AW31" s="975"/>
      <c r="AX31" s="975"/>
      <c r="AY31" s="976"/>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189</v>
      </c>
      <c r="R32" s="1040"/>
      <c r="S32" s="1040"/>
      <c r="T32" s="1040"/>
      <c r="U32" s="1040"/>
      <c r="V32" s="1040">
        <v>189</v>
      </c>
      <c r="W32" s="1040"/>
      <c r="X32" s="1040"/>
      <c r="Y32" s="1040"/>
      <c r="Z32" s="1040"/>
      <c r="AA32" s="1040">
        <v>0</v>
      </c>
      <c r="AB32" s="1040"/>
      <c r="AC32" s="1040"/>
      <c r="AD32" s="1040"/>
      <c r="AE32" s="1041"/>
      <c r="AF32" s="1033">
        <v>0</v>
      </c>
      <c r="AG32" s="1034"/>
      <c r="AH32" s="1034"/>
      <c r="AI32" s="1034"/>
      <c r="AJ32" s="1035"/>
      <c r="AK32" s="976">
        <v>32</v>
      </c>
      <c r="AL32" s="967"/>
      <c r="AM32" s="967"/>
      <c r="AN32" s="967"/>
      <c r="AO32" s="967"/>
      <c r="AP32" s="977" t="s">
        <v>547</v>
      </c>
      <c r="AQ32" s="975"/>
      <c r="AR32" s="975"/>
      <c r="AS32" s="975"/>
      <c r="AT32" s="976"/>
      <c r="AU32" s="977" t="s">
        <v>547</v>
      </c>
      <c r="AV32" s="975"/>
      <c r="AW32" s="975"/>
      <c r="AX32" s="975"/>
      <c r="AY32" s="976"/>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385</v>
      </c>
      <c r="C33" s="1028"/>
      <c r="D33" s="1028"/>
      <c r="E33" s="1028"/>
      <c r="F33" s="1028"/>
      <c r="G33" s="1028"/>
      <c r="H33" s="1028"/>
      <c r="I33" s="1028"/>
      <c r="J33" s="1028"/>
      <c r="K33" s="1028"/>
      <c r="L33" s="1028"/>
      <c r="M33" s="1028"/>
      <c r="N33" s="1028"/>
      <c r="O33" s="1028"/>
      <c r="P33" s="1029"/>
      <c r="Q33" s="1039">
        <v>64</v>
      </c>
      <c r="R33" s="1040"/>
      <c r="S33" s="1040"/>
      <c r="T33" s="1040"/>
      <c r="U33" s="1040"/>
      <c r="V33" s="1040">
        <v>62</v>
      </c>
      <c r="W33" s="1040"/>
      <c r="X33" s="1040"/>
      <c r="Y33" s="1040"/>
      <c r="Z33" s="1040"/>
      <c r="AA33" s="1040">
        <v>2</v>
      </c>
      <c r="AB33" s="1040"/>
      <c r="AC33" s="1040"/>
      <c r="AD33" s="1040"/>
      <c r="AE33" s="1041"/>
      <c r="AF33" s="1033">
        <v>2</v>
      </c>
      <c r="AG33" s="1034"/>
      <c r="AH33" s="1034"/>
      <c r="AI33" s="1034"/>
      <c r="AJ33" s="1035"/>
      <c r="AK33" s="976">
        <v>34</v>
      </c>
      <c r="AL33" s="967"/>
      <c r="AM33" s="967"/>
      <c r="AN33" s="967"/>
      <c r="AO33" s="967"/>
      <c r="AP33" s="967">
        <v>1</v>
      </c>
      <c r="AQ33" s="967"/>
      <c r="AR33" s="967"/>
      <c r="AS33" s="967"/>
      <c r="AT33" s="967"/>
      <c r="AU33" s="967">
        <v>1</v>
      </c>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386</v>
      </c>
      <c r="C34" s="1028"/>
      <c r="D34" s="1028"/>
      <c r="E34" s="1028"/>
      <c r="F34" s="1028"/>
      <c r="G34" s="1028"/>
      <c r="H34" s="1028"/>
      <c r="I34" s="1028"/>
      <c r="J34" s="1028"/>
      <c r="K34" s="1028"/>
      <c r="L34" s="1028"/>
      <c r="M34" s="1028"/>
      <c r="N34" s="1028"/>
      <c r="O34" s="1028"/>
      <c r="P34" s="1029"/>
      <c r="Q34" s="1039">
        <v>22</v>
      </c>
      <c r="R34" s="1040"/>
      <c r="S34" s="1040"/>
      <c r="T34" s="1040"/>
      <c r="U34" s="1040"/>
      <c r="V34" s="1040">
        <v>18</v>
      </c>
      <c r="W34" s="1040"/>
      <c r="X34" s="1040"/>
      <c r="Y34" s="1040"/>
      <c r="Z34" s="1040"/>
      <c r="AA34" s="1040">
        <v>3</v>
      </c>
      <c r="AB34" s="1040"/>
      <c r="AC34" s="1040"/>
      <c r="AD34" s="1040"/>
      <c r="AE34" s="1041"/>
      <c r="AF34" s="1033">
        <v>3</v>
      </c>
      <c r="AG34" s="1034"/>
      <c r="AH34" s="1034"/>
      <c r="AI34" s="1034"/>
      <c r="AJ34" s="1035"/>
      <c r="AK34" s="976">
        <v>10</v>
      </c>
      <c r="AL34" s="967"/>
      <c r="AM34" s="967"/>
      <c r="AN34" s="967"/>
      <c r="AO34" s="967"/>
      <c r="AP34" s="977" t="s">
        <v>547</v>
      </c>
      <c r="AQ34" s="975"/>
      <c r="AR34" s="975"/>
      <c r="AS34" s="975"/>
      <c r="AT34" s="976"/>
      <c r="AU34" s="977" t="s">
        <v>547</v>
      </c>
      <c r="AV34" s="975"/>
      <c r="AW34" s="975"/>
      <c r="AX34" s="975"/>
      <c r="AY34" s="976"/>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387</v>
      </c>
      <c r="C35" s="1028"/>
      <c r="D35" s="1028"/>
      <c r="E35" s="1028"/>
      <c r="F35" s="1028"/>
      <c r="G35" s="1028"/>
      <c r="H35" s="1028"/>
      <c r="I35" s="1028"/>
      <c r="J35" s="1028"/>
      <c r="K35" s="1028"/>
      <c r="L35" s="1028"/>
      <c r="M35" s="1028"/>
      <c r="N35" s="1028"/>
      <c r="O35" s="1028"/>
      <c r="P35" s="1029"/>
      <c r="Q35" s="1039">
        <v>15</v>
      </c>
      <c r="R35" s="1040"/>
      <c r="S35" s="1040"/>
      <c r="T35" s="1040"/>
      <c r="U35" s="1040"/>
      <c r="V35" s="1040">
        <v>14</v>
      </c>
      <c r="W35" s="1040"/>
      <c r="X35" s="1040"/>
      <c r="Y35" s="1040"/>
      <c r="Z35" s="1040"/>
      <c r="AA35" s="1040">
        <v>1</v>
      </c>
      <c r="AB35" s="1040"/>
      <c r="AC35" s="1040"/>
      <c r="AD35" s="1040"/>
      <c r="AE35" s="1041"/>
      <c r="AF35" s="1033">
        <v>1</v>
      </c>
      <c r="AG35" s="1034"/>
      <c r="AH35" s="1034"/>
      <c r="AI35" s="1034"/>
      <c r="AJ35" s="1035"/>
      <c r="AK35" s="977">
        <v>0</v>
      </c>
      <c r="AL35" s="975"/>
      <c r="AM35" s="975"/>
      <c r="AN35" s="975"/>
      <c r="AO35" s="976"/>
      <c r="AP35" s="977" t="s">
        <v>547</v>
      </c>
      <c r="AQ35" s="975"/>
      <c r="AR35" s="975"/>
      <c r="AS35" s="975"/>
      <c r="AT35" s="976"/>
      <c r="AU35" s="977" t="s">
        <v>547</v>
      </c>
      <c r="AV35" s="975"/>
      <c r="AW35" s="975"/>
      <c r="AX35" s="975"/>
      <c r="AY35" s="976"/>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388</v>
      </c>
      <c r="C36" s="1028"/>
      <c r="D36" s="1028"/>
      <c r="E36" s="1028"/>
      <c r="F36" s="1028"/>
      <c r="G36" s="1028"/>
      <c r="H36" s="1028"/>
      <c r="I36" s="1028"/>
      <c r="J36" s="1028"/>
      <c r="K36" s="1028"/>
      <c r="L36" s="1028"/>
      <c r="M36" s="1028"/>
      <c r="N36" s="1028"/>
      <c r="O36" s="1028"/>
      <c r="P36" s="1029"/>
      <c r="Q36" s="1039">
        <v>1982</v>
      </c>
      <c r="R36" s="1040"/>
      <c r="S36" s="1040"/>
      <c r="T36" s="1040"/>
      <c r="U36" s="1040"/>
      <c r="V36" s="1040">
        <v>2025</v>
      </c>
      <c r="W36" s="1040"/>
      <c r="X36" s="1040"/>
      <c r="Y36" s="1040"/>
      <c r="Z36" s="1040"/>
      <c r="AA36" s="1040" t="s">
        <v>548</v>
      </c>
      <c r="AB36" s="1040"/>
      <c r="AC36" s="1040"/>
      <c r="AD36" s="1040"/>
      <c r="AE36" s="1041"/>
      <c r="AF36" s="1033">
        <v>3183</v>
      </c>
      <c r="AG36" s="1034"/>
      <c r="AH36" s="1034"/>
      <c r="AI36" s="1034"/>
      <c r="AJ36" s="1035"/>
      <c r="AK36" s="976">
        <v>481</v>
      </c>
      <c r="AL36" s="967"/>
      <c r="AM36" s="967"/>
      <c r="AN36" s="967"/>
      <c r="AO36" s="967"/>
      <c r="AP36" s="967">
        <v>11443</v>
      </c>
      <c r="AQ36" s="967"/>
      <c r="AR36" s="967"/>
      <c r="AS36" s="967"/>
      <c r="AT36" s="967"/>
      <c r="AU36" s="967">
        <v>2735</v>
      </c>
      <c r="AV36" s="967"/>
      <c r="AW36" s="967"/>
      <c r="AX36" s="967"/>
      <c r="AY36" s="967"/>
      <c r="AZ36" s="1038"/>
      <c r="BA36" s="1038"/>
      <c r="BB36" s="1038"/>
      <c r="BC36" s="1038"/>
      <c r="BD36" s="1038"/>
      <c r="BE36" s="1022" t="s">
        <v>389</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t="s">
        <v>390</v>
      </c>
      <c r="C37" s="1028"/>
      <c r="D37" s="1028"/>
      <c r="E37" s="1028"/>
      <c r="F37" s="1028"/>
      <c r="G37" s="1028"/>
      <c r="H37" s="1028"/>
      <c r="I37" s="1028"/>
      <c r="J37" s="1028"/>
      <c r="K37" s="1028"/>
      <c r="L37" s="1028"/>
      <c r="M37" s="1028"/>
      <c r="N37" s="1028"/>
      <c r="O37" s="1028"/>
      <c r="P37" s="1029"/>
      <c r="Q37" s="1039">
        <v>3857</v>
      </c>
      <c r="R37" s="1040"/>
      <c r="S37" s="1040"/>
      <c r="T37" s="1040"/>
      <c r="U37" s="1040"/>
      <c r="V37" s="1040">
        <v>3677</v>
      </c>
      <c r="W37" s="1040"/>
      <c r="X37" s="1040"/>
      <c r="Y37" s="1040"/>
      <c r="Z37" s="1040"/>
      <c r="AA37" s="1040">
        <v>148</v>
      </c>
      <c r="AB37" s="1040"/>
      <c r="AC37" s="1040"/>
      <c r="AD37" s="1040"/>
      <c r="AE37" s="1041"/>
      <c r="AF37" s="1033">
        <v>177</v>
      </c>
      <c r="AG37" s="1034"/>
      <c r="AH37" s="1034"/>
      <c r="AI37" s="1034"/>
      <c r="AJ37" s="1035"/>
      <c r="AK37" s="976">
        <v>2475</v>
      </c>
      <c r="AL37" s="967"/>
      <c r="AM37" s="967"/>
      <c r="AN37" s="967"/>
      <c r="AO37" s="967"/>
      <c r="AP37" s="967">
        <v>31143</v>
      </c>
      <c r="AQ37" s="967"/>
      <c r="AR37" s="967"/>
      <c r="AS37" s="967"/>
      <c r="AT37" s="967"/>
      <c r="AU37" s="967">
        <v>26409</v>
      </c>
      <c r="AV37" s="967"/>
      <c r="AW37" s="967"/>
      <c r="AX37" s="967"/>
      <c r="AY37" s="967"/>
      <c r="AZ37" s="1038"/>
      <c r="BA37" s="1038"/>
      <c r="BB37" s="1038"/>
      <c r="BC37" s="1038"/>
      <c r="BD37" s="1038"/>
      <c r="BE37" s="1022" t="s">
        <v>391</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t="s">
        <v>392</v>
      </c>
      <c r="C38" s="1028"/>
      <c r="D38" s="1028"/>
      <c r="E38" s="1028"/>
      <c r="F38" s="1028"/>
      <c r="G38" s="1028"/>
      <c r="H38" s="1028"/>
      <c r="I38" s="1028"/>
      <c r="J38" s="1028"/>
      <c r="K38" s="1028"/>
      <c r="L38" s="1028"/>
      <c r="M38" s="1028"/>
      <c r="N38" s="1028"/>
      <c r="O38" s="1028"/>
      <c r="P38" s="1029"/>
      <c r="Q38" s="1039">
        <v>4</v>
      </c>
      <c r="R38" s="1040"/>
      <c r="S38" s="1040"/>
      <c r="T38" s="1040"/>
      <c r="U38" s="1040"/>
      <c r="V38" s="1040">
        <v>3</v>
      </c>
      <c r="W38" s="1040"/>
      <c r="X38" s="1040"/>
      <c r="Y38" s="1040"/>
      <c r="Z38" s="1040"/>
      <c r="AA38" s="1040">
        <v>1</v>
      </c>
      <c r="AB38" s="1040"/>
      <c r="AC38" s="1040"/>
      <c r="AD38" s="1040"/>
      <c r="AE38" s="1041"/>
      <c r="AF38" s="1033">
        <v>1</v>
      </c>
      <c r="AG38" s="1034"/>
      <c r="AH38" s="1034"/>
      <c r="AI38" s="1034"/>
      <c r="AJ38" s="1035"/>
      <c r="AK38" s="977" t="s">
        <v>547</v>
      </c>
      <c r="AL38" s="975"/>
      <c r="AM38" s="975"/>
      <c r="AN38" s="975"/>
      <c r="AO38" s="976"/>
      <c r="AP38" s="977" t="s">
        <v>547</v>
      </c>
      <c r="AQ38" s="975"/>
      <c r="AR38" s="975"/>
      <c r="AS38" s="975"/>
      <c r="AT38" s="976"/>
      <c r="AU38" s="977" t="s">
        <v>547</v>
      </c>
      <c r="AV38" s="975"/>
      <c r="AW38" s="975"/>
      <c r="AX38" s="975"/>
      <c r="AY38" s="976"/>
      <c r="AZ38" s="1038"/>
      <c r="BA38" s="1038"/>
      <c r="BB38" s="1038"/>
      <c r="BC38" s="1038"/>
      <c r="BD38" s="1038"/>
      <c r="BE38" s="1022" t="s">
        <v>391</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3969</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396</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397</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190</v>
      </c>
      <c r="R68" s="978"/>
      <c r="S68" s="978"/>
      <c r="T68" s="978"/>
      <c r="U68" s="978"/>
      <c r="V68" s="978">
        <v>183</v>
      </c>
      <c r="W68" s="978"/>
      <c r="X68" s="978"/>
      <c r="Y68" s="978"/>
      <c r="Z68" s="978"/>
      <c r="AA68" s="978">
        <v>8</v>
      </c>
      <c r="AB68" s="978"/>
      <c r="AC68" s="978"/>
      <c r="AD68" s="978"/>
      <c r="AE68" s="978"/>
      <c r="AF68" s="978">
        <v>8</v>
      </c>
      <c r="AG68" s="978"/>
      <c r="AH68" s="978"/>
      <c r="AI68" s="978"/>
      <c r="AJ68" s="978"/>
      <c r="AK68" s="977" t="s">
        <v>547</v>
      </c>
      <c r="AL68" s="975"/>
      <c r="AM68" s="975"/>
      <c r="AN68" s="975"/>
      <c r="AO68" s="976"/>
      <c r="AP68" s="977" t="s">
        <v>547</v>
      </c>
      <c r="AQ68" s="975"/>
      <c r="AR68" s="975"/>
      <c r="AS68" s="975"/>
      <c r="AT68" s="976"/>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v>16951</v>
      </c>
      <c r="R69" s="967"/>
      <c r="S69" s="967"/>
      <c r="T69" s="967"/>
      <c r="U69" s="967"/>
      <c r="V69" s="967">
        <v>15098</v>
      </c>
      <c r="W69" s="967"/>
      <c r="X69" s="967"/>
      <c r="Y69" s="967"/>
      <c r="Z69" s="967"/>
      <c r="AA69" s="967">
        <v>1853</v>
      </c>
      <c r="AB69" s="967"/>
      <c r="AC69" s="967"/>
      <c r="AD69" s="967"/>
      <c r="AE69" s="967"/>
      <c r="AF69" s="967">
        <v>1853</v>
      </c>
      <c r="AG69" s="967"/>
      <c r="AH69" s="967"/>
      <c r="AI69" s="967"/>
      <c r="AJ69" s="967"/>
      <c r="AK69" s="977" t="s">
        <v>547</v>
      </c>
      <c r="AL69" s="975"/>
      <c r="AM69" s="975"/>
      <c r="AN69" s="975"/>
      <c r="AO69" s="976"/>
      <c r="AP69" s="977" t="s">
        <v>547</v>
      </c>
      <c r="AQ69" s="975"/>
      <c r="AR69" s="975"/>
      <c r="AS69" s="975"/>
      <c r="AT69" s="976"/>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125</v>
      </c>
      <c r="R70" s="967"/>
      <c r="S70" s="967"/>
      <c r="T70" s="967"/>
      <c r="U70" s="967"/>
      <c r="V70" s="967">
        <v>124</v>
      </c>
      <c r="W70" s="967"/>
      <c r="X70" s="967"/>
      <c r="Y70" s="967"/>
      <c r="Z70" s="967"/>
      <c r="AA70" s="967">
        <v>1</v>
      </c>
      <c r="AB70" s="967"/>
      <c r="AC70" s="967"/>
      <c r="AD70" s="967"/>
      <c r="AE70" s="967"/>
      <c r="AF70" s="967">
        <v>1</v>
      </c>
      <c r="AG70" s="967"/>
      <c r="AH70" s="967"/>
      <c r="AI70" s="967"/>
      <c r="AJ70" s="967"/>
      <c r="AK70" s="977" t="s">
        <v>547</v>
      </c>
      <c r="AL70" s="975"/>
      <c r="AM70" s="975"/>
      <c r="AN70" s="975"/>
      <c r="AO70" s="976"/>
      <c r="AP70" s="977" t="s">
        <v>547</v>
      </c>
      <c r="AQ70" s="975"/>
      <c r="AR70" s="975"/>
      <c r="AS70" s="975"/>
      <c r="AT70" s="976"/>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18</v>
      </c>
      <c r="R71" s="967"/>
      <c r="S71" s="967"/>
      <c r="T71" s="967"/>
      <c r="U71" s="967"/>
      <c r="V71" s="967">
        <v>16</v>
      </c>
      <c r="W71" s="967"/>
      <c r="X71" s="967"/>
      <c r="Y71" s="967"/>
      <c r="Z71" s="967"/>
      <c r="AA71" s="967">
        <v>1</v>
      </c>
      <c r="AB71" s="967"/>
      <c r="AC71" s="967"/>
      <c r="AD71" s="967"/>
      <c r="AE71" s="967"/>
      <c r="AF71" s="967">
        <v>1</v>
      </c>
      <c r="AG71" s="967"/>
      <c r="AH71" s="967"/>
      <c r="AI71" s="967"/>
      <c r="AJ71" s="967"/>
      <c r="AK71" s="967">
        <v>8</v>
      </c>
      <c r="AL71" s="967"/>
      <c r="AM71" s="967"/>
      <c r="AN71" s="967"/>
      <c r="AO71" s="967"/>
      <c r="AP71" s="977" t="s">
        <v>547</v>
      </c>
      <c r="AQ71" s="975"/>
      <c r="AR71" s="975"/>
      <c r="AS71" s="975"/>
      <c r="AT71" s="976"/>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217</v>
      </c>
      <c r="R72" s="967"/>
      <c r="S72" s="967"/>
      <c r="T72" s="967"/>
      <c r="U72" s="967"/>
      <c r="V72" s="967">
        <v>201</v>
      </c>
      <c r="W72" s="967"/>
      <c r="X72" s="967"/>
      <c r="Y72" s="967"/>
      <c r="Z72" s="967"/>
      <c r="AA72" s="967">
        <v>16</v>
      </c>
      <c r="AB72" s="967"/>
      <c r="AC72" s="967"/>
      <c r="AD72" s="967"/>
      <c r="AE72" s="967"/>
      <c r="AF72" s="967">
        <v>16</v>
      </c>
      <c r="AG72" s="967"/>
      <c r="AH72" s="967"/>
      <c r="AI72" s="967"/>
      <c r="AJ72" s="967"/>
      <c r="AK72" s="977" t="s">
        <v>547</v>
      </c>
      <c r="AL72" s="975"/>
      <c r="AM72" s="975"/>
      <c r="AN72" s="975"/>
      <c r="AO72" s="976"/>
      <c r="AP72" s="977">
        <v>182</v>
      </c>
      <c r="AQ72" s="975"/>
      <c r="AR72" s="975"/>
      <c r="AS72" s="975"/>
      <c r="AT72" s="976"/>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4005</v>
      </c>
      <c r="R73" s="967"/>
      <c r="S73" s="967"/>
      <c r="T73" s="967"/>
      <c r="U73" s="967"/>
      <c r="V73" s="967">
        <v>3884</v>
      </c>
      <c r="W73" s="967"/>
      <c r="X73" s="967"/>
      <c r="Y73" s="967"/>
      <c r="Z73" s="967"/>
      <c r="AA73" s="967">
        <v>121</v>
      </c>
      <c r="AB73" s="967"/>
      <c r="AC73" s="967"/>
      <c r="AD73" s="967"/>
      <c r="AE73" s="967"/>
      <c r="AF73" s="967">
        <v>121</v>
      </c>
      <c r="AG73" s="967"/>
      <c r="AH73" s="967"/>
      <c r="AI73" s="967"/>
      <c r="AJ73" s="967"/>
      <c r="AK73" s="967">
        <v>165</v>
      </c>
      <c r="AL73" s="967"/>
      <c r="AM73" s="967"/>
      <c r="AN73" s="967"/>
      <c r="AO73" s="967"/>
      <c r="AP73" s="977" t="s">
        <v>547</v>
      </c>
      <c r="AQ73" s="975"/>
      <c r="AR73" s="975"/>
      <c r="AS73" s="975"/>
      <c r="AT73" s="976"/>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665317</v>
      </c>
      <c r="R74" s="967"/>
      <c r="S74" s="967"/>
      <c r="T74" s="967"/>
      <c r="U74" s="967"/>
      <c r="V74" s="967">
        <v>642459</v>
      </c>
      <c r="W74" s="967"/>
      <c r="X74" s="967"/>
      <c r="Y74" s="967"/>
      <c r="Z74" s="967"/>
      <c r="AA74" s="967">
        <v>22858</v>
      </c>
      <c r="AB74" s="967"/>
      <c r="AC74" s="967"/>
      <c r="AD74" s="967"/>
      <c r="AE74" s="967"/>
      <c r="AF74" s="967">
        <v>22858</v>
      </c>
      <c r="AG74" s="967"/>
      <c r="AH74" s="967"/>
      <c r="AI74" s="967"/>
      <c r="AJ74" s="967"/>
      <c r="AK74" s="967">
        <v>8588</v>
      </c>
      <c r="AL74" s="967"/>
      <c r="AM74" s="967"/>
      <c r="AN74" s="967"/>
      <c r="AO74" s="967"/>
      <c r="AP74" s="977" t="s">
        <v>547</v>
      </c>
      <c r="AQ74" s="975"/>
      <c r="AR74" s="975"/>
      <c r="AS74" s="975"/>
      <c r="AT74" s="976"/>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288</v>
      </c>
      <c r="AG109" s="888"/>
      <c r="AH109" s="888"/>
      <c r="AI109" s="888"/>
      <c r="AJ109" s="889"/>
      <c r="AK109" s="890" t="s">
        <v>287</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288</v>
      </c>
      <c r="BW109" s="888"/>
      <c r="BX109" s="888"/>
      <c r="BY109" s="888"/>
      <c r="BZ109" s="889"/>
      <c r="CA109" s="890" t="s">
        <v>287</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288</v>
      </c>
      <c r="DM109" s="888"/>
      <c r="DN109" s="888"/>
      <c r="DO109" s="888"/>
      <c r="DP109" s="889"/>
      <c r="DQ109" s="890" t="s">
        <v>287</v>
      </c>
      <c r="DR109" s="888"/>
      <c r="DS109" s="888"/>
      <c r="DT109" s="888"/>
      <c r="DU109" s="889"/>
      <c r="DV109" s="890" t="s">
        <v>408</v>
      </c>
      <c r="DW109" s="888"/>
      <c r="DX109" s="888"/>
      <c r="DY109" s="888"/>
      <c r="DZ109" s="919"/>
    </row>
    <row r="110" spans="1:131" s="197" customFormat="1" ht="26.25" customHeight="1">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4320567</v>
      </c>
      <c r="AB110" s="873"/>
      <c r="AC110" s="873"/>
      <c r="AD110" s="873"/>
      <c r="AE110" s="874"/>
      <c r="AF110" s="875">
        <v>4316836</v>
      </c>
      <c r="AG110" s="873"/>
      <c r="AH110" s="873"/>
      <c r="AI110" s="873"/>
      <c r="AJ110" s="874"/>
      <c r="AK110" s="875">
        <v>4182000</v>
      </c>
      <c r="AL110" s="873"/>
      <c r="AM110" s="873"/>
      <c r="AN110" s="873"/>
      <c r="AO110" s="874"/>
      <c r="AP110" s="876">
        <v>24.2</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34522591</v>
      </c>
      <c r="BR110" s="800"/>
      <c r="BS110" s="800"/>
      <c r="BT110" s="800"/>
      <c r="BU110" s="800"/>
      <c r="BV110" s="800">
        <v>33417472</v>
      </c>
      <c r="BW110" s="800"/>
      <c r="BX110" s="800"/>
      <c r="BY110" s="800"/>
      <c r="BZ110" s="800"/>
      <c r="CA110" s="800">
        <v>36532205</v>
      </c>
      <c r="CB110" s="800"/>
      <c r="CC110" s="800"/>
      <c r="CD110" s="800"/>
      <c r="CE110" s="800"/>
      <c r="CF110" s="861">
        <v>211.8</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329692</v>
      </c>
      <c r="BR111" s="771"/>
      <c r="BS111" s="771"/>
      <c r="BT111" s="771"/>
      <c r="BU111" s="771"/>
      <c r="BV111" s="771">
        <v>243737</v>
      </c>
      <c r="BW111" s="771"/>
      <c r="BX111" s="771"/>
      <c r="BY111" s="771"/>
      <c r="BZ111" s="771"/>
      <c r="CA111" s="771">
        <v>163799</v>
      </c>
      <c r="CB111" s="771"/>
      <c r="CC111" s="771"/>
      <c r="CD111" s="771"/>
      <c r="CE111" s="771"/>
      <c r="CF111" s="848">
        <v>0.9</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32280873</v>
      </c>
      <c r="BR112" s="771"/>
      <c r="BS112" s="771"/>
      <c r="BT112" s="771"/>
      <c r="BU112" s="771"/>
      <c r="BV112" s="771">
        <v>30984866</v>
      </c>
      <c r="BW112" s="771"/>
      <c r="BX112" s="771"/>
      <c r="BY112" s="771"/>
      <c r="BZ112" s="771"/>
      <c r="CA112" s="771">
        <v>29224893</v>
      </c>
      <c r="CB112" s="771"/>
      <c r="CC112" s="771"/>
      <c r="CD112" s="771"/>
      <c r="CE112" s="771"/>
      <c r="CF112" s="848">
        <v>169.4</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2418239</v>
      </c>
      <c r="AB113" s="909"/>
      <c r="AC113" s="909"/>
      <c r="AD113" s="909"/>
      <c r="AE113" s="910"/>
      <c r="AF113" s="911">
        <v>2470210</v>
      </c>
      <c r="AG113" s="909"/>
      <c r="AH113" s="909"/>
      <c r="AI113" s="909"/>
      <c r="AJ113" s="910"/>
      <c r="AK113" s="911">
        <v>2457535</v>
      </c>
      <c r="AL113" s="909"/>
      <c r="AM113" s="909"/>
      <c r="AN113" s="909"/>
      <c r="AO113" s="910"/>
      <c r="AP113" s="912">
        <v>14.2</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t="s">
        <v>113</v>
      </c>
      <c r="BR113" s="771"/>
      <c r="BS113" s="771"/>
      <c r="BT113" s="771"/>
      <c r="BU113" s="771"/>
      <c r="BV113" s="771" t="s">
        <v>113</v>
      </c>
      <c r="BW113" s="771"/>
      <c r="BX113" s="771"/>
      <c r="BY113" s="771"/>
      <c r="BZ113" s="771"/>
      <c r="CA113" s="771" t="s">
        <v>113</v>
      </c>
      <c r="CB113" s="771"/>
      <c r="CC113" s="771"/>
      <c r="CD113" s="771"/>
      <c r="CE113" s="771"/>
      <c r="CF113" s="848" t="s">
        <v>113</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113</v>
      </c>
      <c r="AB114" s="784"/>
      <c r="AC114" s="784"/>
      <c r="AD114" s="784"/>
      <c r="AE114" s="785"/>
      <c r="AF114" s="786" t="s">
        <v>113</v>
      </c>
      <c r="AG114" s="784"/>
      <c r="AH114" s="784"/>
      <c r="AI114" s="784"/>
      <c r="AJ114" s="785"/>
      <c r="AK114" s="786" t="s">
        <v>113</v>
      </c>
      <c r="AL114" s="784"/>
      <c r="AM114" s="784"/>
      <c r="AN114" s="784"/>
      <c r="AO114" s="785"/>
      <c r="AP114" s="754" t="s">
        <v>113</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6957528</v>
      </c>
      <c r="BR114" s="771"/>
      <c r="BS114" s="771"/>
      <c r="BT114" s="771"/>
      <c r="BU114" s="771"/>
      <c r="BV114" s="771">
        <v>6646352</v>
      </c>
      <c r="BW114" s="771"/>
      <c r="BX114" s="771"/>
      <c r="BY114" s="771"/>
      <c r="BZ114" s="771"/>
      <c r="CA114" s="771">
        <v>6057412</v>
      </c>
      <c r="CB114" s="771"/>
      <c r="CC114" s="771"/>
      <c r="CD114" s="771"/>
      <c r="CE114" s="771"/>
      <c r="CF114" s="848">
        <v>35.1</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97557</v>
      </c>
      <c r="AB115" s="909"/>
      <c r="AC115" s="909"/>
      <c r="AD115" s="909"/>
      <c r="AE115" s="910"/>
      <c r="AF115" s="911">
        <v>92465</v>
      </c>
      <c r="AG115" s="909"/>
      <c r="AH115" s="909"/>
      <c r="AI115" s="909"/>
      <c r="AJ115" s="910"/>
      <c r="AK115" s="911">
        <v>84540</v>
      </c>
      <c r="AL115" s="909"/>
      <c r="AM115" s="909"/>
      <c r="AN115" s="909"/>
      <c r="AO115" s="910"/>
      <c r="AP115" s="912">
        <v>0.5</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6836363</v>
      </c>
      <c r="AB117" s="895"/>
      <c r="AC117" s="895"/>
      <c r="AD117" s="895"/>
      <c r="AE117" s="896"/>
      <c r="AF117" s="898">
        <v>6879511</v>
      </c>
      <c r="AG117" s="895"/>
      <c r="AH117" s="895"/>
      <c r="AI117" s="895"/>
      <c r="AJ117" s="896"/>
      <c r="AK117" s="898">
        <v>6724075</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288</v>
      </c>
      <c r="AG118" s="888"/>
      <c r="AH118" s="888"/>
      <c r="AI118" s="888"/>
      <c r="AJ118" s="889"/>
      <c r="AK118" s="890" t="s">
        <v>287</v>
      </c>
      <c r="AL118" s="888"/>
      <c r="AM118" s="888"/>
      <c r="AN118" s="888"/>
      <c r="AO118" s="889"/>
      <c r="AP118" s="891" t="s">
        <v>408</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436</v>
      </c>
      <c r="BP118" s="838"/>
      <c r="BQ118" s="857">
        <v>74090684</v>
      </c>
      <c r="BR118" s="858"/>
      <c r="BS118" s="858"/>
      <c r="BT118" s="858"/>
      <c r="BU118" s="858"/>
      <c r="BV118" s="858">
        <v>71292427</v>
      </c>
      <c r="BW118" s="858"/>
      <c r="BX118" s="858"/>
      <c r="BY118" s="858"/>
      <c r="BZ118" s="858"/>
      <c r="CA118" s="858">
        <v>71978309</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12900857</v>
      </c>
      <c r="BR119" s="800"/>
      <c r="BS119" s="800"/>
      <c r="BT119" s="800"/>
      <c r="BU119" s="800"/>
      <c r="BV119" s="800">
        <v>13404274</v>
      </c>
      <c r="BW119" s="800"/>
      <c r="BX119" s="800"/>
      <c r="BY119" s="800"/>
      <c r="BZ119" s="800"/>
      <c r="CA119" s="800">
        <v>11462640</v>
      </c>
      <c r="CB119" s="800"/>
      <c r="CC119" s="800"/>
      <c r="CD119" s="800"/>
      <c r="CE119" s="800"/>
      <c r="CF119" s="861">
        <v>66.5</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329692</v>
      </c>
      <c r="DH119" s="717"/>
      <c r="DI119" s="717"/>
      <c r="DJ119" s="717"/>
      <c r="DK119" s="718"/>
      <c r="DL119" s="719">
        <v>243737</v>
      </c>
      <c r="DM119" s="717"/>
      <c r="DN119" s="717"/>
      <c r="DO119" s="717"/>
      <c r="DP119" s="718"/>
      <c r="DQ119" s="719">
        <v>163799</v>
      </c>
      <c r="DR119" s="717"/>
      <c r="DS119" s="717"/>
      <c r="DT119" s="717"/>
      <c r="DU119" s="718"/>
      <c r="DV119" s="807">
        <v>0.9</v>
      </c>
      <c r="DW119" s="808"/>
      <c r="DX119" s="808"/>
      <c r="DY119" s="808"/>
      <c r="DZ119" s="809"/>
    </row>
    <row r="120" spans="1:130" s="197" customFormat="1" ht="26.25" customHeight="1">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1694836</v>
      </c>
      <c r="BR120" s="771"/>
      <c r="BS120" s="771"/>
      <c r="BT120" s="771"/>
      <c r="BU120" s="771"/>
      <c r="BV120" s="771">
        <v>1605741</v>
      </c>
      <c r="BW120" s="771"/>
      <c r="BX120" s="771"/>
      <c r="BY120" s="771"/>
      <c r="BZ120" s="771"/>
      <c r="CA120" s="771">
        <v>1474602</v>
      </c>
      <c r="CB120" s="771"/>
      <c r="CC120" s="771"/>
      <c r="CD120" s="771"/>
      <c r="CE120" s="771"/>
      <c r="CF120" s="848">
        <v>8.5</v>
      </c>
      <c r="CG120" s="849"/>
      <c r="CH120" s="849"/>
      <c r="CI120" s="849"/>
      <c r="CJ120" s="849"/>
      <c r="CK120" s="850" t="s">
        <v>442</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29124613</v>
      </c>
      <c r="DH120" s="800"/>
      <c r="DI120" s="800"/>
      <c r="DJ120" s="800"/>
      <c r="DK120" s="800"/>
      <c r="DL120" s="800">
        <v>27616506</v>
      </c>
      <c r="DM120" s="800"/>
      <c r="DN120" s="800"/>
      <c r="DO120" s="800"/>
      <c r="DP120" s="800"/>
      <c r="DQ120" s="800">
        <v>26409338</v>
      </c>
      <c r="DR120" s="800"/>
      <c r="DS120" s="800"/>
      <c r="DT120" s="800"/>
      <c r="DU120" s="800"/>
      <c r="DV120" s="801">
        <v>153.1</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53556725</v>
      </c>
      <c r="BR121" s="858"/>
      <c r="BS121" s="858"/>
      <c r="BT121" s="858"/>
      <c r="BU121" s="858"/>
      <c r="BV121" s="858">
        <v>54161380</v>
      </c>
      <c r="BW121" s="858"/>
      <c r="BX121" s="858"/>
      <c r="BY121" s="858"/>
      <c r="BZ121" s="858"/>
      <c r="CA121" s="858">
        <v>54524777</v>
      </c>
      <c r="CB121" s="858"/>
      <c r="CC121" s="858"/>
      <c r="CD121" s="858"/>
      <c r="CE121" s="858"/>
      <c r="CF121" s="859">
        <v>316.10000000000002</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3060138</v>
      </c>
      <c r="DH121" s="771"/>
      <c r="DI121" s="771"/>
      <c r="DJ121" s="771"/>
      <c r="DK121" s="771"/>
      <c r="DL121" s="771">
        <v>3278851</v>
      </c>
      <c r="DM121" s="771"/>
      <c r="DN121" s="771"/>
      <c r="DO121" s="771"/>
      <c r="DP121" s="771"/>
      <c r="DQ121" s="771">
        <v>2734917</v>
      </c>
      <c r="DR121" s="771"/>
      <c r="DS121" s="771"/>
      <c r="DT121" s="771"/>
      <c r="DU121" s="771"/>
      <c r="DV121" s="823">
        <v>15.9</v>
      </c>
      <c r="DW121" s="823"/>
      <c r="DX121" s="823"/>
      <c r="DY121" s="823"/>
      <c r="DZ121" s="824"/>
    </row>
    <row r="122" spans="1:130" s="197" customFormat="1" ht="26.25" customHeight="1">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445</v>
      </c>
      <c r="BP122" s="838"/>
      <c r="BQ122" s="839">
        <v>68152418</v>
      </c>
      <c r="BR122" s="840"/>
      <c r="BS122" s="840"/>
      <c r="BT122" s="840"/>
      <c r="BU122" s="840"/>
      <c r="BV122" s="840">
        <v>69171395</v>
      </c>
      <c r="BW122" s="840"/>
      <c r="BX122" s="840"/>
      <c r="BY122" s="840"/>
      <c r="BZ122" s="840"/>
      <c r="CA122" s="840">
        <v>67462019</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t="s">
        <v>113</v>
      </c>
      <c r="DH122" s="771"/>
      <c r="DI122" s="771"/>
      <c r="DJ122" s="771"/>
      <c r="DK122" s="771"/>
      <c r="DL122" s="771" t="s">
        <v>113</v>
      </c>
      <c r="DM122" s="771"/>
      <c r="DN122" s="771"/>
      <c r="DO122" s="771"/>
      <c r="DP122" s="771"/>
      <c r="DQ122" s="771" t="s">
        <v>113</v>
      </c>
      <c r="DR122" s="771"/>
      <c r="DS122" s="771"/>
      <c r="DT122" s="771"/>
      <c r="DU122" s="771"/>
      <c r="DV122" s="823" t="s">
        <v>113</v>
      </c>
      <c r="DW122" s="823"/>
      <c r="DX122" s="823"/>
      <c r="DY122" s="823"/>
      <c r="DZ122" s="824"/>
    </row>
    <row r="123" spans="1:130" s="197" customFormat="1" ht="26.25" customHeight="1" thickBot="1">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34</v>
      </c>
      <c r="BR123" s="832"/>
      <c r="BS123" s="832"/>
      <c r="BT123" s="832"/>
      <c r="BU123" s="832"/>
      <c r="BV123" s="832">
        <v>12</v>
      </c>
      <c r="BW123" s="832"/>
      <c r="BX123" s="832"/>
      <c r="BY123" s="832"/>
      <c r="BZ123" s="832"/>
      <c r="CA123" s="832">
        <v>26.1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88971</v>
      </c>
      <c r="AB126" s="784"/>
      <c r="AC126" s="784"/>
      <c r="AD126" s="784"/>
      <c r="AE126" s="785"/>
      <c r="AF126" s="786">
        <v>85947</v>
      </c>
      <c r="AG126" s="784"/>
      <c r="AH126" s="784"/>
      <c r="AI126" s="784"/>
      <c r="AJ126" s="785"/>
      <c r="AK126" s="786">
        <v>79939</v>
      </c>
      <c r="AL126" s="784"/>
      <c r="AM126" s="784"/>
      <c r="AN126" s="784"/>
      <c r="AO126" s="785"/>
      <c r="AP126" s="754">
        <v>0.5</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8586</v>
      </c>
      <c r="AB127" s="784"/>
      <c r="AC127" s="784"/>
      <c r="AD127" s="784"/>
      <c r="AE127" s="785"/>
      <c r="AF127" s="786">
        <v>6518</v>
      </c>
      <c r="AG127" s="784"/>
      <c r="AH127" s="784"/>
      <c r="AI127" s="784"/>
      <c r="AJ127" s="785"/>
      <c r="AK127" s="786">
        <v>4601</v>
      </c>
      <c r="AL127" s="784"/>
      <c r="AM127" s="784"/>
      <c r="AN127" s="784"/>
      <c r="AO127" s="785"/>
      <c r="AP127" s="754">
        <v>0</v>
      </c>
      <c r="AQ127" s="755"/>
      <c r="AR127" s="755"/>
      <c r="AS127" s="755"/>
      <c r="AT127" s="756"/>
      <c r="AU127" s="233"/>
      <c r="AV127" s="233"/>
      <c r="AW127" s="233"/>
      <c r="AX127" s="757" t="s">
        <v>456</v>
      </c>
      <c r="AY127" s="758"/>
      <c r="AZ127" s="758"/>
      <c r="BA127" s="758"/>
      <c r="BB127" s="758"/>
      <c r="BC127" s="758"/>
      <c r="BD127" s="758"/>
      <c r="BE127" s="759"/>
      <c r="BF127" s="760" t="s">
        <v>113</v>
      </c>
      <c r="BG127" s="761"/>
      <c r="BH127" s="761"/>
      <c r="BI127" s="761"/>
      <c r="BJ127" s="761"/>
      <c r="BK127" s="761"/>
      <c r="BL127" s="762"/>
      <c r="BM127" s="760">
        <v>12.26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193371</v>
      </c>
      <c r="AB128" s="724"/>
      <c r="AC128" s="724"/>
      <c r="AD128" s="724"/>
      <c r="AE128" s="725"/>
      <c r="AF128" s="726">
        <v>186966</v>
      </c>
      <c r="AG128" s="724"/>
      <c r="AH128" s="724"/>
      <c r="AI128" s="724"/>
      <c r="AJ128" s="725"/>
      <c r="AK128" s="726">
        <v>179849</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113</v>
      </c>
      <c r="BG128" s="791"/>
      <c r="BH128" s="791"/>
      <c r="BI128" s="791"/>
      <c r="BJ128" s="791"/>
      <c r="BK128" s="791"/>
      <c r="BL128" s="792"/>
      <c r="BM128" s="790">
        <v>17.260000000000002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22411753</v>
      </c>
      <c r="AB129" s="784"/>
      <c r="AC129" s="784"/>
      <c r="AD129" s="784"/>
      <c r="AE129" s="785"/>
      <c r="AF129" s="786">
        <v>22651468</v>
      </c>
      <c r="AG129" s="784"/>
      <c r="AH129" s="784"/>
      <c r="AI129" s="784"/>
      <c r="AJ129" s="785"/>
      <c r="AK129" s="786">
        <v>22617542</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8.4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4969708</v>
      </c>
      <c r="AB130" s="784"/>
      <c r="AC130" s="784"/>
      <c r="AD130" s="784"/>
      <c r="AE130" s="785"/>
      <c r="AF130" s="786">
        <v>5107505</v>
      </c>
      <c r="AG130" s="784"/>
      <c r="AH130" s="784"/>
      <c r="AI130" s="784"/>
      <c r="AJ130" s="785"/>
      <c r="AK130" s="786">
        <v>5368844</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26.1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17442045</v>
      </c>
      <c r="AB131" s="717"/>
      <c r="AC131" s="717"/>
      <c r="AD131" s="717"/>
      <c r="AE131" s="718"/>
      <c r="AF131" s="719">
        <v>17543963</v>
      </c>
      <c r="AG131" s="717"/>
      <c r="AH131" s="717"/>
      <c r="AI131" s="717"/>
      <c r="AJ131" s="718"/>
      <c r="AK131" s="719">
        <v>17248698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9.5933934349999994</v>
      </c>
      <c r="AB132" s="740"/>
      <c r="AC132" s="740"/>
      <c r="AD132" s="740"/>
      <c r="AE132" s="741"/>
      <c r="AF132" s="742">
        <v>9.0346747769999993</v>
      </c>
      <c r="AG132" s="740"/>
      <c r="AH132" s="740"/>
      <c r="AI132" s="740"/>
      <c r="AJ132" s="741"/>
      <c r="AK132" s="742">
        <v>6.8143230289999996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11.2</v>
      </c>
      <c r="AB133" s="749"/>
      <c r="AC133" s="749"/>
      <c r="AD133" s="749"/>
      <c r="AE133" s="750"/>
      <c r="AF133" s="748">
        <v>9.9</v>
      </c>
      <c r="AG133" s="749"/>
      <c r="AH133" s="749"/>
      <c r="AI133" s="749"/>
      <c r="AJ133" s="750"/>
      <c r="AK133" s="748">
        <v>8.4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34" zoomScaleNormal="85" zoomScaleSheetLayoutView="55" workbookViewId="0">
      <selection activeCell="P22" sqref="P2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9" t="s">
        <v>472</v>
      </c>
      <c r="L7" s="254"/>
      <c r="M7" s="255" t="s">
        <v>473</v>
      </c>
      <c r="N7" s="256"/>
    </row>
    <row r="8" spans="1:16">
      <c r="A8" s="248"/>
      <c r="B8" s="244"/>
      <c r="C8" s="244"/>
      <c r="D8" s="244"/>
      <c r="E8" s="244"/>
      <c r="F8" s="244"/>
      <c r="G8" s="257"/>
      <c r="H8" s="258"/>
      <c r="I8" s="258"/>
      <c r="J8" s="259"/>
      <c r="K8" s="1120"/>
      <c r="L8" s="260" t="s">
        <v>474</v>
      </c>
      <c r="M8" s="261" t="s">
        <v>475</v>
      </c>
      <c r="N8" s="262" t="s">
        <v>476</v>
      </c>
    </row>
    <row r="9" spans="1:16">
      <c r="A9" s="248"/>
      <c r="B9" s="244"/>
      <c r="C9" s="244"/>
      <c r="D9" s="244"/>
      <c r="E9" s="244"/>
      <c r="F9" s="244"/>
      <c r="G9" s="1133" t="s">
        <v>477</v>
      </c>
      <c r="H9" s="1134"/>
      <c r="I9" s="1134"/>
      <c r="J9" s="1135"/>
      <c r="K9" s="263">
        <v>5003318</v>
      </c>
      <c r="L9" s="264">
        <v>74067</v>
      </c>
      <c r="M9" s="265">
        <v>65114</v>
      </c>
      <c r="N9" s="266">
        <v>13.7</v>
      </c>
    </row>
    <row r="10" spans="1:16">
      <c r="A10" s="248"/>
      <c r="B10" s="244"/>
      <c r="C10" s="244"/>
      <c r="D10" s="244"/>
      <c r="E10" s="244"/>
      <c r="F10" s="244"/>
      <c r="G10" s="1133" t="s">
        <v>478</v>
      </c>
      <c r="H10" s="1134"/>
      <c r="I10" s="1134"/>
      <c r="J10" s="1135"/>
      <c r="K10" s="267">
        <v>683613</v>
      </c>
      <c r="L10" s="268">
        <v>10120</v>
      </c>
      <c r="M10" s="269">
        <v>4538</v>
      </c>
      <c r="N10" s="270">
        <v>123</v>
      </c>
    </row>
    <row r="11" spans="1:16" ht="13.5" customHeight="1">
      <c r="A11" s="248"/>
      <c r="B11" s="244"/>
      <c r="C11" s="244"/>
      <c r="D11" s="244"/>
      <c r="E11" s="244"/>
      <c r="F11" s="244"/>
      <c r="G11" s="1133" t="s">
        <v>479</v>
      </c>
      <c r="H11" s="1134"/>
      <c r="I11" s="1134"/>
      <c r="J11" s="1135"/>
      <c r="K11" s="267">
        <v>46977</v>
      </c>
      <c r="L11" s="268">
        <v>695</v>
      </c>
      <c r="M11" s="269">
        <v>5513</v>
      </c>
      <c r="N11" s="270">
        <v>-87.4</v>
      </c>
    </row>
    <row r="12" spans="1:16" ht="13.5" customHeight="1">
      <c r="A12" s="248"/>
      <c r="B12" s="244"/>
      <c r="C12" s="244"/>
      <c r="D12" s="244"/>
      <c r="E12" s="244"/>
      <c r="F12" s="244"/>
      <c r="G12" s="1133" t="s">
        <v>480</v>
      </c>
      <c r="H12" s="1134"/>
      <c r="I12" s="1134"/>
      <c r="J12" s="1135"/>
      <c r="K12" s="267">
        <v>13996</v>
      </c>
      <c r="L12" s="268">
        <v>207</v>
      </c>
      <c r="M12" s="269">
        <v>953</v>
      </c>
      <c r="N12" s="270">
        <v>-78.3</v>
      </c>
    </row>
    <row r="13" spans="1:16" ht="13.5" customHeight="1">
      <c r="A13" s="248"/>
      <c r="B13" s="244"/>
      <c r="C13" s="244"/>
      <c r="D13" s="244"/>
      <c r="E13" s="244"/>
      <c r="F13" s="244"/>
      <c r="G13" s="1133" t="s">
        <v>481</v>
      </c>
      <c r="H13" s="1134"/>
      <c r="I13" s="1134"/>
      <c r="J13" s="1135"/>
      <c r="K13" s="267" t="s">
        <v>482</v>
      </c>
      <c r="L13" s="268" t="s">
        <v>482</v>
      </c>
      <c r="M13" s="269">
        <v>2</v>
      </c>
      <c r="N13" s="270" t="s">
        <v>482</v>
      </c>
    </row>
    <row r="14" spans="1:16" ht="13.5" customHeight="1">
      <c r="A14" s="248"/>
      <c r="B14" s="244"/>
      <c r="C14" s="244"/>
      <c r="D14" s="244"/>
      <c r="E14" s="244"/>
      <c r="F14" s="244"/>
      <c r="G14" s="1133" t="s">
        <v>483</v>
      </c>
      <c r="H14" s="1134"/>
      <c r="I14" s="1134"/>
      <c r="J14" s="1135"/>
      <c r="K14" s="267" t="s">
        <v>482</v>
      </c>
      <c r="L14" s="268" t="s">
        <v>482</v>
      </c>
      <c r="M14" s="269">
        <v>2887</v>
      </c>
      <c r="N14" s="270" t="s">
        <v>482</v>
      </c>
    </row>
    <row r="15" spans="1:16" ht="13.5" customHeight="1">
      <c r="A15" s="248"/>
      <c r="B15" s="244"/>
      <c r="C15" s="244"/>
      <c r="D15" s="244"/>
      <c r="E15" s="244"/>
      <c r="F15" s="244"/>
      <c r="G15" s="1133" t="s">
        <v>484</v>
      </c>
      <c r="H15" s="1134"/>
      <c r="I15" s="1134"/>
      <c r="J15" s="1135"/>
      <c r="K15" s="267">
        <v>64199</v>
      </c>
      <c r="L15" s="268">
        <v>950</v>
      </c>
      <c r="M15" s="269">
        <v>1642</v>
      </c>
      <c r="N15" s="270">
        <v>-42.1</v>
      </c>
    </row>
    <row r="16" spans="1:16">
      <c r="A16" s="248"/>
      <c r="B16" s="244"/>
      <c r="C16" s="244"/>
      <c r="D16" s="244"/>
      <c r="E16" s="244"/>
      <c r="F16" s="244"/>
      <c r="G16" s="1136" t="s">
        <v>485</v>
      </c>
      <c r="H16" s="1137"/>
      <c r="I16" s="1137"/>
      <c r="J16" s="1138"/>
      <c r="K16" s="268">
        <v>-628997</v>
      </c>
      <c r="L16" s="268">
        <v>-9311</v>
      </c>
      <c r="M16" s="269">
        <v>-6965</v>
      </c>
      <c r="N16" s="270">
        <v>33.700000000000003</v>
      </c>
    </row>
    <row r="17" spans="1:16">
      <c r="A17" s="248"/>
      <c r="B17" s="244"/>
      <c r="C17" s="244"/>
      <c r="D17" s="244"/>
      <c r="E17" s="244"/>
      <c r="F17" s="244"/>
      <c r="G17" s="1136" t="s">
        <v>170</v>
      </c>
      <c r="H17" s="1137"/>
      <c r="I17" s="1137"/>
      <c r="J17" s="1138"/>
      <c r="K17" s="268">
        <v>5183106</v>
      </c>
      <c r="L17" s="268">
        <v>76729</v>
      </c>
      <c r="M17" s="269">
        <v>73685</v>
      </c>
      <c r="N17" s="270">
        <v>4.0999999999999996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30" t="s">
        <v>490</v>
      </c>
      <c r="H21" s="1131"/>
      <c r="I21" s="1131"/>
      <c r="J21" s="1132"/>
      <c r="K21" s="280">
        <v>8.48</v>
      </c>
      <c r="L21" s="281">
        <v>7.13</v>
      </c>
      <c r="M21" s="282">
        <v>1.35</v>
      </c>
      <c r="N21" s="249"/>
      <c r="O21" s="283"/>
      <c r="P21" s="279"/>
    </row>
    <row r="22" spans="1:16" s="284" customFormat="1">
      <c r="A22" s="279"/>
      <c r="B22" s="249"/>
      <c r="C22" s="249"/>
      <c r="D22" s="249"/>
      <c r="E22" s="249"/>
      <c r="F22" s="249"/>
      <c r="G22" s="1130" t="s">
        <v>491</v>
      </c>
      <c r="H22" s="1131"/>
      <c r="I22" s="1131"/>
      <c r="J22" s="1132"/>
      <c r="K22" s="285">
        <v>96.7</v>
      </c>
      <c r="L22" s="286">
        <v>98.1</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9" t="s">
        <v>472</v>
      </c>
      <c r="L30" s="254"/>
      <c r="M30" s="255" t="s">
        <v>473</v>
      </c>
      <c r="N30" s="256"/>
    </row>
    <row r="31" spans="1:16">
      <c r="A31" s="248"/>
      <c r="B31" s="244"/>
      <c r="C31" s="244"/>
      <c r="D31" s="244"/>
      <c r="E31" s="244"/>
      <c r="F31" s="244"/>
      <c r="G31" s="257"/>
      <c r="H31" s="258"/>
      <c r="I31" s="258"/>
      <c r="J31" s="259"/>
      <c r="K31" s="1120"/>
      <c r="L31" s="260" t="s">
        <v>474</v>
      </c>
      <c r="M31" s="261" t="s">
        <v>475</v>
      </c>
      <c r="N31" s="262" t="s">
        <v>476</v>
      </c>
    </row>
    <row r="32" spans="1:16" ht="27" customHeight="1">
      <c r="A32" s="248"/>
      <c r="B32" s="244"/>
      <c r="C32" s="244"/>
      <c r="D32" s="244"/>
      <c r="E32" s="244"/>
      <c r="F32" s="244"/>
      <c r="G32" s="1121" t="s">
        <v>494</v>
      </c>
      <c r="H32" s="1122"/>
      <c r="I32" s="1122"/>
      <c r="J32" s="1123"/>
      <c r="K32" s="294">
        <v>4182000</v>
      </c>
      <c r="L32" s="294">
        <v>61909</v>
      </c>
      <c r="M32" s="295">
        <v>43359</v>
      </c>
      <c r="N32" s="296">
        <v>42.8</v>
      </c>
    </row>
    <row r="33" spans="1:16" ht="13.5" customHeight="1">
      <c r="A33" s="248"/>
      <c r="B33" s="244"/>
      <c r="C33" s="244"/>
      <c r="D33" s="244"/>
      <c r="E33" s="244"/>
      <c r="F33" s="244"/>
      <c r="G33" s="1121" t="s">
        <v>495</v>
      </c>
      <c r="H33" s="1122"/>
      <c r="I33" s="1122"/>
      <c r="J33" s="1123"/>
      <c r="K33" s="294" t="s">
        <v>482</v>
      </c>
      <c r="L33" s="294" t="s">
        <v>482</v>
      </c>
      <c r="M33" s="295">
        <v>0</v>
      </c>
      <c r="N33" s="296" t="s">
        <v>482</v>
      </c>
    </row>
    <row r="34" spans="1:16" ht="27" customHeight="1">
      <c r="A34" s="248"/>
      <c r="B34" s="244"/>
      <c r="C34" s="244"/>
      <c r="D34" s="244"/>
      <c r="E34" s="244"/>
      <c r="F34" s="244"/>
      <c r="G34" s="1121" t="s">
        <v>496</v>
      </c>
      <c r="H34" s="1122"/>
      <c r="I34" s="1122"/>
      <c r="J34" s="1123"/>
      <c r="K34" s="294" t="s">
        <v>482</v>
      </c>
      <c r="L34" s="294" t="s">
        <v>482</v>
      </c>
      <c r="M34" s="295">
        <v>39</v>
      </c>
      <c r="N34" s="296" t="s">
        <v>482</v>
      </c>
    </row>
    <row r="35" spans="1:16" ht="27" customHeight="1">
      <c r="A35" s="248"/>
      <c r="B35" s="244"/>
      <c r="C35" s="244"/>
      <c r="D35" s="244"/>
      <c r="E35" s="244"/>
      <c r="F35" s="244"/>
      <c r="G35" s="1121" t="s">
        <v>497</v>
      </c>
      <c r="H35" s="1122"/>
      <c r="I35" s="1122"/>
      <c r="J35" s="1123"/>
      <c r="K35" s="294">
        <v>2457535</v>
      </c>
      <c r="L35" s="294">
        <v>36380</v>
      </c>
      <c r="M35" s="295">
        <v>11806</v>
      </c>
      <c r="N35" s="296">
        <v>208.1</v>
      </c>
    </row>
    <row r="36" spans="1:16" ht="27" customHeight="1">
      <c r="A36" s="248"/>
      <c r="B36" s="244"/>
      <c r="C36" s="244"/>
      <c r="D36" s="244"/>
      <c r="E36" s="244"/>
      <c r="F36" s="244"/>
      <c r="G36" s="1121" t="s">
        <v>498</v>
      </c>
      <c r="H36" s="1122"/>
      <c r="I36" s="1122"/>
      <c r="J36" s="1123"/>
      <c r="K36" s="294" t="s">
        <v>482</v>
      </c>
      <c r="L36" s="294" t="s">
        <v>482</v>
      </c>
      <c r="M36" s="295">
        <v>1910</v>
      </c>
      <c r="N36" s="296" t="s">
        <v>482</v>
      </c>
    </row>
    <row r="37" spans="1:16" ht="13.5" customHeight="1">
      <c r="A37" s="248"/>
      <c r="B37" s="244"/>
      <c r="C37" s="244"/>
      <c r="D37" s="244"/>
      <c r="E37" s="244"/>
      <c r="F37" s="244"/>
      <c r="G37" s="1121" t="s">
        <v>499</v>
      </c>
      <c r="H37" s="1122"/>
      <c r="I37" s="1122"/>
      <c r="J37" s="1123"/>
      <c r="K37" s="294">
        <v>84540</v>
      </c>
      <c r="L37" s="294">
        <v>1251</v>
      </c>
      <c r="M37" s="295">
        <v>1129</v>
      </c>
      <c r="N37" s="296">
        <v>10.8</v>
      </c>
    </row>
    <row r="38" spans="1:16" ht="27" customHeight="1">
      <c r="A38" s="248"/>
      <c r="B38" s="244"/>
      <c r="C38" s="244"/>
      <c r="D38" s="244"/>
      <c r="E38" s="244"/>
      <c r="F38" s="244"/>
      <c r="G38" s="1124" t="s">
        <v>500</v>
      </c>
      <c r="H38" s="1125"/>
      <c r="I38" s="1125"/>
      <c r="J38" s="1126"/>
      <c r="K38" s="297" t="s">
        <v>482</v>
      </c>
      <c r="L38" s="297" t="s">
        <v>482</v>
      </c>
      <c r="M38" s="298">
        <v>5</v>
      </c>
      <c r="N38" s="299" t="s">
        <v>482</v>
      </c>
      <c r="O38" s="293"/>
    </row>
    <row r="39" spans="1:16">
      <c r="A39" s="248"/>
      <c r="B39" s="244"/>
      <c r="C39" s="244"/>
      <c r="D39" s="244"/>
      <c r="E39" s="244"/>
      <c r="F39" s="244"/>
      <c r="G39" s="1124" t="s">
        <v>501</v>
      </c>
      <c r="H39" s="1125"/>
      <c r="I39" s="1125"/>
      <c r="J39" s="1126"/>
      <c r="K39" s="300">
        <v>-179849</v>
      </c>
      <c r="L39" s="300">
        <v>-2662</v>
      </c>
      <c r="M39" s="301">
        <v>-5126</v>
      </c>
      <c r="N39" s="302">
        <v>-48.1</v>
      </c>
      <c r="O39" s="293"/>
    </row>
    <row r="40" spans="1:16" ht="27" customHeight="1">
      <c r="A40" s="248"/>
      <c r="B40" s="244"/>
      <c r="C40" s="244"/>
      <c r="D40" s="244"/>
      <c r="E40" s="244"/>
      <c r="F40" s="244"/>
      <c r="G40" s="1121" t="s">
        <v>502</v>
      </c>
      <c r="H40" s="1122"/>
      <c r="I40" s="1122"/>
      <c r="J40" s="1123"/>
      <c r="K40" s="300">
        <v>-5368844</v>
      </c>
      <c r="L40" s="300">
        <v>-79478</v>
      </c>
      <c r="M40" s="301">
        <v>-37205</v>
      </c>
      <c r="N40" s="302">
        <v>113.6</v>
      </c>
      <c r="O40" s="293"/>
    </row>
    <row r="41" spans="1:16">
      <c r="A41" s="248"/>
      <c r="B41" s="244"/>
      <c r="C41" s="244"/>
      <c r="D41" s="244"/>
      <c r="E41" s="244"/>
      <c r="F41" s="244"/>
      <c r="G41" s="1127" t="s">
        <v>282</v>
      </c>
      <c r="H41" s="1128"/>
      <c r="I41" s="1128"/>
      <c r="J41" s="1129"/>
      <c r="K41" s="294">
        <v>1175382</v>
      </c>
      <c r="L41" s="300">
        <v>17400</v>
      </c>
      <c r="M41" s="301">
        <v>15917</v>
      </c>
      <c r="N41" s="302">
        <v>9.3000000000000007</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4" t="s">
        <v>472</v>
      </c>
      <c r="J49" s="1116" t="s">
        <v>506</v>
      </c>
      <c r="K49" s="1117"/>
      <c r="L49" s="1117"/>
      <c r="M49" s="1117"/>
      <c r="N49" s="1118"/>
    </row>
    <row r="50" spans="1:14">
      <c r="A50" s="248"/>
      <c r="B50" s="244"/>
      <c r="C50" s="244"/>
      <c r="D50" s="244"/>
      <c r="E50" s="244"/>
      <c r="F50" s="244"/>
      <c r="G50" s="312"/>
      <c r="H50" s="313"/>
      <c r="I50" s="1115"/>
      <c r="J50" s="314" t="s">
        <v>507</v>
      </c>
      <c r="K50" s="315" t="s">
        <v>508</v>
      </c>
      <c r="L50" s="316" t="s">
        <v>509</v>
      </c>
      <c r="M50" s="317" t="s">
        <v>510</v>
      </c>
      <c r="N50" s="318" t="s">
        <v>511</v>
      </c>
    </row>
    <row r="51" spans="1:14">
      <c r="A51" s="248"/>
      <c r="B51" s="244"/>
      <c r="C51" s="244"/>
      <c r="D51" s="244"/>
      <c r="E51" s="244"/>
      <c r="F51" s="244"/>
      <c r="G51" s="310" t="s">
        <v>512</v>
      </c>
      <c r="H51" s="311"/>
      <c r="I51" s="319">
        <v>4467610</v>
      </c>
      <c r="J51" s="320">
        <v>64442</v>
      </c>
      <c r="K51" s="321">
        <v>-9.4</v>
      </c>
      <c r="L51" s="322">
        <v>66876</v>
      </c>
      <c r="M51" s="323">
        <v>-5.5</v>
      </c>
      <c r="N51" s="324">
        <v>-3.9</v>
      </c>
    </row>
    <row r="52" spans="1:14">
      <c r="A52" s="248"/>
      <c r="B52" s="244"/>
      <c r="C52" s="244"/>
      <c r="D52" s="244"/>
      <c r="E52" s="244"/>
      <c r="F52" s="244"/>
      <c r="G52" s="325"/>
      <c r="H52" s="326" t="s">
        <v>513</v>
      </c>
      <c r="I52" s="327">
        <v>3102309</v>
      </c>
      <c r="J52" s="328">
        <v>44748</v>
      </c>
      <c r="K52" s="329">
        <v>-3.9</v>
      </c>
      <c r="L52" s="330">
        <v>36310</v>
      </c>
      <c r="M52" s="331">
        <v>-11.2</v>
      </c>
      <c r="N52" s="332">
        <v>7.3</v>
      </c>
    </row>
    <row r="53" spans="1:14">
      <c r="A53" s="248"/>
      <c r="B53" s="244"/>
      <c r="C53" s="244"/>
      <c r="D53" s="244"/>
      <c r="E53" s="244"/>
      <c r="F53" s="244"/>
      <c r="G53" s="310" t="s">
        <v>514</v>
      </c>
      <c r="H53" s="311"/>
      <c r="I53" s="319">
        <v>3193259</v>
      </c>
      <c r="J53" s="320">
        <v>46479</v>
      </c>
      <c r="K53" s="321">
        <v>-27.9</v>
      </c>
      <c r="L53" s="322">
        <v>47569</v>
      </c>
      <c r="M53" s="323">
        <v>-28.9</v>
      </c>
      <c r="N53" s="324">
        <v>1</v>
      </c>
    </row>
    <row r="54" spans="1:14">
      <c r="A54" s="248"/>
      <c r="B54" s="244"/>
      <c r="C54" s="244"/>
      <c r="D54" s="244"/>
      <c r="E54" s="244"/>
      <c r="F54" s="244"/>
      <c r="G54" s="325"/>
      <c r="H54" s="326" t="s">
        <v>513</v>
      </c>
      <c r="I54" s="327">
        <v>2226660</v>
      </c>
      <c r="J54" s="328">
        <v>32410</v>
      </c>
      <c r="K54" s="329">
        <v>-27.6</v>
      </c>
      <c r="L54" s="330">
        <v>26255</v>
      </c>
      <c r="M54" s="331">
        <v>-27.7</v>
      </c>
      <c r="N54" s="332">
        <v>0.1</v>
      </c>
    </row>
    <row r="55" spans="1:14">
      <c r="A55" s="248"/>
      <c r="B55" s="244"/>
      <c r="C55" s="244"/>
      <c r="D55" s="244"/>
      <c r="E55" s="244"/>
      <c r="F55" s="244"/>
      <c r="G55" s="310" t="s">
        <v>515</v>
      </c>
      <c r="H55" s="311"/>
      <c r="I55" s="319">
        <v>4075900</v>
      </c>
      <c r="J55" s="320">
        <v>59287</v>
      </c>
      <c r="K55" s="321">
        <v>27.6</v>
      </c>
      <c r="L55" s="322">
        <v>50880</v>
      </c>
      <c r="M55" s="323">
        <v>7</v>
      </c>
      <c r="N55" s="324">
        <v>20.6</v>
      </c>
    </row>
    <row r="56" spans="1:14">
      <c r="A56" s="248"/>
      <c r="B56" s="244"/>
      <c r="C56" s="244"/>
      <c r="D56" s="244"/>
      <c r="E56" s="244"/>
      <c r="F56" s="244"/>
      <c r="G56" s="325"/>
      <c r="H56" s="326" t="s">
        <v>513</v>
      </c>
      <c r="I56" s="327">
        <v>2692638</v>
      </c>
      <c r="J56" s="328">
        <v>39166</v>
      </c>
      <c r="K56" s="329">
        <v>20.8</v>
      </c>
      <c r="L56" s="330">
        <v>26879</v>
      </c>
      <c r="M56" s="331">
        <v>2.4</v>
      </c>
      <c r="N56" s="332">
        <v>18.399999999999999</v>
      </c>
    </row>
    <row r="57" spans="1:14">
      <c r="A57" s="248"/>
      <c r="B57" s="244"/>
      <c r="C57" s="244"/>
      <c r="D57" s="244"/>
      <c r="E57" s="244"/>
      <c r="F57" s="244"/>
      <c r="G57" s="310" t="s">
        <v>516</v>
      </c>
      <c r="H57" s="311"/>
      <c r="I57" s="319">
        <v>5381863</v>
      </c>
      <c r="J57" s="320">
        <v>78853</v>
      </c>
      <c r="K57" s="321">
        <v>33</v>
      </c>
      <c r="L57" s="322">
        <v>63956</v>
      </c>
      <c r="M57" s="323">
        <v>25.7</v>
      </c>
      <c r="N57" s="324">
        <v>7.3</v>
      </c>
    </row>
    <row r="58" spans="1:14">
      <c r="A58" s="248"/>
      <c r="B58" s="244"/>
      <c r="C58" s="244"/>
      <c r="D58" s="244"/>
      <c r="E58" s="244"/>
      <c r="F58" s="244"/>
      <c r="G58" s="325"/>
      <c r="H58" s="326" t="s">
        <v>513</v>
      </c>
      <c r="I58" s="327">
        <v>3169642</v>
      </c>
      <c r="J58" s="328">
        <v>46440</v>
      </c>
      <c r="K58" s="329">
        <v>18.600000000000001</v>
      </c>
      <c r="L58" s="330">
        <v>29239</v>
      </c>
      <c r="M58" s="331">
        <v>8.8000000000000007</v>
      </c>
      <c r="N58" s="332">
        <v>9.8000000000000007</v>
      </c>
    </row>
    <row r="59" spans="1:14">
      <c r="A59" s="248"/>
      <c r="B59" s="244"/>
      <c r="C59" s="244"/>
      <c r="D59" s="244"/>
      <c r="E59" s="244"/>
      <c r="F59" s="244"/>
      <c r="G59" s="310" t="s">
        <v>517</v>
      </c>
      <c r="H59" s="311"/>
      <c r="I59" s="319">
        <v>10926413</v>
      </c>
      <c r="J59" s="320">
        <v>161751</v>
      </c>
      <c r="K59" s="321">
        <v>105.1</v>
      </c>
      <c r="L59" s="322">
        <v>66255</v>
      </c>
      <c r="M59" s="323">
        <v>3.6</v>
      </c>
      <c r="N59" s="324">
        <v>101.5</v>
      </c>
    </row>
    <row r="60" spans="1:14">
      <c r="A60" s="248"/>
      <c r="B60" s="244"/>
      <c r="C60" s="244"/>
      <c r="D60" s="244"/>
      <c r="E60" s="244"/>
      <c r="F60" s="244"/>
      <c r="G60" s="325"/>
      <c r="H60" s="326" t="s">
        <v>513</v>
      </c>
      <c r="I60" s="333">
        <v>4625124</v>
      </c>
      <c r="J60" s="328">
        <v>68469</v>
      </c>
      <c r="K60" s="329">
        <v>47.4</v>
      </c>
      <c r="L60" s="330">
        <v>31822</v>
      </c>
      <c r="M60" s="331">
        <v>8.8000000000000007</v>
      </c>
      <c r="N60" s="332">
        <v>38.6</v>
      </c>
    </row>
    <row r="61" spans="1:14">
      <c r="A61" s="248"/>
      <c r="B61" s="244"/>
      <c r="C61" s="244"/>
      <c r="D61" s="244"/>
      <c r="E61" s="244"/>
      <c r="F61" s="244"/>
      <c r="G61" s="310" t="s">
        <v>518</v>
      </c>
      <c r="H61" s="334"/>
      <c r="I61" s="335">
        <v>5609009</v>
      </c>
      <c r="J61" s="336">
        <v>82162</v>
      </c>
      <c r="K61" s="337">
        <v>25.7</v>
      </c>
      <c r="L61" s="338">
        <v>59107</v>
      </c>
      <c r="M61" s="339">
        <v>0.4</v>
      </c>
      <c r="N61" s="324">
        <v>25.3</v>
      </c>
    </row>
    <row r="62" spans="1:14">
      <c r="A62" s="248"/>
      <c r="B62" s="244"/>
      <c r="C62" s="244"/>
      <c r="D62" s="244"/>
      <c r="E62" s="244"/>
      <c r="F62" s="244"/>
      <c r="G62" s="325"/>
      <c r="H62" s="326" t="s">
        <v>513</v>
      </c>
      <c r="I62" s="327">
        <v>3163275</v>
      </c>
      <c r="J62" s="328">
        <v>46247</v>
      </c>
      <c r="K62" s="329">
        <v>11.1</v>
      </c>
      <c r="L62" s="330">
        <v>30101</v>
      </c>
      <c r="M62" s="331">
        <v>-3.8</v>
      </c>
      <c r="N62" s="332">
        <v>14.9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G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9" t="s">
        <v>3</v>
      </c>
      <c r="D47" s="1139"/>
      <c r="E47" s="1140"/>
      <c r="F47" s="11">
        <v>26.58</v>
      </c>
      <c r="G47" s="12">
        <v>29.19</v>
      </c>
      <c r="H47" s="12">
        <v>29.61</v>
      </c>
      <c r="I47" s="12">
        <v>29.39</v>
      </c>
      <c r="J47" s="13">
        <v>20.7</v>
      </c>
    </row>
    <row r="48" spans="2:10" ht="57.75" customHeight="1">
      <c r="B48" s="14"/>
      <c r="C48" s="1141" t="s">
        <v>4</v>
      </c>
      <c r="D48" s="1141"/>
      <c r="E48" s="1142"/>
      <c r="F48" s="15">
        <v>7.51</v>
      </c>
      <c r="G48" s="16">
        <v>7.15</v>
      </c>
      <c r="H48" s="16">
        <v>8.44</v>
      </c>
      <c r="I48" s="16">
        <v>6.96</v>
      </c>
      <c r="J48" s="17">
        <v>9.6</v>
      </c>
    </row>
    <row r="49" spans="2:10" ht="57.75" customHeight="1" thickBot="1">
      <c r="B49" s="18"/>
      <c r="C49" s="1143" t="s">
        <v>5</v>
      </c>
      <c r="D49" s="1143"/>
      <c r="E49" s="1144"/>
      <c r="F49" s="19">
        <v>11.24</v>
      </c>
      <c r="G49" s="20">
        <v>11.27</v>
      </c>
      <c r="H49" s="20">
        <v>10.47</v>
      </c>
      <c r="I49" s="20">
        <v>7.88</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1" t="s">
        <v>526</v>
      </c>
      <c r="D34" s="1151"/>
      <c r="E34" s="1152"/>
      <c r="F34" s="32">
        <v>0.04</v>
      </c>
      <c r="G34" s="33">
        <v>0.03</v>
      </c>
      <c r="H34" s="33">
        <v>0.01</v>
      </c>
      <c r="I34" s="33">
        <v>0.01</v>
      </c>
      <c r="J34" s="34" t="s">
        <v>527</v>
      </c>
      <c r="K34" s="22"/>
      <c r="L34" s="22"/>
      <c r="M34" s="22"/>
      <c r="N34" s="22"/>
      <c r="O34" s="22"/>
      <c r="P34" s="22"/>
    </row>
    <row r="35" spans="1:16" ht="39" customHeight="1">
      <c r="A35" s="22"/>
      <c r="B35" s="35"/>
      <c r="C35" s="1145" t="s">
        <v>528</v>
      </c>
      <c r="D35" s="1146"/>
      <c r="E35" s="1147"/>
      <c r="F35" s="36">
        <v>7.77</v>
      </c>
      <c r="G35" s="37">
        <v>9.25</v>
      </c>
      <c r="H35" s="37">
        <v>12.08</v>
      </c>
      <c r="I35" s="37">
        <v>13.2</v>
      </c>
      <c r="J35" s="38">
        <v>14.07</v>
      </c>
      <c r="K35" s="22"/>
      <c r="L35" s="22"/>
      <c r="M35" s="22"/>
      <c r="N35" s="22"/>
      <c r="O35" s="22"/>
      <c r="P35" s="22"/>
    </row>
    <row r="36" spans="1:16" ht="39" customHeight="1">
      <c r="A36" s="22"/>
      <c r="B36" s="35"/>
      <c r="C36" s="1145" t="s">
        <v>529</v>
      </c>
      <c r="D36" s="1146"/>
      <c r="E36" s="1147"/>
      <c r="F36" s="36">
        <v>7.5</v>
      </c>
      <c r="G36" s="37">
        <v>7.15</v>
      </c>
      <c r="H36" s="37">
        <v>8.43</v>
      </c>
      <c r="I36" s="37">
        <v>6.86</v>
      </c>
      <c r="J36" s="38">
        <v>9.4600000000000009</v>
      </c>
      <c r="K36" s="22"/>
      <c r="L36" s="22"/>
      <c r="M36" s="22"/>
      <c r="N36" s="22"/>
      <c r="O36" s="22"/>
      <c r="P36" s="22"/>
    </row>
    <row r="37" spans="1:16" ht="39" customHeight="1">
      <c r="A37" s="22"/>
      <c r="B37" s="35"/>
      <c r="C37" s="1145" t="s">
        <v>530</v>
      </c>
      <c r="D37" s="1146"/>
      <c r="E37" s="1147"/>
      <c r="F37" s="36">
        <v>1.89</v>
      </c>
      <c r="G37" s="37">
        <v>1.43</v>
      </c>
      <c r="H37" s="37">
        <v>1.65</v>
      </c>
      <c r="I37" s="37">
        <v>1.66</v>
      </c>
      <c r="J37" s="38">
        <v>1.97</v>
      </c>
      <c r="K37" s="22"/>
      <c r="L37" s="22"/>
      <c r="M37" s="22"/>
      <c r="N37" s="22"/>
      <c r="O37" s="22"/>
      <c r="P37" s="22"/>
    </row>
    <row r="38" spans="1:16" ht="39" customHeight="1">
      <c r="A38" s="22"/>
      <c r="B38" s="35"/>
      <c r="C38" s="1145" t="s">
        <v>531</v>
      </c>
      <c r="D38" s="1146"/>
      <c r="E38" s="1147"/>
      <c r="F38" s="36">
        <v>0.23</v>
      </c>
      <c r="G38" s="37">
        <v>0.25</v>
      </c>
      <c r="H38" s="37">
        <v>0.18</v>
      </c>
      <c r="I38" s="37">
        <v>0.32</v>
      </c>
      <c r="J38" s="38">
        <v>0.78</v>
      </c>
      <c r="K38" s="22"/>
      <c r="L38" s="22"/>
      <c r="M38" s="22"/>
      <c r="N38" s="22"/>
      <c r="O38" s="22"/>
      <c r="P38" s="22"/>
    </row>
    <row r="39" spans="1:16" ht="39" customHeight="1">
      <c r="A39" s="22"/>
      <c r="B39" s="35"/>
      <c r="C39" s="1145" t="s">
        <v>532</v>
      </c>
      <c r="D39" s="1146"/>
      <c r="E39" s="1147"/>
      <c r="F39" s="36">
        <v>0.46</v>
      </c>
      <c r="G39" s="37">
        <v>0.46</v>
      </c>
      <c r="H39" s="37">
        <v>0.51</v>
      </c>
      <c r="I39" s="37">
        <v>0.65</v>
      </c>
      <c r="J39" s="38">
        <v>0.54</v>
      </c>
      <c r="K39" s="22"/>
      <c r="L39" s="22"/>
      <c r="M39" s="22"/>
      <c r="N39" s="22"/>
      <c r="O39" s="22"/>
      <c r="P39" s="22"/>
    </row>
    <row r="40" spans="1:16" ht="39" customHeight="1">
      <c r="A40" s="22"/>
      <c r="B40" s="35"/>
      <c r="C40" s="1145" t="s">
        <v>533</v>
      </c>
      <c r="D40" s="1146"/>
      <c r="E40" s="1147"/>
      <c r="F40" s="36">
        <v>0.06</v>
      </c>
      <c r="G40" s="37">
        <v>0.06</v>
      </c>
      <c r="H40" s="37">
        <v>0.08</v>
      </c>
      <c r="I40" s="37">
        <v>7.0000000000000007E-2</v>
      </c>
      <c r="J40" s="38">
        <v>7.0000000000000007E-2</v>
      </c>
      <c r="K40" s="22"/>
      <c r="L40" s="22"/>
      <c r="M40" s="22"/>
      <c r="N40" s="22"/>
      <c r="O40" s="22"/>
      <c r="P40" s="22"/>
    </row>
    <row r="41" spans="1:16" ht="39" customHeight="1">
      <c r="A41" s="22"/>
      <c r="B41" s="35"/>
      <c r="C41" s="1145" t="s">
        <v>534</v>
      </c>
      <c r="D41" s="1146"/>
      <c r="E41" s="1147"/>
      <c r="F41" s="36">
        <v>0.01</v>
      </c>
      <c r="G41" s="37">
        <v>0.03</v>
      </c>
      <c r="H41" s="37">
        <v>0.03</v>
      </c>
      <c r="I41" s="37">
        <v>0.03</v>
      </c>
      <c r="J41" s="38">
        <v>7.0000000000000007E-2</v>
      </c>
      <c r="K41" s="22"/>
      <c r="L41" s="22"/>
      <c r="M41" s="22"/>
      <c r="N41" s="22"/>
      <c r="O41" s="22"/>
      <c r="P41" s="22"/>
    </row>
    <row r="42" spans="1:16" ht="39" customHeight="1">
      <c r="A42" s="22"/>
      <c r="B42" s="39"/>
      <c r="C42" s="1145" t="s">
        <v>535</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536</v>
      </c>
      <c r="D43" s="1149"/>
      <c r="E43" s="1150"/>
      <c r="F43" s="41">
        <v>0.01</v>
      </c>
      <c r="G43" s="42">
        <v>0.02</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1" t="s">
        <v>11</v>
      </c>
      <c r="C45" s="1162"/>
      <c r="D45" s="58"/>
      <c r="E45" s="1167" t="s">
        <v>12</v>
      </c>
      <c r="F45" s="1167"/>
      <c r="G45" s="1167"/>
      <c r="H45" s="1167"/>
      <c r="I45" s="1167"/>
      <c r="J45" s="1168"/>
      <c r="K45" s="59">
        <v>4759</v>
      </c>
      <c r="L45" s="60">
        <v>4525</v>
      </c>
      <c r="M45" s="60">
        <v>4321</v>
      </c>
      <c r="N45" s="60">
        <v>4317</v>
      </c>
      <c r="O45" s="61">
        <v>4182</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2509</v>
      </c>
      <c r="L48" s="64">
        <v>2463</v>
      </c>
      <c r="M48" s="64">
        <v>2419</v>
      </c>
      <c r="N48" s="64">
        <v>2470</v>
      </c>
      <c r="O48" s="65">
        <v>2458</v>
      </c>
      <c r="P48" s="48"/>
      <c r="Q48" s="48"/>
      <c r="R48" s="48"/>
      <c r="S48" s="48"/>
      <c r="T48" s="48"/>
      <c r="U48" s="48"/>
    </row>
    <row r="49" spans="1:21" ht="30.75" customHeight="1">
      <c r="A49" s="48"/>
      <c r="B49" s="1163"/>
      <c r="C49" s="1164"/>
      <c r="D49" s="62"/>
      <c r="E49" s="1155" t="s">
        <v>16</v>
      </c>
      <c r="F49" s="1155"/>
      <c r="G49" s="1155"/>
      <c r="H49" s="1155"/>
      <c r="I49" s="1155"/>
      <c r="J49" s="1156"/>
      <c r="K49" s="63" t="s">
        <v>482</v>
      </c>
      <c r="L49" s="64" t="s">
        <v>482</v>
      </c>
      <c r="M49" s="64" t="s">
        <v>482</v>
      </c>
      <c r="N49" s="64" t="s">
        <v>482</v>
      </c>
      <c r="O49" s="65" t="s">
        <v>482</v>
      </c>
      <c r="P49" s="48"/>
      <c r="Q49" s="48"/>
      <c r="R49" s="48"/>
      <c r="S49" s="48"/>
      <c r="T49" s="48"/>
      <c r="U49" s="48"/>
    </row>
    <row r="50" spans="1:21" ht="30.75" customHeight="1">
      <c r="A50" s="48"/>
      <c r="B50" s="1163"/>
      <c r="C50" s="1164"/>
      <c r="D50" s="62"/>
      <c r="E50" s="1155" t="s">
        <v>17</v>
      </c>
      <c r="F50" s="1155"/>
      <c r="G50" s="1155"/>
      <c r="H50" s="1155"/>
      <c r="I50" s="1155"/>
      <c r="J50" s="1156"/>
      <c r="K50" s="63">
        <v>112</v>
      </c>
      <c r="L50" s="64">
        <v>105</v>
      </c>
      <c r="M50" s="64">
        <v>98</v>
      </c>
      <c r="N50" s="64">
        <v>92</v>
      </c>
      <c r="O50" s="65">
        <v>85</v>
      </c>
      <c r="P50" s="48"/>
      <c r="Q50" s="48"/>
      <c r="R50" s="48"/>
      <c r="S50" s="48"/>
      <c r="T50" s="48"/>
      <c r="U50" s="48"/>
    </row>
    <row r="51" spans="1:21" ht="30.75" customHeight="1">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c r="A52" s="48"/>
      <c r="B52" s="1153" t="s">
        <v>19</v>
      </c>
      <c r="C52" s="1154"/>
      <c r="D52" s="66"/>
      <c r="E52" s="1155" t="s">
        <v>20</v>
      </c>
      <c r="F52" s="1155"/>
      <c r="G52" s="1155"/>
      <c r="H52" s="1155"/>
      <c r="I52" s="1155"/>
      <c r="J52" s="1156"/>
      <c r="K52" s="63">
        <v>5078</v>
      </c>
      <c r="L52" s="64">
        <v>5094</v>
      </c>
      <c r="M52" s="64">
        <v>5163</v>
      </c>
      <c r="N52" s="64">
        <v>5294</v>
      </c>
      <c r="O52" s="65">
        <v>5549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2302</v>
      </c>
      <c r="L53" s="69">
        <v>1999</v>
      </c>
      <c r="M53" s="69">
        <v>1675</v>
      </c>
      <c r="N53" s="69">
        <v>1585</v>
      </c>
      <c r="O53" s="70">
        <v>1176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2016-04-18T03:02:33Z</cp:lastPrinted>
  <dcterms:created xsi:type="dcterms:W3CDTF">2016-02-15T01:48:43Z</dcterms:created>
  <dcterms:modified xsi:type="dcterms:W3CDTF">2016-04-29T10:03:36Z</dcterms:modified>
  <cp:category/>
</cp:coreProperties>
</file>