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CW102" i="11"/>
  <c r="DB102" i="11"/>
  <c r="DG102" i="11"/>
  <c r="DL102" i="11"/>
  <c r="DQ102" i="11"/>
  <c r="CR102" i="11"/>
  <c r="BG34" i="9" l="1"/>
  <c r="AO38" i="9"/>
  <c r="AO37" i="9"/>
  <c r="AO36" i="9"/>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W39" i="9"/>
  <c r="BE39" i="9"/>
  <c r="AM39" i="9"/>
  <c r="C39" i="9"/>
  <c r="CO38" i="9"/>
  <c r="BW38" i="9"/>
  <c r="BE38" i="9"/>
  <c r="C38" i="9"/>
  <c r="CO37" i="9"/>
  <c r="BW37" i="9"/>
  <c r="BE37" i="9"/>
  <c r="C37" i="9"/>
  <c r="CO36" i="9"/>
  <c r="BW36" i="9"/>
  <c r="BE36" i="9"/>
  <c r="C36" i="9"/>
  <c r="CO35" i="9"/>
  <c r="BW35" i="9"/>
  <c r="BE35" i="9"/>
  <c r="CO34" i="9"/>
  <c r="BW34" i="9"/>
  <c r="C34" i="9"/>
  <c r="C35" i="9" l="1"/>
  <c r="U34" i="9" s="1"/>
  <c r="U35" i="9" s="1"/>
  <c r="U36" i="9" s="1"/>
  <c r="U37" i="9" s="1"/>
  <c r="U38" i="9" s="1"/>
  <c r="U39" i="9" s="1"/>
  <c r="U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alcChain>
</file>

<file path=xl/sharedStrings.xml><?xml version="1.0" encoding="utf-8"?>
<sst xmlns="http://schemas.openxmlformats.org/spreadsheetml/2006/main" count="986" uniqueCount="563">
  <si>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</si>
  <si>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</si>
  <si>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</si>
  <si>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</si>
  <si>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</si>
  <si>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</si>
  <si>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</si>
  <si>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</si>
  <si>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</si>
  <si>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</si>
  <si>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</si>
  <si>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</si>
  <si>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</si>
  <si>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</si>
  <si>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</si>
  <si>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</si>
  <si>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</si>
  <si>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</si>
  <si>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</si>
  <si>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</si>
  <si>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</si>
  <si>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</si>
  <si>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</si>
  <si>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</si>
  <si>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</si>
  <si>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</si>
  <si>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</si>
  <si>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</si>
  <si>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</si>
  <si>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</si>
  <si>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</si>
  <si>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</si>
  <si>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</si>
  <si>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</si>
  <si>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</si>
  <si>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</si>
  <si>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</si>
  <si>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</si>
  <si>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</si>
  <si>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</si>
  <si>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</si>
  <si>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</si>
  <si>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</si>
  <si>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</si>
  <si>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</si>
  <si>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</si>
  <si>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</si>
  <si>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</si>
  <si>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</si>
  <si>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</si>
  <si>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</si>
  <si>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</si>
  <si>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</si>
  <si>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</si>
  <si>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</si>
  <si>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</si>
  <si>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</si>
  <si>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</si>
  <si>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</si>
  <si>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</si>
  <si>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</si>
  <si>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</si>
  <si>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</si>
  <si>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</si>
  <si>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</si>
  <si>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</si>
  <si>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</si>
  <si>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</si>
  <si>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</si>
  <si>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</si>
  <si>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</si>
  <si>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</si>
  <si>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</si>
  <si>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</si>
  <si>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</si>
  <si>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</si>
  <si>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</si>
  <si>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</si>
  <si>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</si>
  <si>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</si>
  <si>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</si>
  <si>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</si>
  <si>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</si>
  <si>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</si>
  <si>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</si>
  <si>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</si>
  <si>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</si>
  <si>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</si>
  <si>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</si>
  <si>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</si>
  <si>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</si>
  <si>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</si>
  <si>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</si>
  <si>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</si>
  <si>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</si>
  <si>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</si>
  <si>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</si>
  <si>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</si>
  <si>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</si>
  <si>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</si>
  <si>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</si>
  <si>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</si>
  <si>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</si>
  <si>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</si>
  <si>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</si>
  <si>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</si>
  <si>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</si>
  <si>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</si>
  <si>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</si>
  <si>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</si>
  <si>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</si>
  <si>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</si>
  <si>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</si>
  <si>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</si>
  <si>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</si>
  <si>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</si>
  <si>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</si>
  <si>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</si>
  <si>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</si>
  <si>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</si>
  <si>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</si>
  <si>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</si>
  <si>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</si>
  <si>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</si>
  <si>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</si>
  <si>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</si>
  <si>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</si>
  <si>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</si>
  <si>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</si>
  <si>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</si>
  <si>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</si>
  <si>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</si>
  <si>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</si>
  <si>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</si>
  <si>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</si>
  <si>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</si>
  <si>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</si>
  <si>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</si>
  <si>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</si>
  <si>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</si>
  <si>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</si>
  <si>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</si>
  <si>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</si>
  <si>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</si>
  <si>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</si>
  <si>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</si>
  <si>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</si>
  <si>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</si>
  <si>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</si>
  <si>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</si>
  <si>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</si>
  <si>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</si>
  <si>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</si>
  <si>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</si>
  <si>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</si>
  <si>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</si>
  <si>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</si>
  <si>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</si>
  <si>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</si>
  <si>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</si>
  <si>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</si>
  <si>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</si>
  <si>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</si>
  <si>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</si>
  <si>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</si>
  <si>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</si>
  <si>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</si>
  <si>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</si>
  <si>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</si>
  <si>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</si>
  <si>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</si>
  <si>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</si>
  <si>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</si>
  <si>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</si>
  <si>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</si>
  <si>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</si>
  <si>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</si>
  <si>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</si>
  <si>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</si>
  <si>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</si>
  <si>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</si>
  <si>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</si>
  <si>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</si>
  <si>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</si>
  <si>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</si>
  <si>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</si>
  <si>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</si>
  <si>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</si>
  <si>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</si>
  <si>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</si>
  <si>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</si>
  <si>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</si>
  <si>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</si>
  <si>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</si>
  <si>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兵庫県伊丹市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</si>
  <si>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</si>
  <si>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</si>
  <si>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</si>
  <si>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</si>
  <si>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</si>
  <si>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</si>
  <si>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</si>
  <si>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</si>
  <si>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</si>
  <si>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</si>
  <si>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</si>
  <si>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</si>
  <si>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</si>
  <si>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</si>
  <si>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</si>
  <si>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</si>
  <si>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</si>
  <si>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</si>
  <si>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</si>
  <si>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</si>
  <si>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</si>
  <si>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</si>
  <si>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</si>
  <si>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</si>
  <si>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</si>
  <si>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</si>
  <si>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</si>
  <si>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</si>
  <si>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</si>
  <si>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</si>
  <si>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</si>
  <si>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</si>
  <si>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</si>
  <si>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</si>
  <si>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</si>
  <si>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</si>
  <si>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</si>
  <si>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</si>
  <si>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</si>
  <si>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</si>
  <si>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</si>
  <si>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</si>
  <si>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</si>
  <si>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</si>
  <si>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</si>
  <si>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</si>
  <si>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</si>
  <si>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</si>
  <si>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</si>
  <si>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</si>
  <si>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</si>
  <si>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</si>
  <si>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</si>
  <si>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</si>
  <si>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</si>
  <si>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</si>
  <si>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</si>
  <si>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</si>
  <si>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</si>
  <si>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</si>
  <si>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</si>
  <si>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</si>
  <si>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</si>
  <si>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</si>
  <si>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</si>
  <si>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</si>
  <si>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</si>
  <si>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</si>
  <si>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</si>
  <si>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</si>
  <si>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</si>
  <si>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</si>
  <si>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</si>
  <si>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</si>
  <si>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</si>
  <si>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</si>
  <si>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</si>
  <si>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</si>
  <si>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</si>
  <si>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</si>
  <si>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</si>
  <si>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</si>
  <si>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</si>
  <si>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</si>
  <si>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</si>
  <si>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</si>
  <si>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</si>
  <si>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</si>
  <si>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</si>
  <si>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</si>
  <si>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</si>
  <si>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</si>
  <si>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</si>
  <si>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</si>
  <si>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</si>
  <si>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</si>
  <si>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</si>
  <si>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</si>
  <si>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</si>
  <si>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</si>
  <si>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</si>
  <si>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</si>
  <si>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</si>
  <si>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</si>
  <si>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</si>
  <si>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</si>
  <si>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</si>
  <si>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</si>
  <si>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</si>
  <si>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</si>
  <si>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</si>
  <si>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</si>
  <si>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</si>
  <si>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</si>
  <si>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</si>
  <si>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</si>
  <si>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</si>
  <si>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</si>
  <si>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</si>
  <si>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</si>
  <si>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</si>
  <si>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</si>
  <si>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</si>
  <si>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</si>
  <si>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</si>
  <si>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</si>
  <si>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</si>
  <si>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</si>
  <si>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</si>
  <si>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</si>
  <si>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</si>
  <si>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</si>
  <si>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</si>
  <si>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</si>
  <si>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</si>
  <si>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</si>
  <si>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</si>
  <si>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</si>
  <si>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</si>
  <si>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</si>
  <si>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</si>
  <si>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</si>
  <si>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</si>
  <si>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</si>
  <si>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</si>
  <si>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</si>
  <si>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</si>
  <si>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</si>
  <si>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</si>
  <si>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兵庫県伊丹市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</si>
  <si>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</si>
  <si>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</si>
  <si>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</si>
  <si>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</si>
  <si>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</si>
  <si>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</si>
  <si>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</si>
  <si>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</si>
  <si>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</si>
  <si>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</si>
  <si>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</si>
  <si>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</si>
  <si>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</si>
  <si>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</si>
  <si>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</si>
  <si>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</si>
  <si>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</si>
  <si>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</si>
  <si>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</si>
  <si>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</si>
  <si>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</si>
  <si>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</si>
  <si>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</si>
  <si>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</si>
  <si>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</si>
  <si>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</si>
  <si>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</si>
  <si>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</si>
  <si>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</si>
  <si>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</si>
  <si>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</si>
  <si>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</si>
  <si>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</si>
  <si>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</si>
  <si>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</si>
  <si>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</si>
  <si>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後期高齢者医療事業特別会計</t>
    <phoneticPr fontId="5"/>
  </si>
  <si>
    <t>農業共済事業特別会計</t>
    <phoneticPr fontId="5"/>
  </si>
  <si>
    <t>中心市街地駐車場事業特別会計</t>
    <phoneticPr fontId="5"/>
  </si>
  <si>
    <t>交通災害等共済事業特別会計</t>
    <phoneticPr fontId="5"/>
  </si>
  <si>
    <t>競艇事業特別会計</t>
    <phoneticPr fontId="5"/>
  </si>
  <si>
    <t>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</si>
  <si>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</si>
  <si>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</si>
  <si>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</si>
  <si>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</si>
  <si>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</si>
  <si>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公設卸売市場事業会計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</si>
  <si>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</si>
  <si>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</si>
  <si>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</si>
  <si>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</si>
  <si>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</si>
  <si>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</si>
  <si>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</si>
  <si>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</si>
  <si>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</si>
  <si>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</si>
  <si>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</si>
  <si>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</si>
  <si>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</si>
  <si>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</si>
  <si>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</si>
  <si>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</si>
  <si>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</si>
  <si>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</si>
  <si>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</si>
  <si>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</si>
  <si>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</si>
  <si>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</si>
  <si>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</si>
  <si>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</si>
  <si>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</si>
  <si>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</si>
  <si>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</si>
  <si>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</si>
  <si>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</si>
  <si>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</si>
  <si>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</si>
  <si>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</si>
  <si>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</si>
  <si>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</si>
  <si>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</si>
  <si>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</si>
  <si>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</si>
  <si>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</si>
  <si>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</si>
  <si>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</si>
  <si>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</si>
  <si>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</si>
  <si>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</si>
  <si>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</si>
  <si>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</si>
  <si>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</si>
  <si>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</si>
  <si>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</si>
  <si>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</si>
  <si>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</si>
  <si>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</si>
  <si>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</si>
  <si>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</si>
  <si>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</si>
  <si>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</si>
  <si>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</si>
  <si>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</si>
  <si>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</si>
  <si>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</si>
  <si>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</si>
  <si>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</si>
  <si>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</si>
  <si>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</si>
  <si>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</si>
  <si>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</si>
  <si>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</si>
  <si>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</si>
  <si>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</si>
  <si>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</si>
  <si>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</si>
  <si>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</si>
  <si>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</si>
  <si>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</si>
  <si>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</si>
  <si>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</si>
  <si>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</si>
  <si>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</si>
  <si>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</si>
  <si>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</si>
  <si>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</si>
  <si>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</si>
  <si>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</si>
  <si>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</si>
  <si>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</si>
  <si>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</si>
  <si>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</si>
  <si>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</si>
  <si>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</si>
  <si>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</si>
  <si>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</si>
  <si>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</si>
  <si>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</si>
  <si>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</si>
  <si>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</si>
  <si>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</si>
  <si>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</si>
  <si>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</si>
  <si>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</si>
  <si>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</si>
  <si>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</si>
  <si>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</si>
  <si>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</si>
  <si>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</si>
  <si>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</si>
  <si>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</si>
  <si>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</si>
  <si>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</si>
  <si>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</si>
  <si>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</si>
  <si>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</si>
  <si>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</si>
  <si>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</si>
  <si>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</si>
  <si>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</si>
  <si>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</si>
  <si>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</si>
  <si>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</si>
  <si>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</si>
  <si>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</si>
  <si>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</si>
  <si>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</si>
  <si>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</si>
  <si>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</si>
  <si>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</si>
  <si>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</si>
  <si>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</si>
  <si>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</si>
  <si>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</si>
  <si>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</si>
  <si>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</si>
  <si>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</si>
  <si>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</si>
  <si>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</si>
  <si>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</si>
  <si>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4.45</t>
  </si>
  <si>
    <t>▲ 0.16</t>
  </si>
  <si>
    <t>中心市街地駐車場事業特別会計</t>
  </si>
  <si>
    <t>▲ 1.85</t>
  </si>
  <si>
    <t>病院事業会計</t>
  </si>
  <si>
    <t>工業用水道事業会計</t>
  </si>
  <si>
    <t>水道事業会計</t>
  </si>
  <si>
    <t>競艇事業特別会計</t>
  </si>
  <si>
    <t>一般会計</t>
  </si>
  <si>
    <t>交通事業会計</t>
  </si>
  <si>
    <t>下水道事業会計</t>
  </si>
  <si>
    <t>その他会計（赤字）</t>
  </si>
  <si>
    <t>▲ 4.53</t>
  </si>
  <si>
    <t>▲ 4.19</t>
  </si>
  <si>
    <t>▲ 2.64</t>
  </si>
  <si>
    <t>▲ 1.82</t>
  </si>
  <si>
    <t>その他会計（黒字）</t>
  </si>
  <si>
    <t>-</t>
    <phoneticPr fontId="2"/>
  </si>
  <si>
    <t>-</t>
    <phoneticPr fontId="2"/>
  </si>
  <si>
    <t>-</t>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</si>
  <si>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</si>
  <si>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</si>
  <si>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</si>
  <si>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8">
      <t>カイ</t>
    </rPh>
    <rPh sb="18" eb="19">
      <t>ケイ</t>
    </rPh>
    <phoneticPr fontId="2"/>
  </si>
  <si>
    <t>豊中市伊丹市クリーンランド</t>
    <rPh sb="0" eb="3">
      <t>トヨナカシ</t>
    </rPh>
    <rPh sb="3" eb="6">
      <t>イタミシ</t>
    </rPh>
    <phoneticPr fontId="2"/>
  </si>
  <si>
    <t>-</t>
    <phoneticPr fontId="2"/>
  </si>
  <si>
    <t>伊丹スポーツセンター</t>
    <rPh sb="0" eb="2">
      <t>イタミ</t>
    </rPh>
    <phoneticPr fontId="2"/>
  </si>
  <si>
    <t>柿衞文庫</t>
    <rPh sb="0" eb="1">
      <t>カキ</t>
    </rPh>
    <rPh sb="1" eb="2">
      <t>マモル</t>
    </rPh>
    <rPh sb="2" eb="4">
      <t>ブンコ</t>
    </rPh>
    <phoneticPr fontId="2"/>
  </si>
  <si>
    <t>伊丹市文化振興財団</t>
    <rPh sb="0" eb="3">
      <t>イタミシ</t>
    </rPh>
    <rPh sb="3" eb="5">
      <t>ブンカ</t>
    </rPh>
    <rPh sb="5" eb="7">
      <t>シンコウ</t>
    </rPh>
    <rPh sb="7" eb="9">
      <t>ザイダン</t>
    </rPh>
    <phoneticPr fontId="2"/>
  </si>
  <si>
    <t>伊丹都市開発</t>
    <rPh sb="0" eb="2">
      <t>イタミ</t>
    </rPh>
    <rPh sb="2" eb="4">
      <t>トシ</t>
    </rPh>
    <rPh sb="4" eb="6">
      <t>カイハツ</t>
    </rPh>
    <phoneticPr fontId="2"/>
  </si>
  <si>
    <t>伊丹コミュニティ放送</t>
    <rPh sb="0" eb="2">
      <t>イタミ</t>
    </rPh>
    <rPh sb="8" eb="10">
      <t>ホウソウ</t>
    </rPh>
    <phoneticPr fontId="2"/>
  </si>
  <si>
    <t>社会福祉事業団</t>
    <rPh sb="0" eb="2">
      <t>シャカイ</t>
    </rPh>
    <rPh sb="2" eb="4">
      <t>フクシ</t>
    </rPh>
    <rPh sb="4" eb="7">
      <t>ジギョウダン</t>
    </rPh>
    <phoneticPr fontId="2"/>
  </si>
  <si>
    <t>シルバー人材センター</t>
    <rPh sb="4" eb="6">
      <t>ジンザイ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</si>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</sst>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39975</c:v>
                </c:pt>
                <c:pt idx="1">
                  <c:v>27124</c:v>
                </c:pt>
                <c:pt idx="2">
                  <c:v>25330</c:v>
                </c:pt>
                <c:pt idx="3">
                  <c:v>15241</c:v>
                </c:pt>
                <c:pt idx="4">
                  <c:v>25221</c:v>
                </c:pt>
              </c:numCache>
            </c:numRef>
          </c:val>
          <c:smooth val="0"/>
        </c:ser>
        <c:dLbls>
          <c:showLegendKey val="0"/>
          <c:showVal val="0"/>
          <c:showCatName val="0"/>
          <c:showSerName val="0"/>
          <c:showPercent val="0"/>
          <c:showBubbleSize val="0"/>
        </c:dLbls>
        <c:marker val="1"/>
        <c:smooth val="0"/>
        <c:axId val="103864192"/>
        <c:axId val="106065920"/>
      </c:lineChart>
      <c:catAx>
        <c:axId val="103864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65920"/>
        <c:crosses val="autoZero"/>
        <c:auto val="1"/>
        <c:lblAlgn val="ctr"/>
        <c:lblOffset val="100"/>
        <c:tickLblSkip val="1"/>
        <c:tickMarkSkip val="1"/>
        <c:noMultiLvlLbl val="0"/>
      </c:catAx>
      <c:valAx>
        <c:axId val="1060659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6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0.88</c:v>
                </c:pt>
                <c:pt idx="1">
                  <c:v>2.92</c:v>
                </c:pt>
                <c:pt idx="2">
                  <c:v>0.82</c:v>
                </c:pt>
                <c:pt idx="3">
                  <c:v>1.22</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9.49</c:v>
                </c:pt>
                <c:pt idx="1">
                  <c:v>18.41</c:v>
                </c:pt>
                <c:pt idx="2">
                  <c:v>15.61</c:v>
                </c:pt>
                <c:pt idx="3">
                  <c:v>15.31</c:v>
                </c:pt>
                <c:pt idx="4">
                  <c:v>16.23</c:v>
                </c:pt>
              </c:numCache>
            </c:numRef>
          </c:val>
        </c:ser>
        <c:dLbls>
          <c:showLegendKey val="0"/>
          <c:showVal val="0"/>
          <c:showCatName val="0"/>
          <c:showSerName val="0"/>
          <c:showPercent val="0"/>
          <c:showBubbleSize val="0"/>
        </c:dLbls>
        <c:gapWidth val="250"/>
        <c:overlap val="100"/>
        <c:axId val="105284736"/>
        <c:axId val="10528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0.27</c:v>
                </c:pt>
                <c:pt idx="1">
                  <c:v>11.11</c:v>
                </c:pt>
                <c:pt idx="2">
                  <c:v>-4.45</c:v>
                </c:pt>
                <c:pt idx="3">
                  <c:v>-0.16</c:v>
                </c:pt>
                <c:pt idx="4">
                  <c:v>2.2400000000000002</c:v>
                </c:pt>
              </c:numCache>
            </c:numRef>
          </c:val>
          <c:smooth val="0"/>
        </c:ser>
        <c:dLbls>
          <c:showLegendKey val="0"/>
          <c:showVal val="0"/>
          <c:showCatName val="0"/>
          <c:showSerName val="0"/>
          <c:showPercent val="0"/>
          <c:showBubbleSize val="0"/>
        </c:dLbls>
        <c:marker val="1"/>
        <c:smooth val="0"/>
        <c:axId val="105284736"/>
        <c:axId val="105286656"/>
      </c:lineChart>
      <c:catAx>
        <c:axId val="1052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286656"/>
        <c:crosses val="autoZero"/>
        <c:auto val="1"/>
        <c:lblAlgn val="ctr"/>
        <c:lblOffset val="100"/>
        <c:tickLblSkip val="1"/>
        <c:tickMarkSkip val="1"/>
        <c:noMultiLvlLbl val="0"/>
      </c:catAx>
      <c:valAx>
        <c:axId val="10528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0.73</c:v>
                </c:pt>
                <c:pt idx="2">
                  <c:v>#N/A</c:v>
                </c:pt>
                <c:pt idx="3">
                  <c:v>0.53</c:v>
                </c:pt>
                <c:pt idx="4">
                  <c:v>#N/A</c:v>
                </c:pt>
                <c:pt idx="5">
                  <c:v>0.2</c:v>
                </c:pt>
                <c:pt idx="6">
                  <c:v>#N/A</c:v>
                </c:pt>
                <c:pt idx="7">
                  <c:v>0.62</c:v>
                </c:pt>
                <c:pt idx="8">
                  <c:v>#N/A</c:v>
                </c:pt>
                <c:pt idx="9">
                  <c:v>1.1399999999999999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4.53</c:v>
                </c:pt>
                <c:pt idx="1">
                  <c:v>#N/A</c:v>
                </c:pt>
                <c:pt idx="2">
                  <c:v>4.1900000000000004</c:v>
                </c:pt>
                <c:pt idx="3">
                  <c:v>#N/A</c:v>
                </c:pt>
                <c:pt idx="4">
                  <c:v>2.64</c:v>
                </c:pt>
                <c:pt idx="5">
                  <c:v>#N/A</c:v>
                </c:pt>
                <c:pt idx="6">
                  <c:v>1.82</c:v>
                </c:pt>
                <c:pt idx="7">
                  <c:v>#N/A</c:v>
                </c:pt>
                <c:pt idx="8">
                  <c:v>0</c:v>
                </c:pt>
                <c:pt idx="9">
                  <c:v>0</c:v>
                </c:pt>
              </c:numCache>
            </c:numRef>
          </c:val>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0.31</c:v>
                </c:pt>
                <c:pt idx="2">
                  <c:v>#N/A</c:v>
                </c:pt>
                <c:pt idx="3">
                  <c:v>0.18</c:v>
                </c:pt>
                <c:pt idx="4">
                  <c:v>#N/A</c:v>
                </c:pt>
                <c:pt idx="5">
                  <c:v>0.71</c:v>
                </c:pt>
                <c:pt idx="6">
                  <c:v>#N/A</c:v>
                </c:pt>
                <c:pt idx="7">
                  <c:v>0.98</c:v>
                </c:pt>
                <c:pt idx="8">
                  <c:v>#N/A</c:v>
                </c:pt>
                <c:pt idx="9">
                  <c:v>1.1299999999999999</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1.1399999999999999</c:v>
                </c:pt>
                <c:pt idx="2">
                  <c:v>#N/A</c:v>
                </c:pt>
                <c:pt idx="3">
                  <c:v>1.26</c:v>
                </c:pt>
                <c:pt idx="4">
                  <c:v>#N/A</c:v>
                </c:pt>
                <c:pt idx="5">
                  <c:v>1.41</c:v>
                </c:pt>
                <c:pt idx="6">
                  <c:v>#N/A</c:v>
                </c:pt>
                <c:pt idx="7">
                  <c:v>1.54</c:v>
                </c:pt>
                <c:pt idx="8">
                  <c:v>#N/A</c:v>
                </c:pt>
                <c:pt idx="9">
                  <c:v>1.5</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0.89</c:v>
                </c:pt>
                <c:pt idx="2">
                  <c:v>#N/A</c:v>
                </c:pt>
                <c:pt idx="3">
                  <c:v>2.92</c:v>
                </c:pt>
                <c:pt idx="4">
                  <c:v>#N/A</c:v>
                </c:pt>
                <c:pt idx="5">
                  <c:v>0.82</c:v>
                </c:pt>
                <c:pt idx="6">
                  <c:v>#N/A</c:v>
                </c:pt>
                <c:pt idx="7">
                  <c:v>1.21</c:v>
                </c:pt>
                <c:pt idx="8">
                  <c:v>#N/A</c:v>
                </c:pt>
                <c:pt idx="9">
                  <c:v>1.89</c:v>
                </c:pt>
              </c:numCache>
            </c:numRef>
          </c:val>
        </c:ser>
        <c:ser>
          <c:idx val="5"/>
          <c:order val="5"/>
          <c:tx>
            <c:strRef>
              <c:f>データシート!$A$32</c:f>
              <c:strCache>
                <c:ptCount val="1"/>
                <c:pt idx="0">
                  <c:v>競艇事業特別会計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2.91</c:v>
                </c:pt>
                <c:pt idx="2">
                  <c:v>#N/A</c:v>
                </c:pt>
                <c:pt idx="3">
                  <c:v>3</c:v>
                </c:pt>
                <c:pt idx="4">
                  <c:v>#N/A</c:v>
                </c:pt>
                <c:pt idx="5">
                  <c:v>0.33</c:v>
                </c:pt>
                <c:pt idx="6">
                  <c:v>#N/A</c:v>
                </c:pt>
                <c:pt idx="7">
                  <c:v>0.32</c:v>
                </c:pt>
                <c:pt idx="8">
                  <c:v>#N/A</c:v>
                </c:pt>
                <c:pt idx="9">
                  <c:v>1.93</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1.3</c:v>
                </c:pt>
                <c:pt idx="2">
                  <c:v>#N/A</c:v>
                </c:pt>
                <c:pt idx="3">
                  <c:v>1.8</c:v>
                </c:pt>
                <c:pt idx="4">
                  <c:v>#N/A</c:v>
                </c:pt>
                <c:pt idx="5">
                  <c:v>1.99</c:v>
                </c:pt>
                <c:pt idx="6">
                  <c:v>#N/A</c:v>
                </c:pt>
                <c:pt idx="7">
                  <c:v>2.39</c:v>
                </c:pt>
                <c:pt idx="8">
                  <c:v>#N/A</c:v>
                </c:pt>
                <c:pt idx="9">
                  <c:v>2.4900000000000002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2.25</c:v>
                </c:pt>
                <c:pt idx="2">
                  <c:v>#N/A</c:v>
                </c:pt>
                <c:pt idx="3">
                  <c:v>2.52</c:v>
                </c:pt>
                <c:pt idx="4">
                  <c:v>#N/A</c:v>
                </c:pt>
                <c:pt idx="5">
                  <c:v>2.58</c:v>
                </c:pt>
                <c:pt idx="6">
                  <c:v>#N/A</c:v>
                </c:pt>
                <c:pt idx="7">
                  <c:v>2.72</c:v>
                </c:pt>
                <c:pt idx="8">
                  <c:v>#N/A</c:v>
                </c:pt>
                <c:pt idx="9">
                  <c:v>2.7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1.46</c:v>
                </c:pt>
                <c:pt idx="2">
                  <c:v>#N/A</c:v>
                </c:pt>
                <c:pt idx="3">
                  <c:v>1.66</c:v>
                </c:pt>
                <c:pt idx="4">
                  <c:v>#N/A</c:v>
                </c:pt>
                <c:pt idx="5">
                  <c:v>2.2400000000000002</c:v>
                </c:pt>
                <c:pt idx="6">
                  <c:v>#N/A</c:v>
                </c:pt>
                <c:pt idx="7">
                  <c:v>3.55</c:v>
                </c:pt>
                <c:pt idx="8">
                  <c:v>#N/A</c:v>
                </c:pt>
                <c:pt idx="9">
                  <c:v>4.68</c:v>
                </c:pt>
              </c:numCache>
            </c:numRef>
          </c:val>
        </c:ser>
        <c:ser>
          <c:idx val="9"/>
          <c:order val="9"/>
          <c:tx>
            <c:strRef>
              <c:f>データシート!$A$36</c:f>
              <c:strCache>
                <c:ptCount val="1"/>
                <c:pt idx="0">
                  <c:v>中心市街地駐車場事業特別会計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1.85</c:v>
                </c:pt>
                <c:pt idx="9">
                  <c:v>#N/A</c:v>
                </c:pt>
              </c:numCache>
            </c:numRef>
          </c:val>
        </c:ser>
        <c:dLbls>
          <c:showLegendKey val="0"/>
          <c:showVal val="0"/>
          <c:showCatName val="0"/>
          <c:showSerName val="0"/>
          <c:showPercent val="0"/>
          <c:showBubbleSize val="0"/>
        </c:dLbls>
        <c:gapWidth val="150"/>
        <c:overlap val="100"/>
        <c:axId val="106564992"/>
        <c:axId val="106583168"/>
      </c:barChart>
      <c:catAx>
        <c:axId val="1065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83168"/>
        <c:crosses val="autoZero"/>
        <c:auto val="1"/>
        <c:lblAlgn val="ctr"/>
        <c:lblOffset val="100"/>
        <c:tickLblSkip val="1"/>
        <c:tickMarkSkip val="1"/>
        <c:noMultiLvlLbl val="0"/>
      </c:catAx>
      <c:valAx>
        <c:axId val="10658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7350</c:v>
                </c:pt>
                <c:pt idx="5">
                  <c:v>7432</c:v>
                </c:pt>
                <c:pt idx="8">
                  <c:v>7255</c:v>
                </c:pt>
                <c:pt idx="11">
                  <c:v>7225</c:v>
                </c:pt>
                <c:pt idx="14">
                  <c:v>7311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171</c:v>
                </c:pt>
                <c:pt idx="3">
                  <c:v>73</c:v>
                </c:pt>
                <c:pt idx="6">
                  <c:v>46</c:v>
                </c:pt>
                <c:pt idx="9">
                  <c:v>44</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364</c:v>
                </c:pt>
                <c:pt idx="3">
                  <c:v>227</c:v>
                </c:pt>
                <c:pt idx="6">
                  <c:v>212</c:v>
                </c:pt>
                <c:pt idx="9">
                  <c:v>131</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3036</c:v>
                </c:pt>
                <c:pt idx="3">
                  <c:v>3028</c:v>
                </c:pt>
                <c:pt idx="6">
                  <c:v>3024</c:v>
                </c:pt>
                <c:pt idx="9">
                  <c:v>2601</c:v>
                </c:pt>
                <c:pt idx="12">
                  <c:v>2428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67</c:v>
                </c:pt>
                <c:pt idx="3">
                  <c:v>50</c:v>
                </c:pt>
                <c:pt idx="6">
                  <c:v>33</c:v>
                </c:pt>
                <c:pt idx="9">
                  <c:v>17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6381</c:v>
                </c:pt>
                <c:pt idx="3">
                  <c:v>6430</c:v>
                </c:pt>
                <c:pt idx="6">
                  <c:v>6263</c:v>
                </c:pt>
                <c:pt idx="9">
                  <c:v>7922</c:v>
                </c:pt>
                <c:pt idx="12">
                  <c:v>7036</c:v>
                </c:pt>
              </c:numCache>
            </c:numRef>
          </c:val>
        </c:ser>
        <c:dLbls>
          <c:showLegendKey val="0"/>
          <c:showVal val="0"/>
          <c:showCatName val="0"/>
          <c:showSerName val="0"/>
          <c:showPercent val="0"/>
          <c:showBubbleSize val="0"/>
        </c:dLbls>
        <c:gapWidth val="100"/>
        <c:overlap val="100"/>
        <c:axId val="106281984"/>
        <c:axId val="106542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2669</c:v>
                </c:pt>
                <c:pt idx="2">
                  <c:v>#N/A</c:v>
                </c:pt>
                <c:pt idx="3">
                  <c:v>#N/A</c:v>
                </c:pt>
                <c:pt idx="4">
                  <c:v>2376</c:v>
                </c:pt>
                <c:pt idx="5">
                  <c:v>#N/A</c:v>
                </c:pt>
                <c:pt idx="6">
                  <c:v>#N/A</c:v>
                </c:pt>
                <c:pt idx="7">
                  <c:v>2323</c:v>
                </c:pt>
                <c:pt idx="8">
                  <c:v>#N/A</c:v>
                </c:pt>
                <c:pt idx="9">
                  <c:v>#N/A</c:v>
                </c:pt>
                <c:pt idx="10">
                  <c:v>3490</c:v>
                </c:pt>
                <c:pt idx="11">
                  <c:v>#N/A</c:v>
                </c:pt>
                <c:pt idx="12">
                  <c:v>#N/A</c:v>
                </c:pt>
                <c:pt idx="13">
                  <c:v>2238</c:v>
                </c:pt>
                <c:pt idx="14">
                  <c:v>#N/A</c:v>
                </c:pt>
              </c:numCache>
            </c:numRef>
          </c:val>
          <c:smooth val="0"/>
        </c:ser>
        <c:dLbls>
          <c:showLegendKey val="0"/>
          <c:showVal val="0"/>
          <c:showCatName val="0"/>
          <c:showSerName val="0"/>
          <c:showPercent val="0"/>
          <c:showBubbleSize val="0"/>
        </c:dLbls>
        <c:marker val="1"/>
        <c:smooth val="0"/>
        <c:axId val="106281984"/>
        <c:axId val="106542208"/>
      </c:lineChart>
      <c:catAx>
        <c:axId val="1062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42208"/>
        <c:crosses val="autoZero"/>
        <c:auto val="1"/>
        <c:lblAlgn val="ctr"/>
        <c:lblOffset val="100"/>
        <c:tickLblSkip val="1"/>
        <c:tickMarkSkip val="1"/>
        <c:noMultiLvlLbl val="0"/>
      </c:catAx>
      <c:valAx>
        <c:axId val="106542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8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59055</c:v>
                </c:pt>
                <c:pt idx="5">
                  <c:v>59442</c:v>
                </c:pt>
                <c:pt idx="8">
                  <c:v>59952</c:v>
                </c:pt>
                <c:pt idx="11">
                  <c:v>61075</c:v>
                </c:pt>
                <c:pt idx="14">
                  <c:v>64100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21629</c:v>
                </c:pt>
                <c:pt idx="5">
                  <c:v>22452</c:v>
                </c:pt>
                <c:pt idx="8">
                  <c:v>20682</c:v>
                </c:pt>
                <c:pt idx="11">
                  <c:v>20691</c:v>
                </c:pt>
                <c:pt idx="14">
                  <c:v>20006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3606</c:v>
                </c:pt>
                <c:pt idx="5">
                  <c:v>7803</c:v>
                </c:pt>
                <c:pt idx="8">
                  <c:v>8140</c:v>
                </c:pt>
                <c:pt idx="11">
                  <c:v>8719</c:v>
                </c:pt>
                <c:pt idx="14">
                  <c:v>10245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3669</c:v>
                </c:pt>
                <c:pt idx="3">
                  <c:v>3424</c:v>
                </c:pt>
                <c:pt idx="6">
                  <c:v>4321</c:v>
                </c:pt>
                <c:pt idx="9">
                  <c:v>109</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10119</c:v>
                </c:pt>
                <c:pt idx="3">
                  <c:v>9170</c:v>
                </c:pt>
                <c:pt idx="6">
                  <c:v>8489</c:v>
                </c:pt>
                <c:pt idx="9">
                  <c:v>7795</c:v>
                </c:pt>
                <c:pt idx="12">
                  <c:v>7319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653</c:v>
                </c:pt>
                <c:pt idx="3">
                  <c:v>941</c:v>
                </c:pt>
                <c:pt idx="6">
                  <c:v>1343</c:v>
                </c:pt>
                <c:pt idx="9">
                  <c:v>1347</c:v>
                </c:pt>
                <c:pt idx="12">
                  <c:v>2316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32113</c:v>
                </c:pt>
                <c:pt idx="3">
                  <c:v>30195</c:v>
                </c:pt>
                <c:pt idx="6">
                  <c:v>29237</c:v>
                </c:pt>
                <c:pt idx="9">
                  <c:v>28122</c:v>
                </c:pt>
                <c:pt idx="12">
                  <c:v>27698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3661</c:v>
                </c:pt>
                <c:pt idx="3">
                  <c:v>2727</c:v>
                </c:pt>
                <c:pt idx="6">
                  <c:v>548</c:v>
                </c:pt>
                <c:pt idx="9">
                  <c:v>456</c:v>
                </c:pt>
                <c:pt idx="12">
                  <c:v>415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64868</c:v>
                </c:pt>
                <c:pt idx="3">
                  <c:v>66021</c:v>
                </c:pt>
                <c:pt idx="6">
                  <c:v>65077</c:v>
                </c:pt>
                <c:pt idx="9">
                  <c:v>66342</c:v>
                </c:pt>
                <c:pt idx="12">
                  <c:v>65461</c:v>
                </c:pt>
              </c:numCache>
            </c:numRef>
          </c:val>
        </c:ser>
        <c:dLbls>
          <c:showLegendKey val="0"/>
          <c:showVal val="0"/>
          <c:showCatName val="0"/>
          <c:showSerName val="0"/>
          <c:showPercent val="0"/>
          <c:showBubbleSize val="0"/>
        </c:dLbls>
        <c:gapWidth val="100"/>
        <c:overlap val="100"/>
        <c:axId val="105390080"/>
        <c:axId val="10539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30793</c:v>
                </c:pt>
                <c:pt idx="2">
                  <c:v>#N/A</c:v>
                </c:pt>
                <c:pt idx="3">
                  <c:v>#N/A</c:v>
                </c:pt>
                <c:pt idx="4">
                  <c:v>22780</c:v>
                </c:pt>
                <c:pt idx="5">
                  <c:v>#N/A</c:v>
                </c:pt>
                <c:pt idx="6">
                  <c:v>#N/A</c:v>
                </c:pt>
                <c:pt idx="7">
                  <c:v>20241</c:v>
                </c:pt>
                <c:pt idx="8">
                  <c:v>#N/A</c:v>
                </c:pt>
                <c:pt idx="9">
                  <c:v>#N/A</c:v>
                </c:pt>
                <c:pt idx="10">
                  <c:v>13688</c:v>
                </c:pt>
                <c:pt idx="11">
                  <c:v>#N/A</c:v>
                </c:pt>
                <c:pt idx="12">
                  <c:v>#N/A</c:v>
                </c:pt>
                <c:pt idx="13">
                  <c:v>8949</c:v>
                </c:pt>
                <c:pt idx="14">
                  <c:v>#N/A</c:v>
                </c:pt>
              </c:numCache>
            </c:numRef>
          </c:val>
          <c:smooth val="0"/>
        </c:ser>
        <c:dLbls>
          <c:showLegendKey val="0"/>
          <c:showVal val="0"/>
          <c:showCatName val="0"/>
          <c:showSerName val="0"/>
          <c:showPercent val="0"/>
          <c:showBubbleSize val="0"/>
        </c:dLbls>
        <c:marker val="1"/>
        <c:smooth val="0"/>
        <c:axId val="105390080"/>
        <c:axId val="105392000"/>
      </c:lineChart>
      <c:catAx>
        <c:axId val="10539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92000"/>
        <c:crosses val="autoZero"/>
        <c:auto val="1"/>
        <c:lblAlgn val="ctr"/>
        <c:lblOffset val="100"/>
        <c:tickLblSkip val="1"/>
        <c:tickMarkSkip val="1"/>
        <c:noMultiLvlLbl val="0"/>
      </c:catAx>
      <c:valAx>
        <c:axId val="10539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9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201,760
198,659
24.97
65,957,008
64,260,663
729,589
38,457,880
65,460,803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年度以前の類似団体内順位については下位であったが、平成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年度以降は中位となっており、全国・県平均と比べれば平均値を上回っている。</a:t>
          </a:r>
          <a:endParaRPr lang="ja-JP" altLang="ja-JP" sz="1400">
            <a:effectLst/>
          </a:endParaRPr>
        </a:p>
        <a:p>
          <a:pPr rtl="0"/>
          <a:r>
            <a:rPr lang="ja-JP" altLang="ja-JP" sz="1100" b="0" i="0" baseline="0">
              <a:solidFill>
                <a:schemeClr val="dk1"/>
              </a:solidFill>
              <a:effectLst/>
              <a:latin typeface="+mn-lt"/>
              <a:ea typeface="+mn-ea"/>
              <a:cs typeface="+mn-cs"/>
            </a:rPr>
            <a:t>数値自体については定員適正化計画に基づく人件費の抑制や伊丹市行財政プランの方針に基づいた歳出の徹底的な見直し、及び税収等の徴収率向上対策を中心とした歳入確保に努めた結果、ほぼ横ばいの状況を保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8" name="直線コネクタ 67"/>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35983</xdr:rowOff>
    </xdr:to>
    <xdr:cxnSp macro="">
      <xdr:nvCxnSpPr>
        <xdr:cNvPr id="71" name="直線コネクタ 70"/>
        <xdr:cNvCxnSpPr/>
      </xdr:nvCxnSpPr>
      <xdr:spPr>
        <a:xfrm>
          <a:off x="3225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9172</xdr:rowOff>
    </xdr:to>
    <xdr:cxnSp macro="">
      <xdr:nvCxnSpPr>
        <xdr:cNvPr id="74" name="直線コネクタ 73"/>
        <xdr:cNvCxnSpPr/>
      </xdr:nvCxnSpPr>
      <xdr:spPr>
        <a:xfrm>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40</xdr:row>
      <xdr:rowOff>167217</xdr:rowOff>
    </xdr:to>
    <xdr:cxnSp macro="">
      <xdr:nvCxnSpPr>
        <xdr:cNvPr id="77" name="直線コネクタ 76"/>
        <xdr:cNvCxnSpPr/>
      </xdr:nvCxnSpPr>
      <xdr:spPr>
        <a:xfrm>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5" name="円/楕円 94"/>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17938</xdr:rowOff>
    </xdr:from>
    <xdr:ext cx="762000" cy="259045"/>
    <xdr:sp macro="" textlink="">
      <xdr:nvSpPr>
        <xdr:cNvPr id="96" name="テキスト ボックス 95"/>
        <xdr:cNvSpPr txBox="1"/>
      </xdr:nvSpPr>
      <xdr:spPr>
        <a:xfrm>
          <a:off x="1066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阪神淡路大震災の影響を受けた平成</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％を超えて以降、平成</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年度を除き、経常収支比率</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％以上の高い水準で推移している。</a:t>
          </a:r>
          <a:r>
            <a:rPr lang="ja-JP" altLang="en-US" sz="1100" b="0" i="0" baseline="0">
              <a:solidFill>
                <a:schemeClr val="dk1"/>
              </a:solidFill>
              <a:effectLst/>
              <a:latin typeface="+mn-lt"/>
              <a:ea typeface="+mn-ea"/>
              <a:cs typeface="+mn-cs"/>
            </a:rPr>
            <a:t>現在、行財政プランにおいては平成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年度までに経常収支比率</a:t>
          </a:r>
          <a:r>
            <a:rPr lang="en-US" altLang="ja-JP" sz="1100" b="0" i="0" baseline="0">
              <a:solidFill>
                <a:schemeClr val="dk1"/>
              </a:solidFill>
              <a:effectLst/>
              <a:latin typeface="+mn-lt"/>
              <a:ea typeface="+mn-ea"/>
              <a:cs typeface="+mn-cs"/>
            </a:rPr>
            <a:t>95%</a:t>
          </a:r>
          <a:r>
            <a:rPr lang="ja-JP" altLang="en-US" sz="1100" b="0" i="0" baseline="0">
              <a:solidFill>
                <a:schemeClr val="dk1"/>
              </a:solidFill>
              <a:effectLst/>
              <a:latin typeface="+mn-lt"/>
              <a:ea typeface="+mn-ea"/>
              <a:cs typeface="+mn-cs"/>
            </a:rPr>
            <a:t>以下という目標を掲げており、目標達成に向けて不断の歳出削減努力等を行っている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なお、平成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年度における数値の大きな変動については、平成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年度に市内法人の合併に伴う一過的な市税の増収があったこと、及びその反動によるものである。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66</xdr:row>
      <xdr:rowOff>34290</xdr:rowOff>
    </xdr:to>
    <xdr:cxnSp macro="">
      <xdr:nvCxnSpPr>
        <xdr:cNvPr id="131" name="直線コネクタ 130"/>
        <xdr:cNvCxnSpPr/>
      </xdr:nvCxnSpPr>
      <xdr:spPr>
        <a:xfrm flipV="1">
          <a:off x="4114800" y="112052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67</xdr:row>
      <xdr:rowOff>96096</xdr:rowOff>
    </xdr:to>
    <xdr:cxnSp macro="">
      <xdr:nvCxnSpPr>
        <xdr:cNvPr id="134" name="直線コネクタ 133"/>
        <xdr:cNvCxnSpPr/>
      </xdr:nvCxnSpPr>
      <xdr:spPr>
        <a:xfrm flipV="1">
          <a:off x="3225800" y="113499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67</xdr:row>
      <xdr:rowOff>96096</xdr:rowOff>
    </xdr:to>
    <xdr:cxnSp macro="">
      <xdr:nvCxnSpPr>
        <xdr:cNvPr id="137" name="直線コネクタ 136"/>
        <xdr:cNvCxnSpPr/>
      </xdr:nvCxnSpPr>
      <xdr:spPr>
        <a:xfrm>
          <a:off x="2336800" y="10658263"/>
          <a:ext cx="889000" cy="9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67</xdr:row>
      <xdr:rowOff>7620</xdr:rowOff>
    </xdr:to>
    <xdr:cxnSp macro="">
      <xdr:nvCxnSpPr>
        <xdr:cNvPr id="140" name="直線コネクタ 139"/>
        <xdr:cNvCxnSpPr/>
      </xdr:nvCxnSpPr>
      <xdr:spPr>
        <a:xfrm flipV="1">
          <a:off x="1447800" y="10658263"/>
          <a:ext cx="889000" cy="8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50" name="円/楕円 149"/>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77487</xdr:rowOff>
    </xdr:from>
    <xdr:ext cx="762000" cy="259045"/>
    <xdr:sp macro="" textlink="">
      <xdr:nvSpPr>
        <xdr:cNvPr id="151" name="財政構造の弾力性該当値テキスト"/>
        <xdr:cNvSpPr txBox="1"/>
      </xdr:nvSpPr>
      <xdr:spPr>
        <a:xfrm>
          <a:off x="5041900" y="1105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2" name="円/楕円 151"/>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3" name="テキスト ボックス 152"/>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45296</xdr:rowOff>
    </xdr:from>
    <xdr:to>
      <xdr:col>4</xdr:col>
      <xdr:colOff>533400</xdr:colOff>
      <xdr:row>67</xdr:row>
      <xdr:rowOff>146896</xdr:rowOff>
    </xdr:to>
    <xdr:sp macro="" textlink="">
      <xdr:nvSpPr>
        <xdr:cNvPr id="154" name="円/楕円 153"/>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131673</xdr:rowOff>
    </xdr:from>
    <xdr:ext cx="762000" cy="259045"/>
    <xdr:sp macro="" textlink="">
      <xdr:nvSpPr>
        <xdr:cNvPr id="155" name="テキスト ボックス 154"/>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7" name="テキスト ボックス 156"/>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128270</xdr:rowOff>
    </xdr:from>
    <xdr:to>
      <xdr:col>2</xdr:col>
      <xdr:colOff>127000</xdr:colOff>
      <xdr:row>67</xdr:row>
      <xdr:rowOff>58420</xdr:rowOff>
    </xdr:to>
    <xdr:sp macro="" textlink="">
      <xdr:nvSpPr>
        <xdr:cNvPr id="158" name="円/楕円 157"/>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43197</xdr:rowOff>
    </xdr:from>
    <xdr:ext cx="762000" cy="259045"/>
    <xdr:sp macro="" textlink="">
      <xdr:nvSpPr>
        <xdr:cNvPr id="159" name="テキスト ボックス 158"/>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年度において中位に属していた類似団体内順位については概ね改善傾向となって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。元々、ごみ処理業務を一部事務組合で行っていることにより当該数値は高い傾向にあったが、これに加えて定員適正化計画に基づき人件費の抑制を図ってきたことが改善の要因とみている。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68363</xdr:rowOff>
    </xdr:from>
    <xdr:to>
      <xdr:col>7</xdr:col>
      <xdr:colOff>152400</xdr:colOff>
      <xdr:row>81</xdr:row>
      <xdr:rowOff>78980</xdr:rowOff>
    </xdr:to>
    <xdr:cxnSp macro="">
      <xdr:nvCxnSpPr>
        <xdr:cNvPr id="190" name="直線コネクタ 189"/>
        <xdr:cNvCxnSpPr/>
      </xdr:nvCxnSpPr>
      <xdr:spPr>
        <a:xfrm>
          <a:off x="4114800" y="13955813"/>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68363</xdr:rowOff>
    </xdr:from>
    <xdr:to>
      <xdr:col>6</xdr:col>
      <xdr:colOff>0</xdr:colOff>
      <xdr:row>81</xdr:row>
      <xdr:rowOff>90756</xdr:rowOff>
    </xdr:to>
    <xdr:cxnSp macro="">
      <xdr:nvCxnSpPr>
        <xdr:cNvPr id="193" name="直線コネクタ 192"/>
        <xdr:cNvCxnSpPr/>
      </xdr:nvCxnSpPr>
      <xdr:spPr>
        <a:xfrm flipV="1">
          <a:off x="3225800" y="13955813"/>
          <a:ext cx="889000" cy="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90756</xdr:rowOff>
    </xdr:from>
    <xdr:to>
      <xdr:col>4</xdr:col>
      <xdr:colOff>482600</xdr:colOff>
      <xdr:row>81</xdr:row>
      <xdr:rowOff>92535</xdr:rowOff>
    </xdr:to>
    <xdr:cxnSp macro="">
      <xdr:nvCxnSpPr>
        <xdr:cNvPr id="196" name="直線コネクタ 195"/>
        <xdr:cNvCxnSpPr/>
      </xdr:nvCxnSpPr>
      <xdr:spPr>
        <a:xfrm flipV="1">
          <a:off x="2336800" y="13978206"/>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92535</xdr:rowOff>
    </xdr:from>
    <xdr:to>
      <xdr:col>3</xdr:col>
      <xdr:colOff>279400</xdr:colOff>
      <xdr:row>81</xdr:row>
      <xdr:rowOff>102682</xdr:rowOff>
    </xdr:to>
    <xdr:cxnSp macro="">
      <xdr:nvCxnSpPr>
        <xdr:cNvPr id="199" name="直線コネクタ 198"/>
        <xdr:cNvCxnSpPr/>
      </xdr:nvCxnSpPr>
      <xdr:spPr>
        <a:xfrm flipV="1">
          <a:off x="1447800" y="13979985"/>
          <a:ext cx="8890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153351</xdr:rowOff>
    </xdr:from>
    <xdr:ext cx="762000" cy="259045"/>
    <xdr:sp macro="" textlink="">
      <xdr:nvSpPr>
        <xdr:cNvPr id="201" name="テキスト ボックス 200"/>
        <xdr:cNvSpPr txBox="1"/>
      </xdr:nvSpPr>
      <xdr:spPr>
        <a:xfrm>
          <a:off x="1955800" y="140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163130</xdr:rowOff>
    </xdr:from>
    <xdr:ext cx="762000" cy="259045"/>
    <xdr:sp macro="" textlink="">
      <xdr:nvSpPr>
        <xdr:cNvPr id="203" name="テキスト ボックス 202"/>
        <xdr:cNvSpPr txBox="1"/>
      </xdr:nvSpPr>
      <xdr:spPr>
        <a:xfrm>
          <a:off x="1066800" y="140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28180</xdr:rowOff>
    </xdr:from>
    <xdr:to>
      <xdr:col>7</xdr:col>
      <xdr:colOff>203200</xdr:colOff>
      <xdr:row>81</xdr:row>
      <xdr:rowOff>129780</xdr:rowOff>
    </xdr:to>
    <xdr:sp macro="" textlink="">
      <xdr:nvSpPr>
        <xdr:cNvPr id="209" name="円/楕円 208"/>
        <xdr:cNvSpPr/>
      </xdr:nvSpPr>
      <xdr:spPr>
        <a:xfrm>
          <a:off x="4902200" y="139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120907</xdr:rowOff>
    </xdr:from>
    <xdr:ext cx="762000" cy="259045"/>
    <xdr:sp macro="" textlink="">
      <xdr:nvSpPr>
        <xdr:cNvPr id="210" name="人件費・物件費等の状況該当値テキスト"/>
        <xdr:cNvSpPr txBox="1"/>
      </xdr:nvSpPr>
      <xdr:spPr>
        <a:xfrm>
          <a:off x="5041900" y="1383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17563</xdr:rowOff>
    </xdr:from>
    <xdr:to>
      <xdr:col>6</xdr:col>
      <xdr:colOff>50800</xdr:colOff>
      <xdr:row>81</xdr:row>
      <xdr:rowOff>119163</xdr:rowOff>
    </xdr:to>
    <xdr:sp macro="" textlink="">
      <xdr:nvSpPr>
        <xdr:cNvPr id="211" name="円/楕円 210"/>
        <xdr:cNvSpPr/>
      </xdr:nvSpPr>
      <xdr:spPr>
        <a:xfrm>
          <a:off x="4064000" y="139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129340</xdr:rowOff>
    </xdr:from>
    <xdr:ext cx="736600" cy="259045"/>
    <xdr:sp macro="" textlink="">
      <xdr:nvSpPr>
        <xdr:cNvPr id="212" name="テキスト ボックス 211"/>
        <xdr:cNvSpPr txBox="1"/>
      </xdr:nvSpPr>
      <xdr:spPr>
        <a:xfrm>
          <a:off x="3733800" y="136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39956</xdr:rowOff>
    </xdr:from>
    <xdr:to>
      <xdr:col>4</xdr:col>
      <xdr:colOff>533400</xdr:colOff>
      <xdr:row>81</xdr:row>
      <xdr:rowOff>141556</xdr:rowOff>
    </xdr:to>
    <xdr:sp macro="" textlink="">
      <xdr:nvSpPr>
        <xdr:cNvPr id="213" name="円/楕円 212"/>
        <xdr:cNvSpPr/>
      </xdr:nvSpPr>
      <xdr:spPr>
        <a:xfrm>
          <a:off x="3175000" y="139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151733</xdr:rowOff>
    </xdr:from>
    <xdr:ext cx="762000" cy="259045"/>
    <xdr:sp macro="" textlink="">
      <xdr:nvSpPr>
        <xdr:cNvPr id="214" name="テキスト ボックス 213"/>
        <xdr:cNvSpPr txBox="1"/>
      </xdr:nvSpPr>
      <xdr:spPr>
        <a:xfrm>
          <a:off x="2844800" y="136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41735</xdr:rowOff>
    </xdr:from>
    <xdr:to>
      <xdr:col>3</xdr:col>
      <xdr:colOff>330200</xdr:colOff>
      <xdr:row>81</xdr:row>
      <xdr:rowOff>143335</xdr:rowOff>
    </xdr:to>
    <xdr:sp macro="" textlink="">
      <xdr:nvSpPr>
        <xdr:cNvPr id="215" name="円/楕円 214"/>
        <xdr:cNvSpPr/>
      </xdr:nvSpPr>
      <xdr:spPr>
        <a:xfrm>
          <a:off x="2286000" y="139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153512</xdr:rowOff>
    </xdr:from>
    <xdr:ext cx="762000" cy="259045"/>
    <xdr:sp macro="" textlink="">
      <xdr:nvSpPr>
        <xdr:cNvPr id="216" name="テキスト ボックス 215"/>
        <xdr:cNvSpPr txBox="1"/>
      </xdr:nvSpPr>
      <xdr:spPr>
        <a:xfrm>
          <a:off x="1955800" y="136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51882</xdr:rowOff>
    </xdr:from>
    <xdr:to>
      <xdr:col>2</xdr:col>
      <xdr:colOff>127000</xdr:colOff>
      <xdr:row>81</xdr:row>
      <xdr:rowOff>153482</xdr:rowOff>
    </xdr:to>
    <xdr:sp macro="" textlink="">
      <xdr:nvSpPr>
        <xdr:cNvPr id="217" name="円/楕円 216"/>
        <xdr:cNvSpPr/>
      </xdr:nvSpPr>
      <xdr:spPr>
        <a:xfrm>
          <a:off x="1397000" y="139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163659</xdr:rowOff>
    </xdr:from>
    <xdr:ext cx="762000" cy="259045"/>
    <xdr:sp macro="" textlink="">
      <xdr:nvSpPr>
        <xdr:cNvPr id="218" name="テキスト ボックス 217"/>
        <xdr:cNvSpPr txBox="1"/>
      </xdr:nvSpPr>
      <xdr:spPr>
        <a:xfrm>
          <a:off x="1066800" y="137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当該数値は一貫して高い水準にとどまっている。これは昭和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年代の職員採用休止措置に伴う特異な職員年齢構成や、学歴によらず職員の能力・職務実績を重視した昇任管理を行なっていることなどの事情によるものである。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こうした中、地方公務員給与費の臨時特例への対応として行った全職員の定期昇給延伸等の取り組みにより、平成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年度においては類似団体中</a:t>
          </a:r>
          <a:r>
            <a:rPr lang="en-US" altLang="ja-JP" sz="1100" b="0" i="0" baseline="0">
              <a:solidFill>
                <a:schemeClr val="dk1"/>
              </a:solidFill>
              <a:effectLst/>
              <a:latin typeface="+mn-lt"/>
              <a:ea typeface="+mn-ea"/>
              <a:cs typeface="+mn-cs"/>
            </a:rPr>
            <a:t>50</a:t>
          </a:r>
          <a:r>
            <a:rPr lang="ja-JP" altLang="en-US" sz="1100" b="0" i="0" baseline="0">
              <a:solidFill>
                <a:schemeClr val="dk1"/>
              </a:solidFill>
              <a:effectLst/>
              <a:latin typeface="+mn-lt"/>
              <a:ea typeface="+mn-ea"/>
              <a:cs typeface="+mn-cs"/>
            </a:rPr>
            <a:t>位であった当該数値が平成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37</a:t>
          </a:r>
          <a:r>
            <a:rPr lang="ja-JP" altLang="en-US" sz="1100" b="0" i="0" baseline="0">
              <a:solidFill>
                <a:schemeClr val="dk1"/>
              </a:solidFill>
              <a:effectLst/>
              <a:latin typeface="+mn-lt"/>
              <a:ea typeface="+mn-ea"/>
              <a:cs typeface="+mn-cs"/>
            </a:rPr>
            <a:t>位まで改善している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84</xdr:row>
      <xdr:rowOff>82550</xdr:rowOff>
    </xdr:to>
    <xdr:cxnSp macro="">
      <xdr:nvCxnSpPr>
        <xdr:cNvPr id="247" name="直線コネクタ 246"/>
        <xdr:cNvCxnSpPr/>
      </xdr:nvCxnSpPr>
      <xdr:spPr>
        <a:xfrm flipV="1">
          <a:off x="17018000" y="13752407"/>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8"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9" name="直線コネクタ 248"/>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88</xdr:row>
      <xdr:rowOff>104563</xdr:rowOff>
    </xdr:to>
    <xdr:cxnSp macro="">
      <xdr:nvCxnSpPr>
        <xdr:cNvPr id="252" name="直線コネクタ 251"/>
        <xdr:cNvCxnSpPr/>
      </xdr:nvCxnSpPr>
      <xdr:spPr>
        <a:xfrm flipV="1">
          <a:off x="16179800" y="14315439"/>
          <a:ext cx="838200" cy="87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3"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4" name="フローチャート : 判断 253"/>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16087</xdr:rowOff>
    </xdr:from>
    <xdr:to>
      <xdr:col>23</xdr:col>
      <xdr:colOff>406400</xdr:colOff>
      <xdr:row>88</xdr:row>
      <xdr:rowOff>104563</xdr:rowOff>
    </xdr:to>
    <xdr:cxnSp macro="">
      <xdr:nvCxnSpPr>
        <xdr:cNvPr id="255" name="直線コネクタ 254"/>
        <xdr:cNvCxnSpPr/>
      </xdr:nvCxnSpPr>
      <xdr:spPr>
        <a:xfrm>
          <a:off x="15290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74930</xdr:rowOff>
    </xdr:from>
    <xdr:to>
      <xdr:col>23</xdr:col>
      <xdr:colOff>457200</xdr:colOff>
      <xdr:row>87</xdr:row>
      <xdr:rowOff>5080</xdr:rowOff>
    </xdr:to>
    <xdr:sp macro="" textlink="">
      <xdr:nvSpPr>
        <xdr:cNvPr id="256" name="フローチャート : 判断 255"/>
        <xdr:cNvSpPr/>
      </xdr:nvSpPr>
      <xdr:spPr>
        <a:xfrm>
          <a:off x="16129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15257</xdr:rowOff>
    </xdr:from>
    <xdr:ext cx="736600" cy="259045"/>
    <xdr:sp macro="" textlink="">
      <xdr:nvSpPr>
        <xdr:cNvPr id="257" name="テキスト ボックス 256"/>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88</xdr:row>
      <xdr:rowOff>16087</xdr:rowOff>
    </xdr:to>
    <xdr:cxnSp macro="">
      <xdr:nvCxnSpPr>
        <xdr:cNvPr id="258" name="直線コネクタ 257"/>
        <xdr:cNvCxnSpPr/>
      </xdr:nvCxnSpPr>
      <xdr:spPr>
        <a:xfrm>
          <a:off x="14401800" y="14347613"/>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59" name="フローチャート : 判断 258"/>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0" name="テキスト ボックス 25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84</xdr:row>
      <xdr:rowOff>66463</xdr:rowOff>
    </xdr:to>
    <xdr:cxnSp macro="">
      <xdr:nvCxnSpPr>
        <xdr:cNvPr id="261" name="直線コネクタ 260"/>
        <xdr:cNvCxnSpPr/>
      </xdr:nvCxnSpPr>
      <xdr:spPr>
        <a:xfrm flipV="1">
          <a:off x="13512800" y="143476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26246</xdr:rowOff>
    </xdr:from>
    <xdr:to>
      <xdr:col>21</xdr:col>
      <xdr:colOff>50800</xdr:colOff>
      <xdr:row>83</xdr:row>
      <xdr:rowOff>127846</xdr:rowOff>
    </xdr:to>
    <xdr:sp macro="" textlink="">
      <xdr:nvSpPr>
        <xdr:cNvPr id="262" name="フローチャート : 判断 261"/>
        <xdr:cNvSpPr/>
      </xdr:nvSpPr>
      <xdr:spPr>
        <a:xfrm>
          <a:off x="14351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63" name="テキスト ボックス 262"/>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4" name="フローチャート : 判断 263"/>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5" name="テキスト ボックス 264"/>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1" name="円/楕円 270"/>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6366</xdr:rowOff>
    </xdr:from>
    <xdr:ext cx="762000" cy="259045"/>
    <xdr:sp macro="" textlink="">
      <xdr:nvSpPr>
        <xdr:cNvPr id="272" name="給与水準   （国との比較）該当値テキスト"/>
        <xdr:cNvSpPr txBox="1"/>
      </xdr:nvSpPr>
      <xdr:spPr>
        <a:xfrm>
          <a:off x="17106900" y="142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53763</xdr:rowOff>
    </xdr:from>
    <xdr:to>
      <xdr:col>23</xdr:col>
      <xdr:colOff>457200</xdr:colOff>
      <xdr:row>88</xdr:row>
      <xdr:rowOff>155363</xdr:rowOff>
    </xdr:to>
    <xdr:sp macro="" textlink="">
      <xdr:nvSpPr>
        <xdr:cNvPr id="273" name="円/楕円 272"/>
        <xdr:cNvSpPr/>
      </xdr:nvSpPr>
      <xdr:spPr>
        <a:xfrm>
          <a:off x="16129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74" name="テキスト ボックス 273"/>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75" name="円/楕円 274"/>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51664</xdr:rowOff>
    </xdr:from>
    <xdr:ext cx="762000" cy="259045"/>
    <xdr:sp macro="" textlink="">
      <xdr:nvSpPr>
        <xdr:cNvPr id="276" name="テキスト ボックス 275"/>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66463</xdr:rowOff>
    </xdr:from>
    <xdr:to>
      <xdr:col>21</xdr:col>
      <xdr:colOff>50800</xdr:colOff>
      <xdr:row>83</xdr:row>
      <xdr:rowOff>168063</xdr:rowOff>
    </xdr:to>
    <xdr:sp macro="" textlink="">
      <xdr:nvSpPr>
        <xdr:cNvPr id="277" name="円/楕円 276"/>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152840</xdr:rowOff>
    </xdr:from>
    <xdr:ext cx="762000" cy="259045"/>
    <xdr:sp macro="" textlink="">
      <xdr:nvSpPr>
        <xdr:cNvPr id="278" name="テキスト ボックス 277"/>
        <xdr:cNvSpPr txBox="1"/>
      </xdr:nvSpPr>
      <xdr:spPr>
        <a:xfrm>
          <a:off x="14020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79" name="円/楕円 278"/>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102040</xdr:rowOff>
    </xdr:from>
    <xdr:ext cx="762000" cy="259045"/>
    <xdr:sp macro="" textlink="">
      <xdr:nvSpPr>
        <xdr:cNvPr id="280" name="テキスト ボックス 279"/>
        <xdr:cNvSpPr txBox="1"/>
      </xdr:nvSpPr>
      <xdr:spPr>
        <a:xfrm>
          <a:off x="13131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年度以前、類似団体内における順位は中位であったが、平成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年度以降やや上位へと移行している</a:t>
          </a:r>
          <a:r>
            <a:rPr lang="ja-JP" altLang="en-US" sz="1100" b="0" i="0" baseline="0">
              <a:solidFill>
                <a:schemeClr val="dk1"/>
              </a:solidFill>
              <a:effectLst/>
              <a:latin typeface="+mn-lt"/>
              <a:ea typeface="+mn-ea"/>
              <a:cs typeface="+mn-cs"/>
            </a:rPr>
            <a:t>。また、全国平均に比べても良好なものとなっていることから、</a:t>
          </a:r>
          <a:r>
            <a:rPr lang="ja-JP" altLang="ja-JP" sz="1100" b="0" i="0" baseline="0">
              <a:solidFill>
                <a:schemeClr val="dk1"/>
              </a:solidFill>
              <a:effectLst/>
              <a:latin typeface="+mn-lt"/>
              <a:ea typeface="+mn-ea"/>
              <a:cs typeface="+mn-cs"/>
            </a:rPr>
            <a:t>定員適正化計画の着実な実行</a:t>
          </a:r>
          <a:r>
            <a:rPr lang="ja-JP" altLang="en-US" sz="1100" b="0" i="0" baseline="0">
              <a:solidFill>
                <a:schemeClr val="dk1"/>
              </a:solidFill>
              <a:effectLst/>
              <a:latin typeface="+mn-lt"/>
              <a:ea typeface="+mn-ea"/>
              <a:cs typeface="+mn-cs"/>
            </a:rPr>
            <a:t>が結果につながっているものとみている。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2" name="直線コネクタ 311"/>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3"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4" name="直線コネクタ 313"/>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5"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6" name="直線コネクタ 315"/>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78015</xdr:rowOff>
    </xdr:to>
    <xdr:cxnSp macro="">
      <xdr:nvCxnSpPr>
        <xdr:cNvPr id="317" name="直線コネクタ 316"/>
        <xdr:cNvCxnSpPr/>
      </xdr:nvCxnSpPr>
      <xdr:spPr>
        <a:xfrm>
          <a:off x="16179800" y="105157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18"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9" name="フローチャート : 判断 318"/>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102144</xdr:rowOff>
    </xdr:to>
    <xdr:cxnSp macro="">
      <xdr:nvCxnSpPr>
        <xdr:cNvPr id="320" name="直線コネクタ 319"/>
        <xdr:cNvCxnSpPr/>
      </xdr:nvCxnSpPr>
      <xdr:spPr>
        <a:xfrm flipV="1">
          <a:off x="15290800" y="105157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1" name="フローチャート : 判断 320"/>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2" name="テキスト ボックス 321"/>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102144</xdr:rowOff>
    </xdr:to>
    <xdr:cxnSp macro="">
      <xdr:nvCxnSpPr>
        <xdr:cNvPr id="323" name="直線コネクタ 322"/>
        <xdr:cNvCxnSpPr/>
      </xdr:nvCxnSpPr>
      <xdr:spPr>
        <a:xfrm>
          <a:off x="14401800" y="105537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4" name="フローチャート : 判断 323"/>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5" name="テキスト ボックス 324"/>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95250</xdr:rowOff>
    </xdr:from>
    <xdr:to>
      <xdr:col>21</xdr:col>
      <xdr:colOff>0</xdr:colOff>
      <xdr:row>61</xdr:row>
      <xdr:rowOff>126274</xdr:rowOff>
    </xdr:to>
    <xdr:cxnSp macro="">
      <xdr:nvCxnSpPr>
        <xdr:cNvPr id="326" name="直線コネクタ 325"/>
        <xdr:cNvCxnSpPr/>
      </xdr:nvCxnSpPr>
      <xdr:spPr>
        <a:xfrm flipV="1">
          <a:off x="13512800" y="105537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7" name="フローチャート : 判断 326"/>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28" name="テキスト ボックス 327"/>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29" name="フローチャート : 判断 328"/>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0" name="テキスト ボックス 329"/>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27215</xdr:rowOff>
    </xdr:from>
    <xdr:to>
      <xdr:col>24</xdr:col>
      <xdr:colOff>609600</xdr:colOff>
      <xdr:row>61</xdr:row>
      <xdr:rowOff>128815</xdr:rowOff>
    </xdr:to>
    <xdr:sp macro="" textlink="">
      <xdr:nvSpPr>
        <xdr:cNvPr id="336" name="円/楕円 335"/>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43742</xdr:rowOff>
    </xdr:from>
    <xdr:ext cx="762000" cy="259045"/>
    <xdr:sp macro="" textlink="">
      <xdr:nvSpPr>
        <xdr:cNvPr id="337" name="定員管理の状況該当値テキスト"/>
        <xdr:cNvSpPr txBox="1"/>
      </xdr:nvSpPr>
      <xdr:spPr>
        <a:xfrm>
          <a:off x="171069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38" name="円/楕円 337"/>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118308</xdr:rowOff>
    </xdr:from>
    <xdr:ext cx="736600" cy="259045"/>
    <xdr:sp macro="" textlink="">
      <xdr:nvSpPr>
        <xdr:cNvPr id="339" name="テキスト ボックス 338"/>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51344</xdr:rowOff>
    </xdr:from>
    <xdr:to>
      <xdr:col>22</xdr:col>
      <xdr:colOff>254000</xdr:colOff>
      <xdr:row>61</xdr:row>
      <xdr:rowOff>152944</xdr:rowOff>
    </xdr:to>
    <xdr:sp macro="" textlink="">
      <xdr:nvSpPr>
        <xdr:cNvPr id="340" name="円/楕円 339"/>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163121</xdr:rowOff>
    </xdr:from>
    <xdr:ext cx="762000" cy="259045"/>
    <xdr:sp macro="" textlink="">
      <xdr:nvSpPr>
        <xdr:cNvPr id="341" name="テキスト ボックス 340"/>
        <xdr:cNvSpPr txBox="1"/>
      </xdr:nvSpPr>
      <xdr:spPr>
        <a:xfrm>
          <a:off x="14909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44450</xdr:rowOff>
    </xdr:from>
    <xdr:to>
      <xdr:col>21</xdr:col>
      <xdr:colOff>50800</xdr:colOff>
      <xdr:row>61</xdr:row>
      <xdr:rowOff>146050</xdr:rowOff>
    </xdr:to>
    <xdr:sp macro="" textlink="">
      <xdr:nvSpPr>
        <xdr:cNvPr id="342" name="円/楕円 341"/>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156227</xdr:rowOff>
    </xdr:from>
    <xdr:ext cx="762000" cy="259045"/>
    <xdr:sp macro="" textlink="">
      <xdr:nvSpPr>
        <xdr:cNvPr id="343" name="テキスト ボックス 342"/>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44" name="円/楕円 343"/>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45" name="テキスト ボックス 344"/>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阪神</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淡路大震災の復興事業にかかる市債の影響等により</a:t>
          </a:r>
          <a:r>
            <a:rPr lang="ja-JP" altLang="en-US" sz="1100" b="0" i="0" baseline="0">
              <a:solidFill>
                <a:schemeClr val="dk1"/>
              </a:solidFill>
              <a:effectLst/>
              <a:latin typeface="+mn-lt"/>
              <a:ea typeface="+mn-ea"/>
              <a:cs typeface="+mn-cs"/>
            </a:rPr>
            <a:t>、兵庫県下市町の実質公債費比率は高い傾向にある中、行財政プランによる新規投資的事業の抑制等の努力により、</a:t>
          </a:r>
          <a:r>
            <a:rPr lang="ja-JP" altLang="ja-JP" sz="1100" b="0" i="0" baseline="0">
              <a:solidFill>
                <a:schemeClr val="dk1"/>
              </a:solidFill>
              <a:effectLst/>
              <a:latin typeface="+mn-lt"/>
              <a:ea typeface="+mn-ea"/>
              <a:cs typeface="+mn-cs"/>
            </a:rPr>
            <a:t>県下においては低い水準を</a:t>
          </a:r>
          <a:r>
            <a:rPr lang="ja-JP" altLang="en-US" sz="1100" b="0" i="0" baseline="0">
              <a:solidFill>
                <a:schemeClr val="dk1"/>
              </a:solidFill>
              <a:effectLst/>
              <a:latin typeface="+mn-lt"/>
              <a:ea typeface="+mn-ea"/>
              <a:cs typeface="+mn-cs"/>
            </a:rPr>
            <a:t>保ってきた</a:t>
          </a:r>
          <a:r>
            <a:rPr lang="ja-JP" altLang="ja-JP" sz="1100" b="0" i="0" baseline="0">
              <a:solidFill>
                <a:schemeClr val="dk1"/>
              </a:solidFill>
              <a:effectLst/>
              <a:latin typeface="+mn-lt"/>
              <a:ea typeface="+mn-ea"/>
              <a:cs typeface="+mn-cs"/>
            </a:rPr>
            <a:t>。</a:t>
          </a:r>
          <a:endParaRPr lang="ja-JP" altLang="ja-JP">
            <a:effectLst/>
          </a:endParaRPr>
        </a:p>
        <a:p>
          <a:pPr rtl="0"/>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年度の数値自体は僅かに改善したものの、平成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年度に引き続き</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年度においては借換債の発行を前提として行うテールヘビー返済（バルーン返済、約</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億円）について借換債を発行しなかったことにより、特定財源が充当されない元利償還金が一時的に増加した結果</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年度上昇した数値が高止まりしている。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0" name="直線コネクタ 369"/>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1"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2" name="直線コネクタ 371"/>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3"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4" name="直線コネクタ 373"/>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24447</xdr:rowOff>
    </xdr:to>
    <xdr:cxnSp macro="">
      <xdr:nvCxnSpPr>
        <xdr:cNvPr id="375" name="直線コネクタ 374"/>
        <xdr:cNvCxnSpPr/>
      </xdr:nvCxnSpPr>
      <xdr:spPr>
        <a:xfrm flipV="1">
          <a:off x="16179800" y="687038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6"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7" name="フローチャート : 判断 376"/>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40</xdr:row>
      <xdr:rowOff>24447</xdr:rowOff>
    </xdr:to>
    <xdr:cxnSp macro="">
      <xdr:nvCxnSpPr>
        <xdr:cNvPr id="378" name="直線コネクタ 377"/>
        <xdr:cNvCxnSpPr/>
      </xdr:nvCxnSpPr>
      <xdr:spPr>
        <a:xfrm>
          <a:off x="15290800" y="68341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9" name="フローチャート : 判断 378"/>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0" name="テキスト ボックス 379"/>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39</xdr:row>
      <xdr:rowOff>165735</xdr:rowOff>
    </xdr:to>
    <xdr:cxnSp macro="">
      <xdr:nvCxnSpPr>
        <xdr:cNvPr id="381" name="直線コネクタ 380"/>
        <xdr:cNvCxnSpPr/>
      </xdr:nvCxnSpPr>
      <xdr:spPr>
        <a:xfrm flipV="1">
          <a:off x="14401800" y="683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2" name="フローチャート : 判断 381"/>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3" name="テキスト ボックス 382"/>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165735</xdr:rowOff>
    </xdr:from>
    <xdr:to>
      <xdr:col>21</xdr:col>
      <xdr:colOff>0</xdr:colOff>
      <xdr:row>40</xdr:row>
      <xdr:rowOff>318</xdr:rowOff>
    </xdr:to>
    <xdr:cxnSp macro="">
      <xdr:nvCxnSpPr>
        <xdr:cNvPr id="384" name="直線コネクタ 383"/>
        <xdr:cNvCxnSpPr/>
      </xdr:nvCxnSpPr>
      <xdr:spPr>
        <a:xfrm flipV="1">
          <a:off x="13512800" y="68522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5" name="フローチャート : 判断 384"/>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6" name="テキスト ボックス 385"/>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7" name="フローチャート : 判断 386"/>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388" name="テキスト ボックス 387"/>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394" name="円/楕円 393"/>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105109</xdr:rowOff>
    </xdr:from>
    <xdr:ext cx="762000" cy="259045"/>
    <xdr:sp macro="" textlink="">
      <xdr:nvSpPr>
        <xdr:cNvPr id="395" name="公債費負担の状況該当値テキスト"/>
        <xdr:cNvSpPr txBox="1"/>
      </xdr:nvSpPr>
      <xdr:spPr>
        <a:xfrm>
          <a:off x="17106900" y="67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145097</xdr:rowOff>
    </xdr:from>
    <xdr:to>
      <xdr:col>23</xdr:col>
      <xdr:colOff>457200</xdr:colOff>
      <xdr:row>40</xdr:row>
      <xdr:rowOff>75247</xdr:rowOff>
    </xdr:to>
    <xdr:sp macro="" textlink="">
      <xdr:nvSpPr>
        <xdr:cNvPr id="396" name="円/楕円 395"/>
        <xdr:cNvSpPr/>
      </xdr:nvSpPr>
      <xdr:spPr>
        <a:xfrm>
          <a:off x="16129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60024</xdr:rowOff>
    </xdr:from>
    <xdr:ext cx="736600" cy="259045"/>
    <xdr:sp macro="" textlink="">
      <xdr:nvSpPr>
        <xdr:cNvPr id="397" name="テキスト ボックス 396"/>
        <xdr:cNvSpPr txBox="1"/>
      </xdr:nvSpPr>
      <xdr:spPr>
        <a:xfrm>
          <a:off x="15798800" y="691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398" name="円/楕円 397"/>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399" name="テキスト ボックス 398"/>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114935</xdr:rowOff>
    </xdr:from>
    <xdr:to>
      <xdr:col>21</xdr:col>
      <xdr:colOff>50800</xdr:colOff>
      <xdr:row>40</xdr:row>
      <xdr:rowOff>45085</xdr:rowOff>
    </xdr:to>
    <xdr:sp macro="" textlink="">
      <xdr:nvSpPr>
        <xdr:cNvPr id="400" name="円/楕円 399"/>
        <xdr:cNvSpPr/>
      </xdr:nvSpPr>
      <xdr:spPr>
        <a:xfrm>
          <a:off x="14351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29862</xdr:rowOff>
    </xdr:from>
    <xdr:ext cx="762000" cy="259045"/>
    <xdr:sp macro="" textlink="">
      <xdr:nvSpPr>
        <xdr:cNvPr id="401" name="テキスト ボックス 400"/>
        <xdr:cNvSpPr txBox="1"/>
      </xdr:nvSpPr>
      <xdr:spPr>
        <a:xfrm>
          <a:off x="14020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120968</xdr:rowOff>
    </xdr:from>
    <xdr:to>
      <xdr:col>19</xdr:col>
      <xdr:colOff>533400</xdr:colOff>
      <xdr:row>40</xdr:row>
      <xdr:rowOff>51118</xdr:rowOff>
    </xdr:to>
    <xdr:sp macro="" textlink="">
      <xdr:nvSpPr>
        <xdr:cNvPr id="402" name="円/楕円 401"/>
        <xdr:cNvSpPr/>
      </xdr:nvSpPr>
      <xdr:spPr>
        <a:xfrm>
          <a:off x="13462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35895</xdr:rowOff>
    </xdr:from>
    <xdr:ext cx="762000" cy="259045"/>
    <xdr:sp macro="" textlink="">
      <xdr:nvSpPr>
        <xdr:cNvPr id="403" name="テキスト ボックス 40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健全化法施行当時、類似団体平均に比べて高かった当該数値は、補正予算債等交付税措置の手厚い地方債を活用して将来負担額を軽減</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結果、一貫して改善している。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加えて、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に続いて平成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借換債の発行を前提として行うテールヘビー返済（バルーン返済、約</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億円）について借換債を発行しなかったことにより、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年度に比べて</a:t>
          </a:r>
          <a:r>
            <a:rPr lang="en-US" altLang="ja-JP" sz="1100" b="0" i="0" baseline="0">
              <a:solidFill>
                <a:schemeClr val="dk1"/>
              </a:solidFill>
              <a:effectLst/>
              <a:latin typeface="+mn-lt"/>
              <a:ea typeface="+mn-ea"/>
              <a:cs typeface="+mn-cs"/>
            </a:rPr>
            <a:t>14.9</a:t>
          </a:r>
          <a:r>
            <a:rPr lang="ja-JP" altLang="en-US" sz="1100" b="0" i="0" baseline="0">
              <a:solidFill>
                <a:schemeClr val="dk1"/>
              </a:solidFill>
              <a:effectLst/>
              <a:latin typeface="+mn-lt"/>
              <a:ea typeface="+mn-ea"/>
              <a:cs typeface="+mn-cs"/>
            </a:rPr>
            <a:t>％改善した。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8" name="直線コネクタ 427"/>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9"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0" name="直線コネクタ 429"/>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1"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2" name="直線コネクタ 431"/>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161671</xdr:rowOff>
    </xdr:from>
    <xdr:to>
      <xdr:col>24</xdr:col>
      <xdr:colOff>558800</xdr:colOff>
      <xdr:row>16</xdr:row>
      <xdr:rowOff>80105</xdr:rowOff>
    </xdr:to>
    <xdr:cxnSp macro="">
      <xdr:nvCxnSpPr>
        <xdr:cNvPr id="433" name="直線コネクタ 432"/>
        <xdr:cNvCxnSpPr/>
      </xdr:nvCxnSpPr>
      <xdr:spPr>
        <a:xfrm flipV="1">
          <a:off x="16179800" y="2733421"/>
          <a:ext cx="8382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4"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5" name="フローチャート : 判断 434"/>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80105</xdr:rowOff>
    </xdr:from>
    <xdr:to>
      <xdr:col>23</xdr:col>
      <xdr:colOff>406400</xdr:colOff>
      <xdr:row>17</xdr:row>
      <xdr:rowOff>23273</xdr:rowOff>
    </xdr:to>
    <xdr:cxnSp macro="">
      <xdr:nvCxnSpPr>
        <xdr:cNvPr id="436" name="直線コネクタ 435"/>
        <xdr:cNvCxnSpPr/>
      </xdr:nvCxnSpPr>
      <xdr:spPr>
        <a:xfrm flipV="1">
          <a:off x="15290800" y="282330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7" name="フローチャート : 判断 436"/>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38" name="テキスト ボックス 437"/>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23273</xdr:rowOff>
    </xdr:from>
    <xdr:to>
      <xdr:col>22</xdr:col>
      <xdr:colOff>203200</xdr:colOff>
      <xdr:row>17</xdr:row>
      <xdr:rowOff>80582</xdr:rowOff>
    </xdr:to>
    <xdr:cxnSp macro="">
      <xdr:nvCxnSpPr>
        <xdr:cNvPr id="439" name="直線コネクタ 438"/>
        <xdr:cNvCxnSpPr/>
      </xdr:nvCxnSpPr>
      <xdr:spPr>
        <a:xfrm flipV="1">
          <a:off x="14401800" y="2937923"/>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0" name="フローチャート : 判断 439"/>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1" name="テキスト ボックス 440"/>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80582</xdr:rowOff>
    </xdr:from>
    <xdr:to>
      <xdr:col>21</xdr:col>
      <xdr:colOff>0</xdr:colOff>
      <xdr:row>18</xdr:row>
      <xdr:rowOff>67183</xdr:rowOff>
    </xdr:to>
    <xdr:cxnSp macro="">
      <xdr:nvCxnSpPr>
        <xdr:cNvPr id="442" name="直線コネクタ 441"/>
        <xdr:cNvCxnSpPr/>
      </xdr:nvCxnSpPr>
      <xdr:spPr>
        <a:xfrm flipV="1">
          <a:off x="13512800" y="2995232"/>
          <a:ext cx="889000" cy="1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3" name="フローチャート : 判断 442"/>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4" name="テキスト ボックス 443"/>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5" name="フローチャート : 判断 444"/>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142289</xdr:rowOff>
    </xdr:from>
    <xdr:ext cx="762000" cy="259045"/>
    <xdr:sp macro="" textlink="">
      <xdr:nvSpPr>
        <xdr:cNvPr id="446" name="テキスト ボックス 445"/>
        <xdr:cNvSpPr txBox="1"/>
      </xdr:nvSpPr>
      <xdr:spPr>
        <a:xfrm>
          <a:off x="13131800" y="254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110871</xdr:rowOff>
    </xdr:from>
    <xdr:to>
      <xdr:col>24</xdr:col>
      <xdr:colOff>609600</xdr:colOff>
      <xdr:row>16</xdr:row>
      <xdr:rowOff>41021</xdr:rowOff>
    </xdr:to>
    <xdr:sp macro="" textlink="">
      <xdr:nvSpPr>
        <xdr:cNvPr id="452" name="円/楕円 451"/>
        <xdr:cNvSpPr/>
      </xdr:nvSpPr>
      <xdr:spPr>
        <a:xfrm>
          <a:off x="16967200" y="26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127398</xdr:rowOff>
    </xdr:from>
    <xdr:ext cx="762000" cy="259045"/>
    <xdr:sp macro="" textlink="">
      <xdr:nvSpPr>
        <xdr:cNvPr id="453" name="将来負担の状況該当値テキスト"/>
        <xdr:cNvSpPr txBox="1"/>
      </xdr:nvSpPr>
      <xdr:spPr>
        <a:xfrm>
          <a:off x="17106900" y="25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29305</xdr:rowOff>
    </xdr:from>
    <xdr:to>
      <xdr:col>23</xdr:col>
      <xdr:colOff>457200</xdr:colOff>
      <xdr:row>16</xdr:row>
      <xdr:rowOff>130905</xdr:rowOff>
    </xdr:to>
    <xdr:sp macro="" textlink="">
      <xdr:nvSpPr>
        <xdr:cNvPr id="454" name="円/楕円 453"/>
        <xdr:cNvSpPr/>
      </xdr:nvSpPr>
      <xdr:spPr>
        <a:xfrm>
          <a:off x="16129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141082</xdr:rowOff>
    </xdr:from>
    <xdr:ext cx="736600" cy="259045"/>
    <xdr:sp macro="" textlink="">
      <xdr:nvSpPr>
        <xdr:cNvPr id="455" name="テキスト ボックス 454"/>
        <xdr:cNvSpPr txBox="1"/>
      </xdr:nvSpPr>
      <xdr:spPr>
        <a:xfrm>
          <a:off x="15798800" y="254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143923</xdr:rowOff>
    </xdr:from>
    <xdr:to>
      <xdr:col>22</xdr:col>
      <xdr:colOff>254000</xdr:colOff>
      <xdr:row>17</xdr:row>
      <xdr:rowOff>74073</xdr:rowOff>
    </xdr:to>
    <xdr:sp macro="" textlink="">
      <xdr:nvSpPr>
        <xdr:cNvPr id="456" name="円/楕円 455"/>
        <xdr:cNvSpPr/>
      </xdr:nvSpPr>
      <xdr:spPr>
        <a:xfrm>
          <a:off x="15240000" y="28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58850</xdr:rowOff>
    </xdr:from>
    <xdr:ext cx="762000" cy="259045"/>
    <xdr:sp macro="" textlink="">
      <xdr:nvSpPr>
        <xdr:cNvPr id="457" name="テキスト ボックス 456"/>
        <xdr:cNvSpPr txBox="1"/>
      </xdr:nvSpPr>
      <xdr:spPr>
        <a:xfrm>
          <a:off x="14909800" y="297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29782</xdr:rowOff>
    </xdr:from>
    <xdr:to>
      <xdr:col>21</xdr:col>
      <xdr:colOff>50800</xdr:colOff>
      <xdr:row>17</xdr:row>
      <xdr:rowOff>131382</xdr:rowOff>
    </xdr:to>
    <xdr:sp macro="" textlink="">
      <xdr:nvSpPr>
        <xdr:cNvPr id="458" name="円/楕円 457"/>
        <xdr:cNvSpPr/>
      </xdr:nvSpPr>
      <xdr:spPr>
        <a:xfrm>
          <a:off x="14351000" y="29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116159</xdr:rowOff>
    </xdr:from>
    <xdr:ext cx="762000" cy="259045"/>
    <xdr:sp macro="" textlink="">
      <xdr:nvSpPr>
        <xdr:cNvPr id="459" name="テキスト ボックス 458"/>
        <xdr:cNvSpPr txBox="1"/>
      </xdr:nvSpPr>
      <xdr:spPr>
        <a:xfrm>
          <a:off x="14020800" y="30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16383</xdr:rowOff>
    </xdr:from>
    <xdr:to>
      <xdr:col>19</xdr:col>
      <xdr:colOff>533400</xdr:colOff>
      <xdr:row>18</xdr:row>
      <xdr:rowOff>117983</xdr:rowOff>
    </xdr:to>
    <xdr:sp macro="" textlink="">
      <xdr:nvSpPr>
        <xdr:cNvPr id="460" name="円/楕円 459"/>
        <xdr:cNvSpPr/>
      </xdr:nvSpPr>
      <xdr:spPr>
        <a:xfrm>
          <a:off x="13462000" y="31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102760</xdr:rowOff>
    </xdr:from>
    <xdr:ext cx="762000" cy="259045"/>
    <xdr:sp macro="" textlink="">
      <xdr:nvSpPr>
        <xdr:cNvPr id="461" name="テキスト ボックス 460"/>
        <xdr:cNvSpPr txBox="1"/>
      </xdr:nvSpPr>
      <xdr:spPr>
        <a:xfrm>
          <a:off x="13131800" y="318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兵庫県伊丹市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201,760
198,659
24.97
65,957,008
64,260,663
729,589
38,457,880
65,460,803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26.8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年度の給与構造改革（給料表を平均</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400">
            <a:effectLst/>
          </a:endParaRPr>
        </a:p>
        <a:p>
          <a:pPr rtl="0"/>
          <a:r>
            <a:rPr lang="ja-JP" altLang="ja-JP" sz="1100" b="0" i="0" baseline="0">
              <a:solidFill>
                <a:schemeClr val="dk1"/>
              </a:solidFill>
              <a:effectLst/>
              <a:latin typeface="+mn-lt"/>
              <a:ea typeface="+mn-ea"/>
              <a:cs typeface="+mn-cs"/>
            </a:rPr>
            <a:t>なお、現在行っている組織の簡素化などに加え、団塊の世代の退職等新陳代謝に伴う職員構成の変化などから、今後数年間の人件費総額は概ね横ばいで推移するものと推計している。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80736</xdr:rowOff>
    </xdr:from>
    <xdr:to>
      <xdr:col>7</xdr:col>
      <xdr:colOff>15875</xdr:colOff>
      <xdr:row>38</xdr:row>
      <xdr:rowOff>29028</xdr:rowOff>
    </xdr:to>
    <xdr:cxnSp macro="">
      <xdr:nvCxnSpPr>
        <xdr:cNvPr id="67" name="直線コネクタ 66"/>
        <xdr:cNvCxnSpPr/>
      </xdr:nvCxnSpPr>
      <xdr:spPr>
        <a:xfrm flipV="1">
          <a:off x="3987800" y="64243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40</xdr:row>
      <xdr:rowOff>23585</xdr:rowOff>
    </xdr:to>
    <xdr:cxnSp macro="">
      <xdr:nvCxnSpPr>
        <xdr:cNvPr id="70" name="直線コネクタ 69"/>
        <xdr:cNvCxnSpPr/>
      </xdr:nvCxnSpPr>
      <xdr:spPr>
        <a:xfrm flipV="1">
          <a:off x="3098800" y="65441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2" name="テキスト ボックス 71"/>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72572</xdr:rowOff>
    </xdr:from>
    <xdr:to>
      <xdr:col>4</xdr:col>
      <xdr:colOff>346075</xdr:colOff>
      <xdr:row>40</xdr:row>
      <xdr:rowOff>23585</xdr:rowOff>
    </xdr:to>
    <xdr:cxnSp macro="">
      <xdr:nvCxnSpPr>
        <xdr:cNvPr id="73" name="直線コネクタ 72"/>
        <xdr:cNvCxnSpPr/>
      </xdr:nvCxnSpPr>
      <xdr:spPr>
        <a:xfrm>
          <a:off x="2209800" y="65876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40</xdr:row>
      <xdr:rowOff>121557</xdr:rowOff>
    </xdr:to>
    <xdr:cxnSp macro="">
      <xdr:nvCxnSpPr>
        <xdr:cNvPr id="76" name="直線コネクタ 75"/>
        <xdr:cNvCxnSpPr/>
      </xdr:nvCxnSpPr>
      <xdr:spPr>
        <a:xfrm flipV="1">
          <a:off x="1320800" y="658767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78" name="テキスト ボックス 77"/>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95449</xdr:rowOff>
    </xdr:from>
    <xdr:ext cx="762000" cy="259045"/>
    <xdr:sp macro="" textlink="">
      <xdr:nvSpPr>
        <xdr:cNvPr id="80" name="テキスト ボックス 79"/>
        <xdr:cNvSpPr txBox="1"/>
      </xdr:nvSpPr>
      <xdr:spPr>
        <a:xfrm>
          <a:off x="939800" y="6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29936</xdr:rowOff>
    </xdr:from>
    <xdr:to>
      <xdr:col>7</xdr:col>
      <xdr:colOff>66675</xdr:colOff>
      <xdr:row>37</xdr:row>
      <xdr:rowOff>131536</xdr:rowOff>
    </xdr:to>
    <xdr:sp macro="" textlink="">
      <xdr:nvSpPr>
        <xdr:cNvPr id="86" name="円/楕円 85"/>
        <xdr:cNvSpPr/>
      </xdr:nvSpPr>
      <xdr:spPr>
        <a:xfrm>
          <a:off x="47752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2013</xdr:rowOff>
    </xdr:from>
    <xdr:ext cx="762000" cy="259045"/>
    <xdr:sp macro="" textlink="">
      <xdr:nvSpPr>
        <xdr:cNvPr id="87" name="人件費該当値テキスト"/>
        <xdr:cNvSpPr txBox="1"/>
      </xdr:nvSpPr>
      <xdr:spPr>
        <a:xfrm>
          <a:off x="4914900" y="634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8" name="円/楕円 87"/>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9" name="テキスト ボックス 88"/>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144235</xdr:rowOff>
    </xdr:from>
    <xdr:to>
      <xdr:col>4</xdr:col>
      <xdr:colOff>396875</xdr:colOff>
      <xdr:row>40</xdr:row>
      <xdr:rowOff>74385</xdr:rowOff>
    </xdr:to>
    <xdr:sp macro="" textlink="">
      <xdr:nvSpPr>
        <xdr:cNvPr id="90" name="円/楕円 89"/>
        <xdr:cNvSpPr/>
      </xdr:nvSpPr>
      <xdr:spPr>
        <a:xfrm>
          <a:off x="3048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59162</xdr:rowOff>
    </xdr:from>
    <xdr:ext cx="762000" cy="259045"/>
    <xdr:sp macro="" textlink="">
      <xdr:nvSpPr>
        <xdr:cNvPr id="91" name="テキスト ボックス 90"/>
        <xdr:cNvSpPr txBox="1"/>
      </xdr:nvSpPr>
      <xdr:spPr>
        <a:xfrm>
          <a:off x="2717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21772</xdr:rowOff>
    </xdr:from>
    <xdr:to>
      <xdr:col>3</xdr:col>
      <xdr:colOff>193675</xdr:colOff>
      <xdr:row>38</xdr:row>
      <xdr:rowOff>123372</xdr:rowOff>
    </xdr:to>
    <xdr:sp macro="" textlink="">
      <xdr:nvSpPr>
        <xdr:cNvPr id="92" name="円/楕円 91"/>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133549</xdr:rowOff>
    </xdr:from>
    <xdr:ext cx="762000" cy="259045"/>
    <xdr:sp macro="" textlink="">
      <xdr:nvSpPr>
        <xdr:cNvPr id="93" name="テキスト ボックス 92"/>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70757</xdr:rowOff>
    </xdr:from>
    <xdr:to>
      <xdr:col>1</xdr:col>
      <xdr:colOff>676275</xdr:colOff>
      <xdr:row>41</xdr:row>
      <xdr:rowOff>907</xdr:rowOff>
    </xdr:to>
    <xdr:sp macro="" textlink="">
      <xdr:nvSpPr>
        <xdr:cNvPr id="94" name="円/楕円 93"/>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157134</xdr:rowOff>
    </xdr:from>
    <xdr:ext cx="762000" cy="259045"/>
    <xdr:sp macro="" textlink="">
      <xdr:nvSpPr>
        <xdr:cNvPr id="95" name="テキスト ボックス 94"/>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ごみ処理業務等を一部事務組合で行っていること等により物件費は、類似団体平均よりやや低い水準にある。その反面で、一部事務組合の物件費等に充てる負担金により補助費等が類似団体平均を上回る傾向が見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xdr:rowOff>
    </xdr:from>
    <xdr:to>
      <xdr:col>24</xdr:col>
      <xdr:colOff>31750</xdr:colOff>
      <xdr:row>15</xdr:row>
      <xdr:rowOff>161290</xdr:rowOff>
    </xdr:to>
    <xdr:cxnSp macro="">
      <xdr:nvCxnSpPr>
        <xdr:cNvPr id="124" name="直線コネクタ 123"/>
        <xdr:cNvCxnSpPr/>
      </xdr:nvCxnSpPr>
      <xdr:spPr>
        <a:xfrm>
          <a:off x="15671800" y="257873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xdr:rowOff>
    </xdr:from>
    <xdr:to>
      <xdr:col>22</xdr:col>
      <xdr:colOff>565150</xdr:colOff>
      <xdr:row>15</xdr:row>
      <xdr:rowOff>98425</xdr:rowOff>
    </xdr:to>
    <xdr:cxnSp macro="">
      <xdr:nvCxnSpPr>
        <xdr:cNvPr id="127" name="直線コネクタ 126"/>
        <xdr:cNvCxnSpPr/>
      </xdr:nvCxnSpPr>
      <xdr:spPr>
        <a:xfrm flipV="1">
          <a:off x="14782800" y="25787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161290</xdr:rowOff>
    </xdr:from>
    <xdr:to>
      <xdr:col>21</xdr:col>
      <xdr:colOff>361950</xdr:colOff>
      <xdr:row>15</xdr:row>
      <xdr:rowOff>98425</xdr:rowOff>
    </xdr:to>
    <xdr:cxnSp macro="">
      <xdr:nvCxnSpPr>
        <xdr:cNvPr id="130" name="直線コネクタ 129"/>
        <xdr:cNvCxnSpPr/>
      </xdr:nvCxnSpPr>
      <xdr:spPr>
        <a:xfrm>
          <a:off x="13893800" y="25615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161290</xdr:rowOff>
    </xdr:from>
    <xdr:to>
      <xdr:col>20</xdr:col>
      <xdr:colOff>158750</xdr:colOff>
      <xdr:row>15</xdr:row>
      <xdr:rowOff>86995</xdr:rowOff>
    </xdr:to>
    <xdr:cxnSp macro="">
      <xdr:nvCxnSpPr>
        <xdr:cNvPr id="133" name="直線コネクタ 132"/>
        <xdr:cNvCxnSpPr/>
      </xdr:nvCxnSpPr>
      <xdr:spPr>
        <a:xfrm flipV="1">
          <a:off x="13004800" y="25615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53992</xdr:rowOff>
    </xdr:from>
    <xdr:ext cx="762000" cy="259045"/>
    <xdr:sp macro="" textlink="">
      <xdr:nvSpPr>
        <xdr:cNvPr id="135" name="テキスト ボックス 134"/>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7" name="テキスト ボックス 136"/>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3" name="円/楕円 142"/>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4"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127635</xdr:rowOff>
    </xdr:from>
    <xdr:to>
      <xdr:col>22</xdr:col>
      <xdr:colOff>615950</xdr:colOff>
      <xdr:row>15</xdr:row>
      <xdr:rowOff>57785</xdr:rowOff>
    </xdr:to>
    <xdr:sp macro="" textlink="">
      <xdr:nvSpPr>
        <xdr:cNvPr id="145" name="円/楕円 144"/>
        <xdr:cNvSpPr/>
      </xdr:nvSpPr>
      <xdr:spPr>
        <a:xfrm>
          <a:off x="15621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67962</xdr:rowOff>
    </xdr:from>
    <xdr:ext cx="736600" cy="259045"/>
    <xdr:sp macro="" textlink="">
      <xdr:nvSpPr>
        <xdr:cNvPr id="146" name="テキスト ボックス 145"/>
        <xdr:cNvSpPr txBox="1"/>
      </xdr:nvSpPr>
      <xdr:spPr>
        <a:xfrm>
          <a:off x="15290800" y="229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47625</xdr:rowOff>
    </xdr:from>
    <xdr:to>
      <xdr:col>21</xdr:col>
      <xdr:colOff>412750</xdr:colOff>
      <xdr:row>15</xdr:row>
      <xdr:rowOff>149225</xdr:rowOff>
    </xdr:to>
    <xdr:sp macro="" textlink="">
      <xdr:nvSpPr>
        <xdr:cNvPr id="147" name="円/楕円 146"/>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159402</xdr:rowOff>
    </xdr:from>
    <xdr:ext cx="762000" cy="259045"/>
    <xdr:sp macro="" textlink="">
      <xdr:nvSpPr>
        <xdr:cNvPr id="148" name="テキスト ボックス 147"/>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110490</xdr:rowOff>
    </xdr:from>
    <xdr:to>
      <xdr:col>20</xdr:col>
      <xdr:colOff>209550</xdr:colOff>
      <xdr:row>15</xdr:row>
      <xdr:rowOff>40640</xdr:rowOff>
    </xdr:to>
    <xdr:sp macro="" textlink="">
      <xdr:nvSpPr>
        <xdr:cNvPr id="149" name="円/楕円 148"/>
        <xdr:cNvSpPr/>
      </xdr:nvSpPr>
      <xdr:spPr>
        <a:xfrm>
          <a:off x="13843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50817</xdr:rowOff>
    </xdr:from>
    <xdr:ext cx="762000" cy="259045"/>
    <xdr:sp macro="" textlink="">
      <xdr:nvSpPr>
        <xdr:cNvPr id="150" name="テキスト ボックス 149"/>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36195</xdr:rowOff>
    </xdr:from>
    <xdr:to>
      <xdr:col>19</xdr:col>
      <xdr:colOff>6350</xdr:colOff>
      <xdr:row>15</xdr:row>
      <xdr:rowOff>137795</xdr:rowOff>
    </xdr:to>
    <xdr:sp macro="" textlink="">
      <xdr:nvSpPr>
        <xdr:cNvPr id="151" name="円/楕円 150"/>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147972</xdr:rowOff>
    </xdr:from>
    <xdr:ext cx="762000" cy="259045"/>
    <xdr:sp macro="" textlink="">
      <xdr:nvSpPr>
        <xdr:cNvPr id="152" name="テキスト ボックス 151"/>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扶助費の増加要因としては、生活保護費や障害福祉サービス費などの自然増によるところが大きく、平成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年度についても前年度比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類似団体</a:t>
          </a:r>
          <a:r>
            <a:rPr lang="ja-JP" altLang="ja-JP" sz="1100" b="0" i="0" baseline="0">
              <a:solidFill>
                <a:schemeClr val="dk1"/>
              </a:solidFill>
              <a:effectLst/>
              <a:latin typeface="+mn-lt"/>
              <a:ea typeface="+mn-ea"/>
              <a:cs typeface="+mn-cs"/>
            </a:rPr>
            <a:t>平均、県平均からみても高い水準にとどまっている。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50800</xdr:rowOff>
    </xdr:from>
    <xdr:to>
      <xdr:col>7</xdr:col>
      <xdr:colOff>15875</xdr:colOff>
      <xdr:row>59</xdr:row>
      <xdr:rowOff>127000</xdr:rowOff>
    </xdr:to>
    <xdr:cxnSp macro="">
      <xdr:nvCxnSpPr>
        <xdr:cNvPr id="185" name="直線コネクタ 184"/>
        <xdr:cNvCxnSpPr/>
      </xdr:nvCxnSpPr>
      <xdr:spPr>
        <a:xfrm>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50800</xdr:rowOff>
    </xdr:to>
    <xdr:cxnSp macro="">
      <xdr:nvCxnSpPr>
        <xdr:cNvPr id="188" name="直線コネクタ 187"/>
        <xdr:cNvCxnSpPr/>
      </xdr:nvCxnSpPr>
      <xdr:spPr>
        <a:xfrm>
          <a:off x="3098800" y="1012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59</xdr:row>
      <xdr:rowOff>12700</xdr:rowOff>
    </xdr:to>
    <xdr:cxnSp macro="">
      <xdr:nvCxnSpPr>
        <xdr:cNvPr id="191" name="直線コネクタ 190"/>
        <xdr:cNvCxnSpPr/>
      </xdr:nvCxnSpPr>
      <xdr:spPr>
        <a:xfrm>
          <a:off x="2209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57</xdr:row>
      <xdr:rowOff>146050</xdr:rowOff>
    </xdr:to>
    <xdr:cxnSp macro="">
      <xdr:nvCxnSpPr>
        <xdr:cNvPr id="194" name="直線コネクタ 193"/>
        <xdr:cNvCxnSpPr/>
      </xdr:nvCxnSpPr>
      <xdr:spPr>
        <a:xfrm>
          <a:off x="1320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6" name="テキスト ボックス 195"/>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8" name="テキスト ボックス 197"/>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204" name="円/楕円 203"/>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48277</xdr:rowOff>
    </xdr:from>
    <xdr:ext cx="762000" cy="259045"/>
    <xdr:sp macro="" textlink="">
      <xdr:nvSpPr>
        <xdr:cNvPr id="205"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0</xdr:rowOff>
    </xdr:from>
    <xdr:to>
      <xdr:col>5</xdr:col>
      <xdr:colOff>600075</xdr:colOff>
      <xdr:row>59</xdr:row>
      <xdr:rowOff>101600</xdr:rowOff>
    </xdr:to>
    <xdr:sp macro="" textlink="">
      <xdr:nvSpPr>
        <xdr:cNvPr id="206" name="円/楕円 205"/>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86377</xdr:rowOff>
    </xdr:from>
    <xdr:ext cx="736600" cy="259045"/>
    <xdr:sp macro="" textlink="">
      <xdr:nvSpPr>
        <xdr:cNvPr id="207" name="テキスト ボックス 206"/>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08" name="円/楕円 207"/>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09" name="テキスト ボックス 208"/>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0" name="円/楕円 209"/>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1" name="テキスト ボックス 210"/>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2" name="円/楕円 211"/>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3" name="テキスト ボックス 212"/>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当該数値は一貫して類似団体平均値に比べて</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。要因は平成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年度からは、下水道事業の会計制度の移行（特別会計から公営企業会計）</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たことがあげられる。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133350</xdr:rowOff>
    </xdr:from>
    <xdr:to>
      <xdr:col>24</xdr:col>
      <xdr:colOff>31750</xdr:colOff>
      <xdr:row>55</xdr:row>
      <xdr:rowOff>146050</xdr:rowOff>
    </xdr:to>
    <xdr:cxnSp macro="">
      <xdr:nvCxnSpPr>
        <xdr:cNvPr id="246" name="直線コネクタ 245"/>
        <xdr:cNvCxnSpPr/>
      </xdr:nvCxnSpPr>
      <xdr:spPr>
        <a:xfrm>
          <a:off x="15671800" y="956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133350</xdr:rowOff>
    </xdr:from>
    <xdr:to>
      <xdr:col>22</xdr:col>
      <xdr:colOff>565150</xdr:colOff>
      <xdr:row>55</xdr:row>
      <xdr:rowOff>146050</xdr:rowOff>
    </xdr:to>
    <xdr:cxnSp macro="">
      <xdr:nvCxnSpPr>
        <xdr:cNvPr id="249" name="直線コネクタ 248"/>
        <xdr:cNvCxnSpPr/>
      </xdr:nvCxnSpPr>
      <xdr:spPr>
        <a:xfrm flipV="1">
          <a:off x="14782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101600</xdr:rowOff>
    </xdr:from>
    <xdr:to>
      <xdr:col>21</xdr:col>
      <xdr:colOff>361950</xdr:colOff>
      <xdr:row>55</xdr:row>
      <xdr:rowOff>146050</xdr:rowOff>
    </xdr:to>
    <xdr:cxnSp macro="">
      <xdr:nvCxnSpPr>
        <xdr:cNvPr id="252" name="直線コネクタ 251"/>
        <xdr:cNvCxnSpPr/>
      </xdr:nvCxnSpPr>
      <xdr:spPr>
        <a:xfrm>
          <a:off x="13893800" y="9359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101600</xdr:rowOff>
    </xdr:from>
    <xdr:to>
      <xdr:col>20</xdr:col>
      <xdr:colOff>158750</xdr:colOff>
      <xdr:row>54</xdr:row>
      <xdr:rowOff>127000</xdr:rowOff>
    </xdr:to>
    <xdr:cxnSp macro="">
      <xdr:nvCxnSpPr>
        <xdr:cNvPr id="255" name="直線コネクタ 254"/>
        <xdr:cNvCxnSpPr/>
      </xdr:nvCxnSpPr>
      <xdr:spPr>
        <a:xfrm flipV="1">
          <a:off x="13004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59" name="テキスト ボックス 258"/>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5" name="円/楕円 264"/>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6"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82550</xdr:rowOff>
    </xdr:from>
    <xdr:to>
      <xdr:col>22</xdr:col>
      <xdr:colOff>615950</xdr:colOff>
      <xdr:row>56</xdr:row>
      <xdr:rowOff>12700</xdr:rowOff>
    </xdr:to>
    <xdr:sp macro="" textlink="">
      <xdr:nvSpPr>
        <xdr:cNvPr id="267" name="円/楕円 266"/>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22877</xdr:rowOff>
    </xdr:from>
    <xdr:ext cx="736600" cy="259045"/>
    <xdr:sp macro="" textlink="">
      <xdr:nvSpPr>
        <xdr:cNvPr id="268" name="テキスト ボックス 267"/>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69" name="円/楕円 268"/>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0" name="テキスト ボックス 269"/>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50800</xdr:rowOff>
    </xdr:from>
    <xdr:to>
      <xdr:col>20</xdr:col>
      <xdr:colOff>209550</xdr:colOff>
      <xdr:row>54</xdr:row>
      <xdr:rowOff>152400</xdr:rowOff>
    </xdr:to>
    <xdr:sp macro="" textlink="">
      <xdr:nvSpPr>
        <xdr:cNvPr id="271" name="円/楕円 270"/>
        <xdr:cNvSpPr/>
      </xdr:nvSpPr>
      <xdr:spPr>
        <a:xfrm>
          <a:off x="13843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162577</xdr:rowOff>
    </xdr:from>
    <xdr:ext cx="762000" cy="259045"/>
    <xdr:sp macro="" textlink="">
      <xdr:nvSpPr>
        <xdr:cNvPr id="272" name="テキスト ボックス 271"/>
        <xdr:cNvSpPr txBox="1"/>
      </xdr:nvSpPr>
      <xdr:spPr>
        <a:xfrm>
          <a:off x="13512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3" name="円/楕円 272"/>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4" name="テキスト ボックス 273"/>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当該数値は一貫して類似団体平均値に比べて高い。要因は、ごみ処理業務等を一部事務組合で行っていること</a:t>
          </a:r>
          <a:r>
            <a:rPr lang="ja-JP" altLang="en-US" sz="1100" b="0" i="0" baseline="0">
              <a:solidFill>
                <a:schemeClr val="dk1"/>
              </a:solidFill>
              <a:effectLst/>
              <a:latin typeface="+mn-lt"/>
              <a:ea typeface="+mn-ea"/>
              <a:cs typeface="+mn-cs"/>
            </a:rPr>
            <a:t>、下水道事業を公営企業会計で行っていること</a:t>
          </a:r>
          <a:r>
            <a:rPr lang="ja-JP" altLang="ja-JP" sz="1100" b="0" i="0" baseline="0">
              <a:solidFill>
                <a:schemeClr val="dk1"/>
              </a:solidFill>
              <a:effectLst/>
              <a:latin typeface="+mn-lt"/>
              <a:ea typeface="+mn-ea"/>
              <a:cs typeface="+mn-cs"/>
            </a:rPr>
            <a:t>があ</a:t>
          </a:r>
          <a:r>
            <a:rPr lang="ja-JP" altLang="en-US" sz="1100" b="0" i="0" baseline="0">
              <a:solidFill>
                <a:schemeClr val="dk1"/>
              </a:solidFill>
              <a:effectLst/>
              <a:latin typeface="+mn-lt"/>
              <a:ea typeface="+mn-ea"/>
              <a:cs typeface="+mn-cs"/>
            </a:rPr>
            <a:t>げられる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なお、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年度決算においては土地開発公社外２団体のいわゆる第３セクターを解散したことによる関係補助金の削減により当該数値が低下している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27940</xdr:rowOff>
    </xdr:from>
    <xdr:to>
      <xdr:col>24</xdr:col>
      <xdr:colOff>31750</xdr:colOff>
      <xdr:row>38</xdr:row>
      <xdr:rowOff>142240</xdr:rowOff>
    </xdr:to>
    <xdr:cxnSp macro="">
      <xdr:nvCxnSpPr>
        <xdr:cNvPr id="306" name="直線コネクタ 305"/>
        <xdr:cNvCxnSpPr/>
      </xdr:nvCxnSpPr>
      <xdr:spPr>
        <a:xfrm flipV="1">
          <a:off x="15671800" y="6543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142240</xdr:rowOff>
    </xdr:from>
    <xdr:to>
      <xdr:col>22</xdr:col>
      <xdr:colOff>565150</xdr:colOff>
      <xdr:row>39</xdr:row>
      <xdr:rowOff>85090</xdr:rowOff>
    </xdr:to>
    <xdr:cxnSp macro="">
      <xdr:nvCxnSpPr>
        <xdr:cNvPr id="309" name="直線コネクタ 308"/>
        <xdr:cNvCxnSpPr/>
      </xdr:nvCxnSpPr>
      <xdr:spPr>
        <a:xfrm flipV="1">
          <a:off x="14782800" y="665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142240</xdr:rowOff>
    </xdr:from>
    <xdr:to>
      <xdr:col>21</xdr:col>
      <xdr:colOff>361950</xdr:colOff>
      <xdr:row>39</xdr:row>
      <xdr:rowOff>85090</xdr:rowOff>
    </xdr:to>
    <xdr:cxnSp macro="">
      <xdr:nvCxnSpPr>
        <xdr:cNvPr id="312" name="直線コネクタ 311"/>
        <xdr:cNvCxnSpPr/>
      </xdr:nvCxnSpPr>
      <xdr:spPr>
        <a:xfrm>
          <a:off x="13893800" y="665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142240</xdr:rowOff>
    </xdr:from>
    <xdr:to>
      <xdr:col>20</xdr:col>
      <xdr:colOff>158750</xdr:colOff>
      <xdr:row>39</xdr:row>
      <xdr:rowOff>146050</xdr:rowOff>
    </xdr:to>
    <xdr:cxnSp macro="">
      <xdr:nvCxnSpPr>
        <xdr:cNvPr id="315" name="直線コネクタ 314"/>
        <xdr:cNvCxnSpPr/>
      </xdr:nvCxnSpPr>
      <xdr:spPr>
        <a:xfrm flipV="1">
          <a:off x="13004800" y="6657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17" name="テキスト ボックス 316"/>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9" name="テキスト ボックス 31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148590</xdr:rowOff>
    </xdr:from>
    <xdr:to>
      <xdr:col>24</xdr:col>
      <xdr:colOff>82550</xdr:colOff>
      <xdr:row>38</xdr:row>
      <xdr:rowOff>78740</xdr:rowOff>
    </xdr:to>
    <xdr:sp macro="" textlink="">
      <xdr:nvSpPr>
        <xdr:cNvPr id="325" name="円/楕円 324"/>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120667</xdr:rowOff>
    </xdr:from>
    <xdr:ext cx="762000" cy="259045"/>
    <xdr:sp macro="" textlink="">
      <xdr:nvSpPr>
        <xdr:cNvPr id="326"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91440</xdr:rowOff>
    </xdr:from>
    <xdr:to>
      <xdr:col>22</xdr:col>
      <xdr:colOff>615950</xdr:colOff>
      <xdr:row>39</xdr:row>
      <xdr:rowOff>21590</xdr:rowOff>
    </xdr:to>
    <xdr:sp macro="" textlink="">
      <xdr:nvSpPr>
        <xdr:cNvPr id="327" name="円/楕円 326"/>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6367</xdr:rowOff>
    </xdr:from>
    <xdr:ext cx="736600" cy="259045"/>
    <xdr:sp macro="" textlink="">
      <xdr:nvSpPr>
        <xdr:cNvPr id="328" name="テキスト ボックス 327"/>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34290</xdr:rowOff>
    </xdr:from>
    <xdr:to>
      <xdr:col>21</xdr:col>
      <xdr:colOff>412750</xdr:colOff>
      <xdr:row>39</xdr:row>
      <xdr:rowOff>135890</xdr:rowOff>
    </xdr:to>
    <xdr:sp macro="" textlink="">
      <xdr:nvSpPr>
        <xdr:cNvPr id="329" name="円/楕円 328"/>
        <xdr:cNvSpPr/>
      </xdr:nvSpPr>
      <xdr:spPr>
        <a:xfrm>
          <a:off x="14732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120667</xdr:rowOff>
    </xdr:from>
    <xdr:ext cx="762000" cy="259045"/>
    <xdr:sp macro="" textlink="">
      <xdr:nvSpPr>
        <xdr:cNvPr id="330" name="テキスト ボックス 329"/>
        <xdr:cNvSpPr txBox="1"/>
      </xdr:nvSpPr>
      <xdr:spPr>
        <a:xfrm>
          <a:off x="14401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91440</xdr:rowOff>
    </xdr:from>
    <xdr:to>
      <xdr:col>20</xdr:col>
      <xdr:colOff>209550</xdr:colOff>
      <xdr:row>39</xdr:row>
      <xdr:rowOff>21590</xdr:rowOff>
    </xdr:to>
    <xdr:sp macro="" textlink="">
      <xdr:nvSpPr>
        <xdr:cNvPr id="331" name="円/楕円 330"/>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6367</xdr:rowOff>
    </xdr:from>
    <xdr:ext cx="762000" cy="259045"/>
    <xdr:sp macro="" textlink="">
      <xdr:nvSpPr>
        <xdr:cNvPr id="332" name="テキスト ボックス 331"/>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95250</xdr:rowOff>
    </xdr:from>
    <xdr:to>
      <xdr:col>19</xdr:col>
      <xdr:colOff>6350</xdr:colOff>
      <xdr:row>40</xdr:row>
      <xdr:rowOff>25400</xdr:rowOff>
    </xdr:to>
    <xdr:sp macro="" textlink="">
      <xdr:nvSpPr>
        <xdr:cNvPr id="333" name="円/楕円 332"/>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10177</xdr:rowOff>
    </xdr:from>
    <xdr:ext cx="762000" cy="259045"/>
    <xdr:sp macro="" textlink="">
      <xdr:nvSpPr>
        <xdr:cNvPr id="334" name="テキスト ボックス 333"/>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これまで、阪神淡路大震災の災害復旧事業債の償還の影響から類似団体内順位は低位であったが、償還が進捗するにつれて改善している。しかし、公債費自体は臨時財政対策債に係る元利償還金の増加により横ばいとなっていることには留意する必要がある。</a:t>
          </a:r>
          <a:endParaRPr lang="ja-JP" altLang="ja-JP" sz="1400">
            <a:effectLst/>
          </a:endParaRPr>
        </a:p>
        <a:p>
          <a:pPr rtl="0"/>
          <a:r>
            <a:rPr lang="ja-JP" altLang="ja-JP" sz="1100" b="0" i="0" baseline="0">
              <a:solidFill>
                <a:schemeClr val="dk1"/>
              </a:solidFill>
              <a:effectLst/>
              <a:latin typeface="+mn-lt"/>
              <a:ea typeface="+mn-ea"/>
              <a:cs typeface="+mn-cs"/>
            </a:rPr>
            <a:t>なお、平成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年度まで類似団体平均値</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近づきつつあった当該数値が、平成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及び平成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においては</a:t>
          </a:r>
          <a:r>
            <a:rPr lang="ja-JP" altLang="en-US" sz="1100" b="0" i="0" baseline="0">
              <a:solidFill>
                <a:schemeClr val="dk1"/>
              </a:solidFill>
              <a:effectLst/>
              <a:latin typeface="+mn-lt"/>
              <a:ea typeface="+mn-ea"/>
              <a:cs typeface="+mn-cs"/>
            </a:rPr>
            <a:t>かい離する状態が続いている。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２年連続で</a:t>
          </a:r>
          <a:r>
            <a:rPr lang="ja-JP" altLang="ja-JP" sz="1100" b="0" i="0" baseline="0">
              <a:solidFill>
                <a:schemeClr val="dk1"/>
              </a:solidFill>
              <a:effectLst/>
              <a:latin typeface="+mn-lt"/>
              <a:ea typeface="+mn-ea"/>
              <a:cs typeface="+mn-cs"/>
            </a:rPr>
            <a:t>テールヘビー返済（バルーン返済）を行ったことによる一時的なものである。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138430</xdr:rowOff>
    </xdr:from>
    <xdr:to>
      <xdr:col>7</xdr:col>
      <xdr:colOff>15875</xdr:colOff>
      <xdr:row>77</xdr:row>
      <xdr:rowOff>104139</xdr:rowOff>
    </xdr:to>
    <xdr:cxnSp macro="">
      <xdr:nvCxnSpPr>
        <xdr:cNvPr id="363" name="直線コネクタ 362"/>
        <xdr:cNvCxnSpPr/>
      </xdr:nvCxnSpPr>
      <xdr:spPr>
        <a:xfrm flipV="1">
          <a:off x="3987800" y="131686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92711</xdr:rowOff>
    </xdr:from>
    <xdr:to>
      <xdr:col>5</xdr:col>
      <xdr:colOff>549275</xdr:colOff>
      <xdr:row>77</xdr:row>
      <xdr:rowOff>104139</xdr:rowOff>
    </xdr:to>
    <xdr:cxnSp macro="">
      <xdr:nvCxnSpPr>
        <xdr:cNvPr id="366" name="直線コネクタ 365"/>
        <xdr:cNvCxnSpPr/>
      </xdr:nvCxnSpPr>
      <xdr:spPr>
        <a:xfrm>
          <a:off x="3098800" y="131229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115570</xdr:rowOff>
    </xdr:from>
    <xdr:to>
      <xdr:col>4</xdr:col>
      <xdr:colOff>346075</xdr:colOff>
      <xdr:row>76</xdr:row>
      <xdr:rowOff>92711</xdr:rowOff>
    </xdr:to>
    <xdr:cxnSp macro="">
      <xdr:nvCxnSpPr>
        <xdr:cNvPr id="369" name="直線コネクタ 368"/>
        <xdr:cNvCxnSpPr/>
      </xdr:nvCxnSpPr>
      <xdr:spPr>
        <a:xfrm>
          <a:off x="2209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92711</xdr:rowOff>
    </xdr:to>
    <xdr:cxnSp macro="">
      <xdr:nvCxnSpPr>
        <xdr:cNvPr id="372" name="直線コネクタ 371"/>
        <xdr:cNvCxnSpPr/>
      </xdr:nvCxnSpPr>
      <xdr:spPr>
        <a:xfrm flipV="1">
          <a:off x="1320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4" name="テキスト ボックス 37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6" name="テキスト ボックス 375"/>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82" name="円/楕円 381"/>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59707</xdr:rowOff>
    </xdr:from>
    <xdr:ext cx="762000" cy="259045"/>
    <xdr:sp macro="" textlink="">
      <xdr:nvSpPr>
        <xdr:cNvPr id="383" name="公債費該当値テキスト"/>
        <xdr:cNvSpPr txBox="1"/>
      </xdr:nvSpPr>
      <xdr:spPr>
        <a:xfrm>
          <a:off x="49149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4" name="円/楕円 383"/>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5" name="テキスト ボックス 384"/>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41911</xdr:rowOff>
    </xdr:from>
    <xdr:to>
      <xdr:col>4</xdr:col>
      <xdr:colOff>396875</xdr:colOff>
      <xdr:row>76</xdr:row>
      <xdr:rowOff>143511</xdr:rowOff>
    </xdr:to>
    <xdr:sp macro="" textlink="">
      <xdr:nvSpPr>
        <xdr:cNvPr id="386" name="円/楕円 385"/>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128288</xdr:rowOff>
    </xdr:from>
    <xdr:ext cx="762000" cy="259045"/>
    <xdr:sp macro="" textlink="">
      <xdr:nvSpPr>
        <xdr:cNvPr id="387" name="テキスト ボックス 386"/>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88" name="円/楕円 387"/>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151147</xdr:rowOff>
    </xdr:from>
    <xdr:ext cx="762000" cy="259045"/>
    <xdr:sp macro="" textlink="">
      <xdr:nvSpPr>
        <xdr:cNvPr id="389" name="テキスト ボックス 388"/>
        <xdr:cNvSpPr txBox="1"/>
      </xdr:nvSpPr>
      <xdr:spPr>
        <a:xfrm>
          <a:off x="1828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90" name="円/楕円 389"/>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128288</xdr:rowOff>
    </xdr:from>
    <xdr:ext cx="762000" cy="259045"/>
    <xdr:sp macro="" textlink="">
      <xdr:nvSpPr>
        <xdr:cNvPr id="391" name="テキスト ボックス 390"/>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人件費の削減、扶助費の増加、公債費の抑制など、個々の経費の増減が結果として全体の均衡を保っている状況にある。</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年度は市内法人の合併に伴う市税収入の増の影響から全体的に比率が低下し、平成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年度はその反動から比率がやや高くなっているなど一時的な数字の増減があるものの、それを除けばほぼ横ばいの状況が続いている。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77</xdr:row>
      <xdr:rowOff>156718</xdr:rowOff>
    </xdr:to>
    <xdr:cxnSp macro="">
      <xdr:nvCxnSpPr>
        <xdr:cNvPr id="422" name="直線コネクタ 421"/>
        <xdr:cNvCxnSpPr/>
      </xdr:nvCxnSpPr>
      <xdr:spPr>
        <a:xfrm>
          <a:off x="15671800" y="133309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129287</xdr:rowOff>
    </xdr:from>
    <xdr:to>
      <xdr:col>22</xdr:col>
      <xdr:colOff>565150</xdr:colOff>
      <xdr:row>79</xdr:row>
      <xdr:rowOff>65278</xdr:rowOff>
    </xdr:to>
    <xdr:cxnSp macro="">
      <xdr:nvCxnSpPr>
        <xdr:cNvPr id="425" name="直線コネクタ 424"/>
        <xdr:cNvCxnSpPr/>
      </xdr:nvCxnSpPr>
      <xdr:spPr>
        <a:xfrm flipV="1">
          <a:off x="14782800" y="13330937"/>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79</xdr:row>
      <xdr:rowOff>65278</xdr:rowOff>
    </xdr:to>
    <xdr:cxnSp macro="">
      <xdr:nvCxnSpPr>
        <xdr:cNvPr id="428" name="直線コネクタ 427"/>
        <xdr:cNvCxnSpPr/>
      </xdr:nvCxnSpPr>
      <xdr:spPr>
        <a:xfrm>
          <a:off x="13893800" y="1320292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79</xdr:row>
      <xdr:rowOff>14987</xdr:rowOff>
    </xdr:to>
    <xdr:cxnSp macro="">
      <xdr:nvCxnSpPr>
        <xdr:cNvPr id="431" name="直線コネクタ 430"/>
        <xdr:cNvCxnSpPr/>
      </xdr:nvCxnSpPr>
      <xdr:spPr>
        <a:xfrm flipV="1">
          <a:off x="13004800" y="13202920"/>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33" name="テキスト ボックス 43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55390</xdr:rowOff>
    </xdr:from>
    <xdr:ext cx="762000" cy="259045"/>
    <xdr:sp macro="" textlink="">
      <xdr:nvSpPr>
        <xdr:cNvPr id="435" name="テキスト ボックス 434"/>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1" name="円/楕円 44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42"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3" name="円/楕円 442"/>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44" name="テキスト ボックス 443"/>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14478</xdr:rowOff>
    </xdr:from>
    <xdr:to>
      <xdr:col>21</xdr:col>
      <xdr:colOff>412750</xdr:colOff>
      <xdr:row>79</xdr:row>
      <xdr:rowOff>116078</xdr:rowOff>
    </xdr:to>
    <xdr:sp macro="" textlink="">
      <xdr:nvSpPr>
        <xdr:cNvPr id="445" name="円/楕円 444"/>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100855</xdr:rowOff>
    </xdr:from>
    <xdr:ext cx="762000" cy="259045"/>
    <xdr:sp macro="" textlink="">
      <xdr:nvSpPr>
        <xdr:cNvPr id="446" name="テキスト ボックス 445"/>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47" name="円/楕円 446"/>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48" name="テキスト ボックス 447"/>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49" name="円/楕円 448"/>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50" name="テキスト ボックス 449"/>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兵庫県伊丹市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45420</xdr:rowOff>
    </xdr:from>
    <xdr:to>
      <xdr:col>4</xdr:col>
      <xdr:colOff>1117600</xdr:colOff>
      <xdr:row>17</xdr:row>
      <xdr:rowOff>75847</xdr:rowOff>
    </xdr:to>
    <xdr:cxnSp macro="">
      <xdr:nvCxnSpPr>
        <xdr:cNvPr id="48" name="直線コネクタ 47"/>
        <xdr:cNvCxnSpPr/>
      </xdr:nvCxnSpPr>
      <xdr:spPr bwMode="auto">
        <a:xfrm>
          <a:off x="5003800" y="3007695"/>
          <a:ext cx="647700" cy="3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134803</xdr:rowOff>
    </xdr:from>
    <xdr:to>
      <xdr:col>4</xdr:col>
      <xdr:colOff>469900</xdr:colOff>
      <xdr:row>17</xdr:row>
      <xdr:rowOff>45420</xdr:rowOff>
    </xdr:to>
    <xdr:cxnSp macro="">
      <xdr:nvCxnSpPr>
        <xdr:cNvPr id="51" name="直線コネクタ 50"/>
        <xdr:cNvCxnSpPr/>
      </xdr:nvCxnSpPr>
      <xdr:spPr bwMode="auto">
        <a:xfrm>
          <a:off x="4305300" y="2925628"/>
          <a:ext cx="6985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134803</xdr:rowOff>
    </xdr:from>
    <xdr:to>
      <xdr:col>3</xdr:col>
      <xdr:colOff>904875</xdr:colOff>
      <xdr:row>16</xdr:row>
      <xdr:rowOff>137957</xdr:rowOff>
    </xdr:to>
    <xdr:cxnSp macro="">
      <xdr:nvCxnSpPr>
        <xdr:cNvPr id="54" name="直線コネクタ 53"/>
        <xdr:cNvCxnSpPr/>
      </xdr:nvCxnSpPr>
      <xdr:spPr bwMode="auto">
        <a:xfrm flipV="1">
          <a:off x="3606800" y="2925628"/>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120950</xdr:rowOff>
    </xdr:from>
    <xdr:to>
      <xdr:col>3</xdr:col>
      <xdr:colOff>206375</xdr:colOff>
      <xdr:row>16</xdr:row>
      <xdr:rowOff>137957</xdr:rowOff>
    </xdr:to>
    <xdr:cxnSp macro="">
      <xdr:nvCxnSpPr>
        <xdr:cNvPr id="57" name="直線コネクタ 56"/>
        <xdr:cNvCxnSpPr/>
      </xdr:nvCxnSpPr>
      <xdr:spPr bwMode="auto">
        <a:xfrm>
          <a:off x="2908300" y="2911775"/>
          <a:ext cx="698500" cy="17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75351</xdr:rowOff>
    </xdr:from>
    <xdr:ext cx="762000" cy="259045"/>
    <xdr:sp macro="" textlink="">
      <xdr:nvSpPr>
        <xdr:cNvPr id="59" name="テキスト ボックス 58"/>
        <xdr:cNvSpPr txBox="1"/>
      </xdr:nvSpPr>
      <xdr:spPr>
        <a:xfrm>
          <a:off x="32258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40558</xdr:rowOff>
    </xdr:from>
    <xdr:ext cx="762000" cy="259045"/>
    <xdr:sp macro="" textlink="">
      <xdr:nvSpPr>
        <xdr:cNvPr id="61" name="テキスト ボックス 60"/>
        <xdr:cNvSpPr txBox="1"/>
      </xdr:nvSpPr>
      <xdr:spPr>
        <a:xfrm>
          <a:off x="2527300" y="30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25047</xdr:rowOff>
    </xdr:from>
    <xdr:to>
      <xdr:col>5</xdr:col>
      <xdr:colOff>34925</xdr:colOff>
      <xdr:row>17</xdr:row>
      <xdr:rowOff>126647</xdr:rowOff>
    </xdr:to>
    <xdr:sp macro="" textlink="">
      <xdr:nvSpPr>
        <xdr:cNvPr id="67" name="円/楕円 66"/>
        <xdr:cNvSpPr/>
      </xdr:nvSpPr>
      <xdr:spPr bwMode="auto">
        <a:xfrm>
          <a:off x="5600700" y="2987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168574</xdr:rowOff>
    </xdr:from>
    <xdr:ext cx="762000" cy="259045"/>
    <xdr:sp macro="" textlink="">
      <xdr:nvSpPr>
        <xdr:cNvPr id="68" name="人口1人当たり決算額の推移該当値テキスト130"/>
        <xdr:cNvSpPr txBox="1"/>
      </xdr:nvSpPr>
      <xdr:spPr>
        <a:xfrm>
          <a:off x="5740400" y="295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166070</xdr:rowOff>
    </xdr:from>
    <xdr:to>
      <xdr:col>4</xdr:col>
      <xdr:colOff>520700</xdr:colOff>
      <xdr:row>17</xdr:row>
      <xdr:rowOff>96220</xdr:rowOff>
    </xdr:to>
    <xdr:sp macro="" textlink="">
      <xdr:nvSpPr>
        <xdr:cNvPr id="69" name="円/楕円 68"/>
        <xdr:cNvSpPr/>
      </xdr:nvSpPr>
      <xdr:spPr bwMode="auto">
        <a:xfrm>
          <a:off x="4953000" y="295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80997</xdr:rowOff>
    </xdr:from>
    <xdr:ext cx="736600" cy="259045"/>
    <xdr:sp macro="" textlink="">
      <xdr:nvSpPr>
        <xdr:cNvPr id="70" name="テキスト ボックス 69"/>
        <xdr:cNvSpPr txBox="1"/>
      </xdr:nvSpPr>
      <xdr:spPr>
        <a:xfrm>
          <a:off x="4622800" y="3043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84003</xdr:rowOff>
    </xdr:from>
    <xdr:to>
      <xdr:col>3</xdr:col>
      <xdr:colOff>955675</xdr:colOff>
      <xdr:row>17</xdr:row>
      <xdr:rowOff>14153</xdr:rowOff>
    </xdr:to>
    <xdr:sp macro="" textlink="">
      <xdr:nvSpPr>
        <xdr:cNvPr id="71" name="円/楕円 70"/>
        <xdr:cNvSpPr/>
      </xdr:nvSpPr>
      <xdr:spPr bwMode="auto">
        <a:xfrm>
          <a:off x="4254500" y="28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24330</xdr:rowOff>
    </xdr:from>
    <xdr:ext cx="762000" cy="259045"/>
    <xdr:sp macro="" textlink="">
      <xdr:nvSpPr>
        <xdr:cNvPr id="72" name="テキスト ボックス 71"/>
        <xdr:cNvSpPr txBox="1"/>
      </xdr:nvSpPr>
      <xdr:spPr>
        <a:xfrm>
          <a:off x="3924300" y="264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87157</xdr:rowOff>
    </xdr:from>
    <xdr:to>
      <xdr:col>3</xdr:col>
      <xdr:colOff>257175</xdr:colOff>
      <xdr:row>17</xdr:row>
      <xdr:rowOff>17307</xdr:rowOff>
    </xdr:to>
    <xdr:sp macro="" textlink="">
      <xdr:nvSpPr>
        <xdr:cNvPr id="73" name="円/楕円 72"/>
        <xdr:cNvSpPr/>
      </xdr:nvSpPr>
      <xdr:spPr bwMode="auto">
        <a:xfrm>
          <a:off x="3556000" y="2877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27484</xdr:rowOff>
    </xdr:from>
    <xdr:ext cx="762000" cy="259045"/>
    <xdr:sp macro="" textlink="">
      <xdr:nvSpPr>
        <xdr:cNvPr id="74" name="テキスト ボックス 73"/>
        <xdr:cNvSpPr txBox="1"/>
      </xdr:nvSpPr>
      <xdr:spPr>
        <a:xfrm>
          <a:off x="3225800" y="26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70150</xdr:rowOff>
    </xdr:from>
    <xdr:to>
      <xdr:col>2</xdr:col>
      <xdr:colOff>692150</xdr:colOff>
      <xdr:row>17</xdr:row>
      <xdr:rowOff>300</xdr:rowOff>
    </xdr:to>
    <xdr:sp macro="" textlink="">
      <xdr:nvSpPr>
        <xdr:cNvPr id="75" name="円/楕円 74"/>
        <xdr:cNvSpPr/>
      </xdr:nvSpPr>
      <xdr:spPr bwMode="auto">
        <a:xfrm>
          <a:off x="2857500" y="286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10477</xdr:rowOff>
    </xdr:from>
    <xdr:ext cx="762000" cy="259045"/>
    <xdr:sp macro="" textlink="">
      <xdr:nvSpPr>
        <xdr:cNvPr id="76" name="テキスト ボックス 75"/>
        <xdr:cNvSpPr txBox="1"/>
      </xdr:nvSpPr>
      <xdr:spPr>
        <a:xfrm>
          <a:off x="2527300" y="262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107831</xdr:rowOff>
    </xdr:from>
    <xdr:to>
      <xdr:col>4</xdr:col>
      <xdr:colOff>1117600</xdr:colOff>
      <xdr:row>35</xdr:row>
      <xdr:rowOff>311611</xdr:rowOff>
    </xdr:to>
    <xdr:cxnSp macro="">
      <xdr:nvCxnSpPr>
        <xdr:cNvPr id="111" name="直線コネクタ 110"/>
        <xdr:cNvCxnSpPr/>
      </xdr:nvCxnSpPr>
      <xdr:spPr bwMode="auto">
        <a:xfrm>
          <a:off x="5003800" y="6718181"/>
          <a:ext cx="647700" cy="20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296388</xdr:rowOff>
    </xdr:from>
    <xdr:ext cx="762000" cy="259045"/>
    <xdr:sp macro="" textlink="">
      <xdr:nvSpPr>
        <xdr:cNvPr id="112" name="人口1人当たり決算額の推移平均値テキスト445"/>
        <xdr:cNvSpPr txBox="1"/>
      </xdr:nvSpPr>
      <xdr:spPr>
        <a:xfrm>
          <a:off x="5740400" y="690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107831</xdr:rowOff>
    </xdr:from>
    <xdr:to>
      <xdr:col>4</xdr:col>
      <xdr:colOff>469900</xdr:colOff>
      <xdr:row>35</xdr:row>
      <xdr:rowOff>290253</xdr:rowOff>
    </xdr:to>
    <xdr:cxnSp macro="">
      <xdr:nvCxnSpPr>
        <xdr:cNvPr id="114" name="直線コネクタ 113"/>
        <xdr:cNvCxnSpPr/>
      </xdr:nvCxnSpPr>
      <xdr:spPr bwMode="auto">
        <a:xfrm flipV="1">
          <a:off x="4305300" y="6718181"/>
          <a:ext cx="698500" cy="18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280195</xdr:rowOff>
    </xdr:from>
    <xdr:to>
      <xdr:col>3</xdr:col>
      <xdr:colOff>904875</xdr:colOff>
      <xdr:row>35</xdr:row>
      <xdr:rowOff>290253</xdr:rowOff>
    </xdr:to>
    <xdr:cxnSp macro="">
      <xdr:nvCxnSpPr>
        <xdr:cNvPr id="117" name="直線コネクタ 116"/>
        <xdr:cNvCxnSpPr/>
      </xdr:nvCxnSpPr>
      <xdr:spPr bwMode="auto">
        <a:xfrm>
          <a:off x="3606800" y="6890545"/>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230882</xdr:rowOff>
    </xdr:from>
    <xdr:to>
      <xdr:col>3</xdr:col>
      <xdr:colOff>206375</xdr:colOff>
      <xdr:row>35</xdr:row>
      <xdr:rowOff>280195</xdr:rowOff>
    </xdr:to>
    <xdr:cxnSp macro="">
      <xdr:nvCxnSpPr>
        <xdr:cNvPr id="120" name="直線コネクタ 119"/>
        <xdr:cNvCxnSpPr/>
      </xdr:nvCxnSpPr>
      <xdr:spPr bwMode="auto">
        <a:xfrm>
          <a:off x="2908300" y="6841232"/>
          <a:ext cx="698500" cy="49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97589</xdr:rowOff>
    </xdr:from>
    <xdr:ext cx="762000" cy="259045"/>
    <xdr:sp macro="" textlink="">
      <xdr:nvSpPr>
        <xdr:cNvPr id="122" name="テキスト ボックス 121"/>
        <xdr:cNvSpPr txBox="1"/>
      </xdr:nvSpPr>
      <xdr:spPr>
        <a:xfrm>
          <a:off x="32258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59119</xdr:rowOff>
    </xdr:from>
    <xdr:ext cx="762000" cy="259045"/>
    <xdr:sp macro="" textlink="">
      <xdr:nvSpPr>
        <xdr:cNvPr id="124" name="テキスト ボックス 123"/>
        <xdr:cNvSpPr txBox="1"/>
      </xdr:nvSpPr>
      <xdr:spPr>
        <a:xfrm>
          <a:off x="2527300" y="70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260811</xdr:rowOff>
    </xdr:from>
    <xdr:to>
      <xdr:col>5</xdr:col>
      <xdr:colOff>34925</xdr:colOff>
      <xdr:row>36</xdr:row>
      <xdr:rowOff>19511</xdr:rowOff>
    </xdr:to>
    <xdr:sp macro="" textlink="">
      <xdr:nvSpPr>
        <xdr:cNvPr id="130" name="円/楕円 129"/>
        <xdr:cNvSpPr/>
      </xdr:nvSpPr>
      <xdr:spPr bwMode="auto">
        <a:xfrm>
          <a:off x="56007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105888</xdr:rowOff>
    </xdr:from>
    <xdr:ext cx="762000" cy="259045"/>
    <xdr:sp macro="" textlink="">
      <xdr:nvSpPr>
        <xdr:cNvPr id="131" name="人口1人当たり決算額の推移該当値テキスト445"/>
        <xdr:cNvSpPr txBox="1"/>
      </xdr:nvSpPr>
      <xdr:spPr>
        <a:xfrm>
          <a:off x="5740400" y="671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57031</xdr:rowOff>
    </xdr:from>
    <xdr:to>
      <xdr:col>4</xdr:col>
      <xdr:colOff>520700</xdr:colOff>
      <xdr:row>35</xdr:row>
      <xdr:rowOff>158631</xdr:rowOff>
    </xdr:to>
    <xdr:sp macro="" textlink="">
      <xdr:nvSpPr>
        <xdr:cNvPr id="132" name="円/楕円 131"/>
        <xdr:cNvSpPr/>
      </xdr:nvSpPr>
      <xdr:spPr bwMode="auto">
        <a:xfrm>
          <a:off x="4953000" y="666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168807</xdr:rowOff>
    </xdr:from>
    <xdr:ext cx="736600" cy="259045"/>
    <xdr:sp macro="" textlink="">
      <xdr:nvSpPr>
        <xdr:cNvPr id="133" name="テキスト ボックス 132"/>
        <xdr:cNvSpPr txBox="1"/>
      </xdr:nvSpPr>
      <xdr:spPr>
        <a:xfrm>
          <a:off x="4622800" y="64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239453</xdr:rowOff>
    </xdr:from>
    <xdr:to>
      <xdr:col>3</xdr:col>
      <xdr:colOff>955675</xdr:colOff>
      <xdr:row>35</xdr:row>
      <xdr:rowOff>341053</xdr:rowOff>
    </xdr:to>
    <xdr:sp macro="" textlink="">
      <xdr:nvSpPr>
        <xdr:cNvPr id="134" name="円/楕円 133"/>
        <xdr:cNvSpPr/>
      </xdr:nvSpPr>
      <xdr:spPr bwMode="auto">
        <a:xfrm>
          <a:off x="42545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325830</xdr:rowOff>
    </xdr:from>
    <xdr:ext cx="762000" cy="259045"/>
    <xdr:sp macro="" textlink="">
      <xdr:nvSpPr>
        <xdr:cNvPr id="135" name="テキスト ボックス 134"/>
        <xdr:cNvSpPr txBox="1"/>
      </xdr:nvSpPr>
      <xdr:spPr>
        <a:xfrm>
          <a:off x="3924300" y="69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229395</xdr:rowOff>
    </xdr:from>
    <xdr:to>
      <xdr:col>3</xdr:col>
      <xdr:colOff>257175</xdr:colOff>
      <xdr:row>35</xdr:row>
      <xdr:rowOff>330995</xdr:rowOff>
    </xdr:to>
    <xdr:sp macro="" textlink="">
      <xdr:nvSpPr>
        <xdr:cNvPr id="136" name="円/楕円 135"/>
        <xdr:cNvSpPr/>
      </xdr:nvSpPr>
      <xdr:spPr bwMode="auto">
        <a:xfrm>
          <a:off x="35560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341172</xdr:rowOff>
    </xdr:from>
    <xdr:ext cx="762000" cy="259045"/>
    <xdr:sp macro="" textlink="">
      <xdr:nvSpPr>
        <xdr:cNvPr id="137" name="テキスト ボックス 136"/>
        <xdr:cNvSpPr txBox="1"/>
      </xdr:nvSpPr>
      <xdr:spPr>
        <a:xfrm>
          <a:off x="3225800" y="66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180082</xdr:rowOff>
    </xdr:from>
    <xdr:to>
      <xdr:col>2</xdr:col>
      <xdr:colOff>692150</xdr:colOff>
      <xdr:row>35</xdr:row>
      <xdr:rowOff>281682</xdr:rowOff>
    </xdr:to>
    <xdr:sp macro="" textlink="">
      <xdr:nvSpPr>
        <xdr:cNvPr id="138" name="円/楕円 137"/>
        <xdr:cNvSpPr/>
      </xdr:nvSpPr>
      <xdr:spPr bwMode="auto">
        <a:xfrm>
          <a:off x="2857500" y="679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291859</xdr:rowOff>
    </xdr:from>
    <xdr:ext cx="762000" cy="259045"/>
    <xdr:sp macro="" textlink="">
      <xdr:nvSpPr>
        <xdr:cNvPr id="139" name="テキスト ボックス 138"/>
        <xdr:cNvSpPr txBox="1"/>
      </xdr:nvSpPr>
      <xdr:spPr>
        <a:xfrm>
          <a:off x="2527300" y="655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年度決算においては大阪国際空港の民営化による固定資産税の増収に加え、金融税制の改正に伴う一時的な株式等譲渡所得割交付金の増収の</a:t>
          </a:r>
          <a:r>
            <a:rPr lang="ja-JP" altLang="ja-JP" sz="1100" b="0" i="0" baseline="0">
              <a:solidFill>
                <a:schemeClr val="dk1"/>
              </a:solidFill>
              <a:effectLst/>
              <a:latin typeface="+mn-lt"/>
              <a:ea typeface="+mn-ea"/>
              <a:cs typeface="+mn-cs"/>
            </a:rPr>
            <a:t>ため、実質収支は昨年度に引き続き改善している。</a:t>
          </a:r>
          <a:r>
            <a:rPr lang="ja-JP" altLang="en-US" sz="1100" b="0" i="0" baseline="0">
              <a:solidFill>
                <a:schemeClr val="dk1"/>
              </a:solidFill>
              <a:effectLst/>
              <a:latin typeface="+mn-lt"/>
              <a:ea typeface="+mn-ea"/>
              <a:cs typeface="+mn-cs"/>
            </a:rPr>
            <a:t>また、決算剰余金の一部を財政調整基金に積み立てた結果、標準財政規模に占める財政調整基金残高比率も上昇し、結果として標準財政規模に対する実質単年度収支の比率は平成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年度に比べて</a:t>
          </a:r>
          <a:r>
            <a:rPr lang="en-US" altLang="ja-JP" sz="1100" b="0" i="0" baseline="0">
              <a:solidFill>
                <a:schemeClr val="dk1"/>
              </a:solidFill>
              <a:effectLst/>
              <a:latin typeface="+mn-lt"/>
              <a:ea typeface="+mn-ea"/>
              <a:cs typeface="+mn-cs"/>
            </a:rPr>
            <a:t>2.40%</a:t>
          </a:r>
          <a:r>
            <a:rPr lang="ja-JP" altLang="en-US" sz="1100" b="0" i="0" baseline="0">
              <a:solidFill>
                <a:schemeClr val="dk1"/>
              </a:solidFill>
              <a:effectLst/>
              <a:latin typeface="+mn-lt"/>
              <a:ea typeface="+mn-ea"/>
              <a:cs typeface="+mn-cs"/>
            </a:rPr>
            <a:t>と改善することとなった。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については法人市民税の一時的な増収があったことから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年度に生じる地方交付税減少へ対応するために所要額を財政調整基金へ積立し、平成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年度にその積立額を一部取り崩した結果、財政調整基金の残高が大きく増減している。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ja-JP" altLang="ja-JP" sz="1400">
            <a:effectLst/>
          </a:endParaRPr>
        </a:p>
        <a:p>
          <a:pPr rtl="0"/>
          <a:r>
            <a:rPr lang="ja-JP" altLang="ja-JP" sz="1100" b="0" i="0" baseline="0">
              <a:solidFill>
                <a:schemeClr val="dk1"/>
              </a:solidFill>
              <a:effectLst/>
              <a:latin typeface="+mn-lt"/>
              <a:ea typeface="+mn-ea"/>
              <a:cs typeface="+mn-cs"/>
            </a:rPr>
            <a:t>健全化法施行以来、国民健康保険</a:t>
          </a:r>
          <a:r>
            <a:rPr lang="ja-JP" altLang="en-US" sz="1100" b="0" i="0" baseline="0">
              <a:solidFill>
                <a:schemeClr val="dk1"/>
              </a:solidFill>
              <a:effectLst/>
              <a:latin typeface="+mn-lt"/>
              <a:ea typeface="+mn-ea"/>
              <a:cs typeface="+mn-cs"/>
            </a:rPr>
            <a:t>事業特別</a:t>
          </a:r>
          <a:r>
            <a:rPr lang="ja-JP" altLang="ja-JP" sz="1100" b="0" i="0" baseline="0">
              <a:solidFill>
                <a:schemeClr val="dk1"/>
              </a:solidFill>
              <a:effectLst/>
              <a:latin typeface="+mn-lt"/>
              <a:ea typeface="+mn-ea"/>
              <a:cs typeface="+mn-cs"/>
            </a:rPr>
            <a:t>会計（以下「国保会計」）</a:t>
          </a:r>
          <a:r>
            <a:rPr lang="ja-JP" altLang="en-US" sz="1100" b="0" i="0" baseline="0">
              <a:solidFill>
                <a:schemeClr val="dk1"/>
              </a:solidFill>
              <a:effectLst/>
              <a:latin typeface="+mn-lt"/>
              <a:ea typeface="+mn-ea"/>
              <a:cs typeface="+mn-cs"/>
            </a:rPr>
            <a:t>及び中心市街地</a:t>
          </a:r>
          <a:r>
            <a:rPr lang="ja-JP" altLang="ja-JP" sz="1100" b="0" i="0" baseline="0">
              <a:solidFill>
                <a:schemeClr val="dk1"/>
              </a:solidFill>
              <a:effectLst/>
              <a:latin typeface="+mn-lt"/>
              <a:ea typeface="+mn-ea"/>
              <a:cs typeface="+mn-cs"/>
            </a:rPr>
            <a:t>駐車場</a:t>
          </a:r>
          <a:r>
            <a:rPr lang="ja-JP" altLang="en-US" sz="1100" b="0" i="0" baseline="0">
              <a:solidFill>
                <a:schemeClr val="dk1"/>
              </a:solidFill>
              <a:effectLst/>
              <a:latin typeface="+mn-lt"/>
              <a:ea typeface="+mn-ea"/>
              <a:cs typeface="+mn-cs"/>
            </a:rPr>
            <a:t>事業特別</a:t>
          </a:r>
          <a:r>
            <a:rPr lang="ja-JP" altLang="ja-JP" sz="1100" b="0" i="0" baseline="0">
              <a:solidFill>
                <a:schemeClr val="dk1"/>
              </a:solidFill>
              <a:effectLst/>
              <a:latin typeface="+mn-lt"/>
              <a:ea typeface="+mn-ea"/>
              <a:cs typeface="+mn-cs"/>
            </a:rPr>
            <a:t>会計の慢性的な赤字を、その他の会計の黒字で補填している構造が続いていたが、国保会計については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年度に黒字化、平成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年度についても黒字決算となり、特別会計等の収支は着実に改善している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中心市街地</a:t>
          </a:r>
          <a:r>
            <a:rPr lang="ja-JP" altLang="ja-JP" sz="1100" b="0" i="0" baseline="0">
              <a:solidFill>
                <a:schemeClr val="dk1"/>
              </a:solidFill>
              <a:effectLst/>
              <a:latin typeface="+mn-lt"/>
              <a:ea typeface="+mn-ea"/>
              <a:cs typeface="+mn-cs"/>
            </a:rPr>
            <a:t>駐車場</a:t>
          </a:r>
          <a:r>
            <a:rPr lang="ja-JP" altLang="en-US" sz="1100" b="0" i="0" baseline="0">
              <a:solidFill>
                <a:schemeClr val="dk1"/>
              </a:solidFill>
              <a:effectLst/>
              <a:latin typeface="+mn-lt"/>
              <a:ea typeface="+mn-ea"/>
              <a:cs typeface="+mn-cs"/>
            </a:rPr>
            <a:t>事業特別</a:t>
          </a:r>
          <a:r>
            <a:rPr lang="ja-JP" altLang="ja-JP" sz="1100" b="0" i="0" baseline="0">
              <a:solidFill>
                <a:schemeClr val="dk1"/>
              </a:solidFill>
              <a:effectLst/>
              <a:latin typeface="+mn-lt"/>
              <a:ea typeface="+mn-ea"/>
              <a:cs typeface="+mn-cs"/>
            </a:rPr>
            <a:t>会計においては、料金設定の基礎となる施設の耐用年数と起債の償還年限とに差があることから、年々赤字幅が大きくなっているが、起債の償還が減少する平成３０年度以降は単年度収支が黒字化する見込みであり、実質収支も改善に向かう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年度においては借換債の発行を前提として行うテールヘビー返済（バルーン返済、約</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億円）について借換債を発行しなかったことにより、元利償還金が一時的に増加し</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年度についても同様の償還（規模：約</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億円）を行った。両年度における当該償還規模の差が数値改善の主な要因となっている。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ja-JP" altLang="ja-JP" sz="1400">
            <a:effectLst/>
          </a:endParaRPr>
        </a:p>
        <a:p>
          <a:pPr rtl="0"/>
          <a:r>
            <a:rPr lang="ja-JP" altLang="ja-JP" sz="1100" b="0" i="0" baseline="0">
              <a:solidFill>
                <a:schemeClr val="dk1"/>
              </a:solidFill>
              <a:effectLst/>
              <a:latin typeface="+mn-lt"/>
              <a:ea typeface="+mn-ea"/>
              <a:cs typeface="+mn-cs"/>
            </a:rPr>
            <a:t>土地開発公社の経営健全化、職員の新陳代謝及び公営企業における企業債償還の進捗等により、健全化法施行以降一貫して将来負担比率の分子部分については減少を続けている。</a:t>
          </a:r>
          <a:endParaRPr lang="ja-JP" altLang="ja-JP" sz="1400">
            <a:effectLst/>
          </a:endParaRPr>
        </a:p>
        <a:p>
          <a:pPr rtl="0"/>
          <a:r>
            <a:rPr lang="ja-JP" altLang="en-US" sz="1100" b="0" i="0" baseline="0">
              <a:solidFill>
                <a:schemeClr val="dk1"/>
              </a:solidFill>
              <a:effectLst/>
              <a:latin typeface="+mn-lt"/>
              <a:ea typeface="+mn-ea"/>
              <a:cs typeface="+mn-cs"/>
            </a:rPr>
            <a:t>例年の着実な地方債償還に加え、</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引き続いて平成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、テールヘビー返済（借換債発行せず）</a:t>
          </a:r>
          <a:r>
            <a:rPr lang="ja-JP" altLang="en-US" sz="1100" b="0" i="0" baseline="0">
              <a:solidFill>
                <a:schemeClr val="dk1"/>
              </a:solidFill>
              <a:effectLst/>
              <a:latin typeface="+mn-lt"/>
              <a:ea typeface="+mn-ea"/>
              <a:cs typeface="+mn-cs"/>
            </a:rPr>
            <a:t>（規模：約</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を行った</a:t>
          </a:r>
          <a:r>
            <a:rPr lang="ja-JP" altLang="en-US" sz="1100" b="0" i="0" baseline="0">
              <a:solidFill>
                <a:schemeClr val="dk1"/>
              </a:solidFill>
              <a:effectLst/>
              <a:latin typeface="+mn-lt"/>
              <a:ea typeface="+mn-ea"/>
              <a:cs typeface="+mn-cs"/>
            </a:rPr>
            <a:t>ことにより地方債の残高は減少している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充当可能財源等については臨時財政対策債の発行による基準財政</a:t>
          </a:r>
          <a:r>
            <a:rPr lang="ja-JP" altLang="en-US" sz="1100" b="0" i="0" baseline="0">
              <a:solidFill>
                <a:schemeClr val="dk1"/>
              </a:solidFill>
              <a:effectLst/>
              <a:latin typeface="+mn-lt"/>
              <a:ea typeface="+mn-ea"/>
              <a:cs typeface="+mn-cs"/>
            </a:rPr>
            <a:t>需要</a:t>
          </a:r>
          <a:r>
            <a:rPr lang="ja-JP" altLang="ja-JP" sz="1100" b="0" i="0" baseline="0">
              <a:solidFill>
                <a:schemeClr val="dk1"/>
              </a:solidFill>
              <a:effectLst/>
              <a:latin typeface="+mn-lt"/>
              <a:ea typeface="+mn-ea"/>
              <a:cs typeface="+mn-cs"/>
            </a:rPr>
            <a:t>額算入見込額の増加により</a:t>
          </a:r>
          <a:r>
            <a:rPr lang="en-US" altLang="ja-JP" sz="1100" b="0" i="0" baseline="0">
              <a:solidFill>
                <a:schemeClr val="dk1"/>
              </a:solidFill>
              <a:effectLst/>
              <a:latin typeface="+mn-lt"/>
              <a:ea typeface="+mn-ea"/>
              <a:cs typeface="+mn-cs"/>
            </a:rPr>
            <a:t>30.2</a:t>
          </a:r>
          <a:r>
            <a:rPr lang="ja-JP" altLang="ja-JP" sz="1100" b="0" i="0" baseline="0">
              <a:solidFill>
                <a:schemeClr val="dk1"/>
              </a:solidFill>
              <a:effectLst/>
              <a:latin typeface="+mn-lt"/>
              <a:ea typeface="+mn-ea"/>
              <a:cs typeface="+mn-cs"/>
            </a:rPr>
            <a:t>億円の増加となっている。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65957008</v>
      </c>
      <c r="BO4" s="379"/>
      <c r="BP4" s="379"/>
      <c r="BQ4" s="379"/>
      <c r="BR4" s="379"/>
      <c r="BS4" s="379"/>
      <c r="BT4" s="379"/>
      <c r="BU4" s="380"/>
      <c r="BV4" s="378">
        <v>65267992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1.9</v>
      </c>
      <c r="CU4" s="554"/>
      <c r="CV4" s="554"/>
      <c r="CW4" s="554"/>
      <c r="CX4" s="554"/>
      <c r="CY4" s="554"/>
      <c r="CZ4" s="554"/>
      <c r="DA4" s="555"/>
      <c r="DB4" s="553">
        <v>1.2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64260663</v>
      </c>
      <c r="BO5" s="384"/>
      <c r="BP5" s="384"/>
      <c r="BQ5" s="384"/>
      <c r="BR5" s="384"/>
      <c r="BS5" s="384"/>
      <c r="BT5" s="384"/>
      <c r="BU5" s="385"/>
      <c r="BV5" s="383">
        <v>64646774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95.1</v>
      </c>
      <c r="CU5" s="354"/>
      <c r="CV5" s="354"/>
      <c r="CW5" s="354"/>
      <c r="CX5" s="354"/>
      <c r="CY5" s="354"/>
      <c r="CZ5" s="354"/>
      <c r="DA5" s="355"/>
      <c r="DB5" s="353">
        <v>96.9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1696345</v>
      </c>
      <c r="BO6" s="384"/>
      <c r="BP6" s="384"/>
      <c r="BQ6" s="384"/>
      <c r="BR6" s="384"/>
      <c r="BS6" s="384"/>
      <c r="BT6" s="384"/>
      <c r="BU6" s="385"/>
      <c r="BV6" s="383">
        <v>621218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105.3</v>
      </c>
      <c r="CU6" s="528"/>
      <c r="CV6" s="528"/>
      <c r="CW6" s="528"/>
      <c r="CX6" s="528"/>
      <c r="CY6" s="528"/>
      <c r="CZ6" s="528"/>
      <c r="DA6" s="529"/>
      <c r="DB6" s="527">
        <v>106.8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966756</v>
      </c>
      <c r="BO7" s="384"/>
      <c r="BP7" s="384"/>
      <c r="BQ7" s="384"/>
      <c r="BR7" s="384"/>
      <c r="BS7" s="384"/>
      <c r="BT7" s="384"/>
      <c r="BU7" s="385"/>
      <c r="BV7" s="383">
        <v>161764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38457880</v>
      </c>
      <c r="CU7" s="384"/>
      <c r="CV7" s="384"/>
      <c r="CW7" s="384"/>
      <c r="CX7" s="384"/>
      <c r="CY7" s="384"/>
      <c r="CZ7" s="384"/>
      <c r="DA7" s="385"/>
      <c r="DB7" s="383">
        <v>37809001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729589</v>
      </c>
      <c r="BO8" s="384"/>
      <c r="BP8" s="384"/>
      <c r="BQ8" s="384"/>
      <c r="BR8" s="384"/>
      <c r="BS8" s="384"/>
      <c r="BT8" s="384"/>
      <c r="BU8" s="385"/>
      <c r="BV8" s="383">
        <v>459454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0.84</v>
      </c>
      <c r="CU8" s="491"/>
      <c r="CV8" s="491"/>
      <c r="CW8" s="491"/>
      <c r="CX8" s="491"/>
      <c r="CY8" s="491"/>
      <c r="CZ8" s="491"/>
      <c r="DA8" s="492"/>
      <c r="DB8" s="490">
        <v>0.84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196127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270135</v>
      </c>
      <c r="BO9" s="384"/>
      <c r="BP9" s="384"/>
      <c r="BQ9" s="384"/>
      <c r="BR9" s="384"/>
      <c r="BS9" s="384"/>
      <c r="BT9" s="384"/>
      <c r="BU9" s="385"/>
      <c r="BV9" s="383">
        <v>142846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192250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1038820</v>
      </c>
      <c r="BO10" s="384"/>
      <c r="BP10" s="384"/>
      <c r="BQ10" s="384"/>
      <c r="BR10" s="384"/>
      <c r="BS10" s="384"/>
      <c r="BT10" s="384"/>
      <c r="BU10" s="385"/>
      <c r="BV10" s="383">
        <v>164455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140500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201760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587124</v>
      </c>
      <c r="BO12" s="384"/>
      <c r="BP12" s="384"/>
      <c r="BQ12" s="384"/>
      <c r="BR12" s="384"/>
      <c r="BS12" s="384"/>
      <c r="BT12" s="384"/>
      <c r="BU12" s="385"/>
      <c r="BV12" s="383">
        <v>367054</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198659</v>
      </c>
      <c r="S13" s="483"/>
      <c r="T13" s="483"/>
      <c r="U13" s="483"/>
      <c r="V13" s="484"/>
      <c r="W13" s="470" t="s">
        <v>123</v>
      </c>
      <c r="X13" s="396"/>
      <c r="Y13" s="396"/>
      <c r="Z13" s="396"/>
      <c r="AA13" s="396"/>
      <c r="AB13" s="397"/>
      <c r="AC13" s="359">
        <v>612</v>
      </c>
      <c r="AD13" s="360"/>
      <c r="AE13" s="360"/>
      <c r="AF13" s="360"/>
      <c r="AG13" s="361"/>
      <c r="AH13" s="359">
        <v>662</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862331</v>
      </c>
      <c r="BO13" s="384"/>
      <c r="BP13" s="384"/>
      <c r="BQ13" s="384"/>
      <c r="BR13" s="384"/>
      <c r="BS13" s="384"/>
      <c r="BT13" s="384"/>
      <c r="BU13" s="385"/>
      <c r="BV13" s="383">
        <v>-59753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201238</v>
      </c>
      <c r="S14" s="483"/>
      <c r="T14" s="483"/>
      <c r="U14" s="483"/>
      <c r="V14" s="484"/>
      <c r="W14" s="485"/>
      <c r="X14" s="399"/>
      <c r="Y14" s="399"/>
      <c r="Z14" s="399"/>
      <c r="AA14" s="399"/>
      <c r="AB14" s="400"/>
      <c r="AC14" s="475">
        <v>0.7</v>
      </c>
      <c r="AD14" s="476"/>
      <c r="AE14" s="476"/>
      <c r="AF14" s="476"/>
      <c r="AG14" s="477"/>
      <c r="AH14" s="475">
        <v>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26.8</v>
      </c>
      <c r="CU14" s="454"/>
      <c r="CV14" s="454"/>
      <c r="CW14" s="454"/>
      <c r="CX14" s="454"/>
      <c r="CY14" s="454"/>
      <c r="CZ14" s="454"/>
      <c r="DA14" s="455"/>
      <c r="DB14" s="486">
        <v>41.7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198065</v>
      </c>
      <c r="S15" s="483"/>
      <c r="T15" s="483"/>
      <c r="U15" s="483"/>
      <c r="V15" s="484"/>
      <c r="W15" s="470" t="s">
        <v>130</v>
      </c>
      <c r="X15" s="396"/>
      <c r="Y15" s="396"/>
      <c r="Z15" s="396"/>
      <c r="AA15" s="396"/>
      <c r="AB15" s="397"/>
      <c r="AC15" s="359">
        <v>23327</v>
      </c>
      <c r="AD15" s="360"/>
      <c r="AE15" s="360"/>
      <c r="AF15" s="360"/>
      <c r="AG15" s="361"/>
      <c r="AH15" s="359">
        <v>26680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23238060</v>
      </c>
      <c r="BO15" s="379"/>
      <c r="BP15" s="379"/>
      <c r="BQ15" s="379"/>
      <c r="BR15" s="379"/>
      <c r="BS15" s="379"/>
      <c r="BT15" s="379"/>
      <c r="BU15" s="380"/>
      <c r="BV15" s="378">
        <v>22680804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27.8</v>
      </c>
      <c r="AD16" s="476"/>
      <c r="AE16" s="476"/>
      <c r="AF16" s="476"/>
      <c r="AG16" s="477"/>
      <c r="AH16" s="475">
        <v>29.7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27745031</v>
      </c>
      <c r="BO16" s="384"/>
      <c r="BP16" s="384"/>
      <c r="BQ16" s="384"/>
      <c r="BR16" s="384"/>
      <c r="BS16" s="384"/>
      <c r="BT16" s="384"/>
      <c r="BU16" s="385"/>
      <c r="BV16" s="383">
        <v>27635660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59842</v>
      </c>
      <c r="AD17" s="360"/>
      <c r="AE17" s="360"/>
      <c r="AF17" s="360"/>
      <c r="AG17" s="361"/>
      <c r="AH17" s="359">
        <v>59859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30074962</v>
      </c>
      <c r="BO17" s="384"/>
      <c r="BP17" s="384"/>
      <c r="BQ17" s="384"/>
      <c r="BR17" s="384"/>
      <c r="BS17" s="384"/>
      <c r="BT17" s="384"/>
      <c r="BU17" s="385"/>
      <c r="BV17" s="383">
        <v>29256449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24.97</v>
      </c>
      <c r="M18" s="446"/>
      <c r="N18" s="446"/>
      <c r="O18" s="446"/>
      <c r="P18" s="446"/>
      <c r="Q18" s="446"/>
      <c r="R18" s="447"/>
      <c r="S18" s="447"/>
      <c r="T18" s="447"/>
      <c r="U18" s="447"/>
      <c r="V18" s="448"/>
      <c r="W18" s="462"/>
      <c r="X18" s="463"/>
      <c r="Y18" s="463"/>
      <c r="Z18" s="463"/>
      <c r="AA18" s="463"/>
      <c r="AB18" s="471"/>
      <c r="AC18" s="347">
        <v>71.400000000000006</v>
      </c>
      <c r="AD18" s="348"/>
      <c r="AE18" s="348"/>
      <c r="AF18" s="348"/>
      <c r="AG18" s="449"/>
      <c r="AH18" s="347">
        <v>66.7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37521066</v>
      </c>
      <c r="BO18" s="384"/>
      <c r="BP18" s="384"/>
      <c r="BQ18" s="384"/>
      <c r="BR18" s="384"/>
      <c r="BS18" s="384"/>
      <c r="BT18" s="384"/>
      <c r="BU18" s="385"/>
      <c r="BV18" s="383">
        <v>37929874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7855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46119482</v>
      </c>
      <c r="BO19" s="384"/>
      <c r="BP19" s="384"/>
      <c r="BQ19" s="384"/>
      <c r="BR19" s="384"/>
      <c r="BS19" s="384"/>
      <c r="BT19" s="384"/>
      <c r="BU19" s="385"/>
      <c r="BV19" s="383">
        <v>43476232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77263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65460803</v>
      </c>
      <c r="BO23" s="384"/>
      <c r="BP23" s="384"/>
      <c r="BQ23" s="384"/>
      <c r="BR23" s="384"/>
      <c r="BS23" s="384"/>
      <c r="BT23" s="384"/>
      <c r="BU23" s="385"/>
      <c r="BV23" s="383">
        <v>66339828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9036</v>
      </c>
      <c r="R24" s="360"/>
      <c r="S24" s="360"/>
      <c r="T24" s="360"/>
      <c r="U24" s="360"/>
      <c r="V24" s="361"/>
      <c r="W24" s="425"/>
      <c r="X24" s="416"/>
      <c r="Y24" s="417"/>
      <c r="Z24" s="356" t="s">
        <v>153</v>
      </c>
      <c r="AA24" s="357"/>
      <c r="AB24" s="357"/>
      <c r="AC24" s="357"/>
      <c r="AD24" s="357"/>
      <c r="AE24" s="357"/>
      <c r="AF24" s="357"/>
      <c r="AG24" s="358"/>
      <c r="AH24" s="359">
        <v>1031</v>
      </c>
      <c r="AI24" s="360"/>
      <c r="AJ24" s="360"/>
      <c r="AK24" s="360"/>
      <c r="AL24" s="361"/>
      <c r="AM24" s="359">
        <v>3091969</v>
      </c>
      <c r="AN24" s="360"/>
      <c r="AO24" s="360"/>
      <c r="AP24" s="360"/>
      <c r="AQ24" s="360"/>
      <c r="AR24" s="361"/>
      <c r="AS24" s="359">
        <v>2999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50440488</v>
      </c>
      <c r="BO24" s="384"/>
      <c r="BP24" s="384"/>
      <c r="BQ24" s="384"/>
      <c r="BR24" s="384"/>
      <c r="BS24" s="384"/>
      <c r="BT24" s="384"/>
      <c r="BU24" s="385"/>
      <c r="BV24" s="383">
        <v>48751487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7823</v>
      </c>
      <c r="R25" s="360"/>
      <c r="S25" s="360"/>
      <c r="T25" s="360"/>
      <c r="U25" s="360"/>
      <c r="V25" s="361"/>
      <c r="W25" s="425"/>
      <c r="X25" s="416"/>
      <c r="Y25" s="417"/>
      <c r="Z25" s="356" t="s">
        <v>156</v>
      </c>
      <c r="AA25" s="357"/>
      <c r="AB25" s="357"/>
      <c r="AC25" s="357"/>
      <c r="AD25" s="357"/>
      <c r="AE25" s="357"/>
      <c r="AF25" s="357"/>
      <c r="AG25" s="358"/>
      <c r="AH25" s="359">
        <v>187</v>
      </c>
      <c r="AI25" s="360"/>
      <c r="AJ25" s="360"/>
      <c r="AK25" s="360"/>
      <c r="AL25" s="361"/>
      <c r="AM25" s="359">
        <v>521543</v>
      </c>
      <c r="AN25" s="360"/>
      <c r="AO25" s="360"/>
      <c r="AP25" s="360"/>
      <c r="AQ25" s="360"/>
      <c r="AR25" s="361"/>
      <c r="AS25" s="359">
        <v>2789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9690071</v>
      </c>
      <c r="BO25" s="379"/>
      <c r="BP25" s="379"/>
      <c r="BQ25" s="379"/>
      <c r="BR25" s="379"/>
      <c r="BS25" s="379"/>
      <c r="BT25" s="379"/>
      <c r="BU25" s="380"/>
      <c r="BV25" s="378">
        <v>3905561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6994</v>
      </c>
      <c r="R26" s="360"/>
      <c r="S26" s="360"/>
      <c r="T26" s="360"/>
      <c r="U26" s="360"/>
      <c r="V26" s="361"/>
      <c r="W26" s="425"/>
      <c r="X26" s="416"/>
      <c r="Y26" s="417"/>
      <c r="Z26" s="356" t="s">
        <v>159</v>
      </c>
      <c r="AA26" s="436"/>
      <c r="AB26" s="436"/>
      <c r="AC26" s="436"/>
      <c r="AD26" s="436"/>
      <c r="AE26" s="436"/>
      <c r="AF26" s="436"/>
      <c r="AG26" s="437"/>
      <c r="AH26" s="359">
        <v>104</v>
      </c>
      <c r="AI26" s="360"/>
      <c r="AJ26" s="360"/>
      <c r="AK26" s="360"/>
      <c r="AL26" s="361"/>
      <c r="AM26" s="359">
        <v>343408</v>
      </c>
      <c r="AN26" s="360"/>
      <c r="AO26" s="360"/>
      <c r="AP26" s="360"/>
      <c r="AQ26" s="360"/>
      <c r="AR26" s="361"/>
      <c r="AS26" s="359">
        <v>3302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200000</v>
      </c>
      <c r="BO26" s="384"/>
      <c r="BP26" s="384"/>
      <c r="BQ26" s="384"/>
      <c r="BR26" s="384"/>
      <c r="BS26" s="384"/>
      <c r="BT26" s="384"/>
      <c r="BU26" s="385"/>
      <c r="BV26" s="383">
        <v>200000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7390</v>
      </c>
      <c r="R27" s="360"/>
      <c r="S27" s="360"/>
      <c r="T27" s="360"/>
      <c r="U27" s="360"/>
      <c r="V27" s="361"/>
      <c r="W27" s="425"/>
      <c r="X27" s="416"/>
      <c r="Y27" s="417"/>
      <c r="Z27" s="356" t="s">
        <v>162</v>
      </c>
      <c r="AA27" s="357"/>
      <c r="AB27" s="357"/>
      <c r="AC27" s="357"/>
      <c r="AD27" s="357"/>
      <c r="AE27" s="357"/>
      <c r="AF27" s="357"/>
      <c r="AG27" s="358"/>
      <c r="AH27" s="359">
        <v>130</v>
      </c>
      <c r="AI27" s="360"/>
      <c r="AJ27" s="360"/>
      <c r="AK27" s="360"/>
      <c r="AL27" s="361"/>
      <c r="AM27" s="359">
        <v>461374</v>
      </c>
      <c r="AN27" s="360"/>
      <c r="AO27" s="360"/>
      <c r="AP27" s="360"/>
      <c r="AQ27" s="360"/>
      <c r="AR27" s="361"/>
      <c r="AS27" s="359">
        <v>3549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100364</v>
      </c>
      <c r="BO27" s="387"/>
      <c r="BP27" s="387"/>
      <c r="BQ27" s="387"/>
      <c r="BR27" s="387"/>
      <c r="BS27" s="387"/>
      <c r="BT27" s="387"/>
      <c r="BU27" s="388"/>
      <c r="BV27" s="386">
        <v>100233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6630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6240924</v>
      </c>
      <c r="BO28" s="379"/>
      <c r="BP28" s="379"/>
      <c r="BQ28" s="379"/>
      <c r="BR28" s="379"/>
      <c r="BS28" s="379"/>
      <c r="BT28" s="379"/>
      <c r="BU28" s="380"/>
      <c r="BV28" s="378">
        <v>5789228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26</v>
      </c>
      <c r="M29" s="360"/>
      <c r="N29" s="360"/>
      <c r="O29" s="360"/>
      <c r="P29" s="361"/>
      <c r="Q29" s="359">
        <v>5990</v>
      </c>
      <c r="R29" s="360"/>
      <c r="S29" s="360"/>
      <c r="T29" s="360"/>
      <c r="U29" s="360"/>
      <c r="V29" s="361"/>
      <c r="W29" s="425"/>
      <c r="X29" s="416"/>
      <c r="Y29" s="417"/>
      <c r="Z29" s="356" t="s">
        <v>169</v>
      </c>
      <c r="AA29" s="357"/>
      <c r="AB29" s="357"/>
      <c r="AC29" s="357"/>
      <c r="AD29" s="357"/>
      <c r="AE29" s="357"/>
      <c r="AF29" s="357"/>
      <c r="AG29" s="358"/>
      <c r="AH29" s="359">
        <v>1161</v>
      </c>
      <c r="AI29" s="360"/>
      <c r="AJ29" s="360"/>
      <c r="AK29" s="360"/>
      <c r="AL29" s="361"/>
      <c r="AM29" s="359">
        <v>3553343</v>
      </c>
      <c r="AN29" s="360"/>
      <c r="AO29" s="360"/>
      <c r="AP29" s="360"/>
      <c r="AQ29" s="360"/>
      <c r="AR29" s="361"/>
      <c r="AS29" s="359">
        <v>3061</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624169</v>
      </c>
      <c r="BO29" s="384"/>
      <c r="BP29" s="384"/>
      <c r="BQ29" s="384"/>
      <c r="BR29" s="384"/>
      <c r="BS29" s="384"/>
      <c r="BT29" s="384"/>
      <c r="BU29" s="385"/>
      <c r="BV29" s="383">
        <v>623337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3128597</v>
      </c>
      <c r="BO30" s="387"/>
      <c r="BP30" s="387"/>
      <c r="BQ30" s="387"/>
      <c r="BR30" s="387"/>
      <c r="BS30" s="387"/>
      <c r="BT30" s="387"/>
      <c r="BU30" s="388"/>
      <c r="BV30" s="386">
        <v>1979619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IF('各会計、関係団体の財政状況及び健全化判断比率'!B35="","",'各会計、関係団体の財政状況及び健全化判断比率'!B35)</f>
        <v>水道事業会計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IF('各会計、関係団体の財政状況及び健全化判断比率'!B40="","",'各会計、関係団体の財政状況及び健全化判断比率'!B40)</f>
        <v>公設卸売市場事業会計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丹波少年自然の家事務組合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伊丹スポーツセンター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中小企業勤労者福祉共済事業特別会計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介護保険事業特別会計（保険事業勘定）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IF('各会計、関係団体の財政状況及び健全化判断比率'!B36="","",'各会計、関係団体の財政状況及び健全化判断比率'!B36)</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兵庫県後期高齢者医療広域連合（一般会計）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柿衞文庫</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IF('各会計、関係団体の財政状況及び健全化判断比率'!B37="","",'各会計、関係団体の財政状況及び健全化判断比率'!B37)</f>
        <v>交通事業会計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兵庫県後期高齢者医療広域連合（特別会計）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伊丹市文化振興財団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農業共済事業特別会計</v>
      </c>
      <c r="X37" s="342"/>
      <c r="Y37" s="342"/>
      <c r="Z37" s="342"/>
      <c r="AA37" s="342"/>
      <c r="AB37" s="342"/>
      <c r="AC37" s="342"/>
      <c r="AD37" s="342"/>
      <c r="AE37" s="342"/>
      <c r="AF37" s="342"/>
      <c r="AG37" s="342"/>
      <c r="AH37" s="342"/>
      <c r="AI37" s="342"/>
      <c r="AJ37" s="342"/>
      <c r="AK37" s="342"/>
      <c r="AL37" s="165"/>
      <c r="AM37" s="343">
        <f t="shared" si="0"/>
        <v>13</v>
      </c>
      <c r="AN37" s="343"/>
      <c r="AO37" s="342" t="str">
        <f>IF('各会計、関係団体の財政状況及び健全化判断比率'!B38="","",'各会計、関係団体の財政状況及び健全化判断比率'!B38)</f>
        <v>病院事業会計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豊中市伊丹市クリーンランド</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伊丹都市開発</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中心市街地駐車場事業特別会計</v>
      </c>
      <c r="X38" s="342"/>
      <c r="Y38" s="342"/>
      <c r="Z38" s="342"/>
      <c r="AA38" s="342"/>
      <c r="AB38" s="342"/>
      <c r="AC38" s="342"/>
      <c r="AD38" s="342"/>
      <c r="AE38" s="342"/>
      <c r="AF38" s="342"/>
      <c r="AG38" s="342"/>
      <c r="AH38" s="342"/>
      <c r="AI38" s="342"/>
      <c r="AJ38" s="342"/>
      <c r="AK38" s="342"/>
      <c r="AL38" s="165"/>
      <c r="AM38" s="343">
        <f t="shared" si="0"/>
        <v>14</v>
      </c>
      <c r="AN38" s="343"/>
      <c r="AO38" s="342" t="str">
        <f>IF('各会計、関係団体の財政状況及び健全化判断比率'!B39="","",'各会計、関係団体の財政状況及び健全化判断比率'!B39)</f>
        <v>下水道事業会計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伊丹コミュニティ放送</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8</v>
      </c>
      <c r="V39" s="343"/>
      <c r="W39" s="342" t="str">
        <f>IF('各会計、関係団体の財政状況及び健全化判断比率'!B33="","",'各会計、関係団体の財政状況及び健全化判断比率'!B33)</f>
        <v>交通災害等共済事業特別会計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社会福祉事業団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9</v>
      </c>
      <c r="V40" s="343"/>
      <c r="W40" s="342" t="str">
        <f>IF('各会計、関係団体の財政状況及び健全化判断比率'!B34="","",'各会計、関係団体の財政状況及び健全化判断比率'!B34)</f>
        <v>競艇事業特別会計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シルバー人材センター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0" t="s">
        <v>24</v>
      </c>
      <c r="C41" s="1181"/>
      <c r="D41" s="81"/>
      <c r="E41" s="1182" t="s">
        <v>25</v>
      </c>
      <c r="F41" s="1182"/>
      <c r="G41" s="1182"/>
      <c r="H41" s="1183"/>
      <c r="I41" s="82">
        <v>64868</v>
      </c>
      <c r="J41" s="83">
        <v>66021</v>
      </c>
      <c r="K41" s="83">
        <v>65077</v>
      </c>
      <c r="L41" s="83">
        <v>66342</v>
      </c>
      <c r="M41" s="84">
        <v>65461</v>
      </c>
    </row>
    <row r="42" spans="2:13" ht="27.75" customHeight="1">
      <c r="B42" s="1170"/>
      <c r="C42" s="1171"/>
      <c r="D42" s="85"/>
      <c r="E42" s="1174" t="s">
        <v>26</v>
      </c>
      <c r="F42" s="1174"/>
      <c r="G42" s="1174"/>
      <c r="H42" s="1175"/>
      <c r="I42" s="86">
        <v>3661</v>
      </c>
      <c r="J42" s="87">
        <v>2727</v>
      </c>
      <c r="K42" s="87">
        <v>548</v>
      </c>
      <c r="L42" s="87">
        <v>456</v>
      </c>
      <c r="M42" s="88">
        <v>415</v>
      </c>
    </row>
    <row r="43" spans="2:13" ht="27.75" customHeight="1">
      <c r="B43" s="1170"/>
      <c r="C43" s="1171"/>
      <c r="D43" s="85"/>
      <c r="E43" s="1174" t="s">
        <v>27</v>
      </c>
      <c r="F43" s="1174"/>
      <c r="G43" s="1174"/>
      <c r="H43" s="1175"/>
      <c r="I43" s="86">
        <v>32113</v>
      </c>
      <c r="J43" s="87">
        <v>30195</v>
      </c>
      <c r="K43" s="87">
        <v>29237</v>
      </c>
      <c r="L43" s="87">
        <v>28122</v>
      </c>
      <c r="M43" s="88">
        <v>27698</v>
      </c>
    </row>
    <row r="44" spans="2:13" ht="27.75" customHeight="1">
      <c r="B44" s="1170"/>
      <c r="C44" s="1171"/>
      <c r="D44" s="85"/>
      <c r="E44" s="1174" t="s">
        <v>28</v>
      </c>
      <c r="F44" s="1174"/>
      <c r="G44" s="1174"/>
      <c r="H44" s="1175"/>
      <c r="I44" s="86">
        <v>653</v>
      </c>
      <c r="J44" s="87">
        <v>941</v>
      </c>
      <c r="K44" s="87">
        <v>1343</v>
      </c>
      <c r="L44" s="87">
        <v>1347</v>
      </c>
      <c r="M44" s="88">
        <v>2316</v>
      </c>
    </row>
    <row r="45" spans="2:13" ht="27.75" customHeight="1">
      <c r="B45" s="1170"/>
      <c r="C45" s="1171"/>
      <c r="D45" s="85"/>
      <c r="E45" s="1174" t="s">
        <v>29</v>
      </c>
      <c r="F45" s="1174"/>
      <c r="G45" s="1174"/>
      <c r="H45" s="1175"/>
      <c r="I45" s="86">
        <v>10119</v>
      </c>
      <c r="J45" s="87">
        <v>9170</v>
      </c>
      <c r="K45" s="87">
        <v>8489</v>
      </c>
      <c r="L45" s="87">
        <v>7795</v>
      </c>
      <c r="M45" s="88">
        <v>7319</v>
      </c>
    </row>
    <row r="46" spans="2:13" ht="27.75" customHeight="1">
      <c r="B46" s="1170"/>
      <c r="C46" s="1171"/>
      <c r="D46" s="85"/>
      <c r="E46" s="1174" t="s">
        <v>30</v>
      </c>
      <c r="F46" s="1174"/>
      <c r="G46" s="1174"/>
      <c r="H46" s="1175"/>
      <c r="I46" s="86">
        <v>3669</v>
      </c>
      <c r="J46" s="87">
        <v>3424</v>
      </c>
      <c r="K46" s="87">
        <v>4321</v>
      </c>
      <c r="L46" s="87">
        <v>109</v>
      </c>
      <c r="M46" s="88">
        <v>91</v>
      </c>
    </row>
    <row r="47" spans="2:13" ht="27.75" customHeight="1">
      <c r="B47" s="1170"/>
      <c r="C47" s="1171"/>
      <c r="D47" s="85"/>
      <c r="E47" s="1174" t="s">
        <v>31</v>
      </c>
      <c r="F47" s="1174"/>
      <c r="G47" s="1174"/>
      <c r="H47" s="1175"/>
      <c r="I47" s="86" t="s">
        <v>483</v>
      </c>
      <c r="J47" s="87" t="s">
        <v>483</v>
      </c>
      <c r="K47" s="87" t="s">
        <v>483</v>
      </c>
      <c r="L47" s="87" t="s">
        <v>483</v>
      </c>
      <c r="M47" s="88" t="s">
        <v>483</v>
      </c>
    </row>
    <row r="48" spans="2:13" ht="27.75" customHeight="1">
      <c r="B48" s="1172"/>
      <c r="C48" s="1173"/>
      <c r="D48" s="85"/>
      <c r="E48" s="1174" t="s">
        <v>32</v>
      </c>
      <c r="F48" s="1174"/>
      <c r="G48" s="1174"/>
      <c r="H48" s="1175"/>
      <c r="I48" s="86" t="s">
        <v>483</v>
      </c>
      <c r="J48" s="87" t="s">
        <v>483</v>
      </c>
      <c r="K48" s="87" t="s">
        <v>483</v>
      </c>
      <c r="L48" s="87" t="s">
        <v>483</v>
      </c>
      <c r="M48" s="88" t="s">
        <v>483</v>
      </c>
    </row>
    <row r="49" spans="2:13" ht="27.75" customHeight="1">
      <c r="B49" s="1168" t="s">
        <v>33</v>
      </c>
      <c r="C49" s="1169"/>
      <c r="D49" s="89"/>
      <c r="E49" s="1174" t="s">
        <v>34</v>
      </c>
      <c r="F49" s="1174"/>
      <c r="G49" s="1174"/>
      <c r="H49" s="1175"/>
      <c r="I49" s="86">
        <v>3606</v>
      </c>
      <c r="J49" s="87">
        <v>7803</v>
      </c>
      <c r="K49" s="87">
        <v>8140</v>
      </c>
      <c r="L49" s="87">
        <v>8719</v>
      </c>
      <c r="M49" s="88">
        <v>10245</v>
      </c>
    </row>
    <row r="50" spans="2:13" ht="27.75" customHeight="1">
      <c r="B50" s="1170"/>
      <c r="C50" s="1171"/>
      <c r="D50" s="85"/>
      <c r="E50" s="1174" t="s">
        <v>35</v>
      </c>
      <c r="F50" s="1174"/>
      <c r="G50" s="1174"/>
      <c r="H50" s="1175"/>
      <c r="I50" s="86">
        <v>21629</v>
      </c>
      <c r="J50" s="87">
        <v>22452</v>
      </c>
      <c r="K50" s="87">
        <v>20682</v>
      </c>
      <c r="L50" s="87">
        <v>20691</v>
      </c>
      <c r="M50" s="88">
        <v>20006</v>
      </c>
    </row>
    <row r="51" spans="2:13" ht="27.75" customHeight="1">
      <c r="B51" s="1172"/>
      <c r="C51" s="1173"/>
      <c r="D51" s="85"/>
      <c r="E51" s="1174" t="s">
        <v>36</v>
      </c>
      <c r="F51" s="1174"/>
      <c r="G51" s="1174"/>
      <c r="H51" s="1175"/>
      <c r="I51" s="86">
        <v>59055</v>
      </c>
      <c r="J51" s="87">
        <v>59442</v>
      </c>
      <c r="K51" s="87">
        <v>59952</v>
      </c>
      <c r="L51" s="87">
        <v>61075</v>
      </c>
      <c r="M51" s="88">
        <v>64100</v>
      </c>
    </row>
    <row r="52" spans="2:13" ht="27.75" customHeight="1" thickBot="1">
      <c r="B52" s="1176" t="s">
        <v>37</v>
      </c>
      <c r="C52" s="1177"/>
      <c r="D52" s="90"/>
      <c r="E52" s="1178" t="s">
        <v>38</v>
      </c>
      <c r="F52" s="1178"/>
      <c r="G52" s="1178"/>
      <c r="H52" s="1179"/>
      <c r="I52" s="91">
        <v>30793</v>
      </c>
      <c r="J52" s="92">
        <v>22780</v>
      </c>
      <c r="K52" s="92">
        <v>20241</v>
      </c>
      <c r="L52" s="92">
        <v>13688</v>
      </c>
      <c r="M52" s="93">
        <v>8949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39975</v>
      </c>
      <c r="E3" s="116"/>
      <c r="F3" s="117">
        <v>38349</v>
      </c>
      <c r="G3" s="118"/>
      <c r="H3" s="119"/>
    </row>
    <row r="4" spans="1:8">
      <c r="A4" s="120"/>
      <c r="B4" s="121"/>
      <c r="C4" s="122"/>
      <c r="D4" s="123">
        <v>10975</v>
      </c>
      <c r="E4" s="124"/>
      <c r="F4" s="125">
        <v>22585</v>
      </c>
      <c r="G4" s="126"/>
      <c r="H4" s="127"/>
    </row>
    <row r="5" spans="1:8">
      <c r="A5" s="108" t="s">
        <v>516</v>
      </c>
      <c r="B5" s="113"/>
      <c r="C5" s="114"/>
      <c r="D5" s="115">
        <v>27124</v>
      </c>
      <c r="E5" s="116"/>
      <c r="F5" s="117">
        <v>37688</v>
      </c>
      <c r="G5" s="118"/>
      <c r="H5" s="119"/>
    </row>
    <row r="6" spans="1:8">
      <c r="A6" s="120"/>
      <c r="B6" s="121"/>
      <c r="C6" s="122"/>
      <c r="D6" s="123">
        <v>12363</v>
      </c>
      <c r="E6" s="124"/>
      <c r="F6" s="125">
        <v>22661</v>
      </c>
      <c r="G6" s="126"/>
      <c r="H6" s="127"/>
    </row>
    <row r="7" spans="1:8">
      <c r="A7" s="108" t="s">
        <v>517</v>
      </c>
      <c r="B7" s="113"/>
      <c r="C7" s="114"/>
      <c r="D7" s="115">
        <v>25330</v>
      </c>
      <c r="E7" s="116"/>
      <c r="F7" s="117">
        <v>38606</v>
      </c>
      <c r="G7" s="118"/>
      <c r="H7" s="119"/>
    </row>
    <row r="8" spans="1:8">
      <c r="A8" s="120"/>
      <c r="B8" s="121"/>
      <c r="C8" s="122"/>
      <c r="D8" s="123">
        <v>9125</v>
      </c>
      <c r="E8" s="124"/>
      <c r="F8" s="125">
        <v>22435</v>
      </c>
      <c r="G8" s="126"/>
      <c r="H8" s="127"/>
    </row>
    <row r="9" spans="1:8">
      <c r="A9" s="108" t="s">
        <v>518</v>
      </c>
      <c r="B9" s="113"/>
      <c r="C9" s="114"/>
      <c r="D9" s="115">
        <v>15241</v>
      </c>
      <c r="E9" s="116"/>
      <c r="F9" s="117">
        <v>39425</v>
      </c>
      <c r="G9" s="118"/>
      <c r="H9" s="119"/>
    </row>
    <row r="10" spans="1:8">
      <c r="A10" s="120"/>
      <c r="B10" s="121"/>
      <c r="C10" s="122"/>
      <c r="D10" s="123">
        <v>12481</v>
      </c>
      <c r="E10" s="124"/>
      <c r="F10" s="125">
        <v>22414</v>
      </c>
      <c r="G10" s="126"/>
      <c r="H10" s="127"/>
    </row>
    <row r="11" spans="1:8">
      <c r="A11" s="108" t="s">
        <v>519</v>
      </c>
      <c r="B11" s="113"/>
      <c r="C11" s="114"/>
      <c r="D11" s="115">
        <v>25221</v>
      </c>
      <c r="E11" s="116"/>
      <c r="F11" s="117">
        <v>43141</v>
      </c>
      <c r="G11" s="118"/>
      <c r="H11" s="119"/>
    </row>
    <row r="12" spans="1:8">
      <c r="A12" s="120"/>
      <c r="B12" s="121"/>
      <c r="C12" s="128"/>
      <c r="D12" s="123">
        <v>13328</v>
      </c>
      <c r="E12" s="124"/>
      <c r="F12" s="125">
        <v>21887</v>
      </c>
      <c r="G12" s="126"/>
      <c r="H12" s="127"/>
    </row>
    <row r="13" spans="1:8">
      <c r="A13" s="108"/>
      <c r="B13" s="113"/>
      <c r="C13" s="129"/>
      <c r="D13" s="130">
        <v>26578</v>
      </c>
      <c r="E13" s="131"/>
      <c r="F13" s="132">
        <v>39442</v>
      </c>
      <c r="G13" s="133"/>
      <c r="H13" s="119"/>
    </row>
    <row r="14" spans="1:8">
      <c r="A14" s="120"/>
      <c r="B14" s="121"/>
      <c r="C14" s="122"/>
      <c r="D14" s="123">
        <v>11654</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0.88</v>
      </c>
      <c r="C19" s="134">
        <f>ROUND(VALUE(SUBSTITUTE(実質収支比率等に係る経年分析!G$48,"▲","-")),2)</f>
        <v>2.92</v>
      </c>
      <c r="D19" s="134">
        <f>ROUND(VALUE(SUBSTITUTE(実質収支比率等に係る経年分析!H$48,"▲","-")),2)</f>
        <v>0.82</v>
      </c>
      <c r="E19" s="134">
        <f>ROUND(VALUE(SUBSTITUTE(実質収支比率等に係る経年分析!I$48,"▲","-")),2)</f>
        <v>1.22</v>
      </c>
      <c r="F19" s="134">
        <f>ROUND(VALUE(SUBSTITUTE(実質収支比率等に係る経年分析!J$48,"▲","-")),2)</f>
        <v>1.9</v>
      </c>
    </row>
    <row r="20" spans="1:11">
      <c r="A20" s="134" t="s">
        <v>43</v>
      </c>
      <c r="B20" s="134">
        <f>ROUND(VALUE(SUBSTITUTE(実質収支比率等に係る経年分析!F$47,"▲","-")),2)</f>
        <v>9.49</v>
      </c>
      <c r="C20" s="134">
        <f>ROUND(VALUE(SUBSTITUTE(実質収支比率等に係る経年分析!G$47,"▲","-")),2)</f>
        <v>18.41</v>
      </c>
      <c r="D20" s="134">
        <f>ROUND(VALUE(SUBSTITUTE(実質収支比率等に係る経年分析!H$47,"▲","-")),2)</f>
        <v>15.61</v>
      </c>
      <c r="E20" s="134">
        <f>ROUND(VALUE(SUBSTITUTE(実質収支比率等に係る経年分析!I$47,"▲","-")),2)</f>
        <v>15.31</v>
      </c>
      <c r="F20" s="134">
        <f>ROUND(VALUE(SUBSTITUTE(実質収支比率等に係る経年分析!J$47,"▲","-")),2)</f>
        <v>16.23</v>
      </c>
    </row>
    <row r="21" spans="1:11">
      <c r="A21" s="134" t="s">
        <v>44</v>
      </c>
      <c r="B21" s="134">
        <f>IF(ISNUMBER(VALUE(SUBSTITUTE(実質収支比率等に係る経年分析!F$49,"▲","-"))),ROUND(VALUE(SUBSTITUTE(実質収支比率等に係る経年分析!F$49,"▲","-")),2),NA())</f>
        <v>0.27</v>
      </c>
      <c r="C21" s="134">
        <f>IF(ISNUMBER(VALUE(SUBSTITUTE(実質収支比率等に係る経年分析!G$49,"▲","-"))),ROUND(VALUE(SUBSTITUTE(実質収支比率等に係る経年分析!G$49,"▲","-")),2),NA())</f>
        <v>11.11</v>
      </c>
      <c r="D21" s="134">
        <f>IF(ISNUMBER(VALUE(SUBSTITUTE(実質収支比率等に係る経年分析!H$49,"▲","-"))),ROUND(VALUE(SUBSTITUTE(実質収支比率等に係る経年分析!H$49,"▲","-")),2),NA())</f>
        <v>-4.45</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2.2400000000000002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1.1399999999999999</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4.53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4.1900000000000004</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2.64</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1.82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1.1299999999999999</v>
      </c>
    </row>
    <row r="30" spans="1:11">
      <c r="A30" s="135" t="str">
        <f>IF(連結実質赤字比率に係る赤字・黒字の構成分析!C$40="",NA(),連結実質赤字比率に係る赤字・黒字の構成分析!C$40)</f>
        <v>交通事業会計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1.1399999999999999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1.41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1.54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1.5</v>
      </c>
    </row>
    <row r="31" spans="1:11">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2.92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1.89</v>
      </c>
    </row>
    <row r="32" spans="1:11">
      <c r="A32" s="135" t="str">
        <f>IF(連結実質赤字比率に係る赤字・黒字の構成分析!C$38="",NA(),連結実質赤字比率に係る赤字・黒字の構成分析!C$38)</f>
        <v>競艇事業特別会計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1.93</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2.4900000000000002</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2.2400000000000002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4.68</v>
      </c>
    </row>
    <row r="36" spans="1:16">
      <c r="A36" s="135" t="str">
        <f>IF(連結実質赤字比率に係る赤字・黒字の構成分析!C$34="",NA(),連結実質赤字比率に係る赤字・黒字の構成分析!C$34)</f>
        <v>中心市街地駐車場事業特別会計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#VALUE!</v>
      </c>
      <c r="I36" s="135" t="e">
        <f>IF(ROUND(VALUE(SUBSTITUTE(連結実質赤字比率に係る赤字・黒字の構成分析!I$34,"▲", "-")), 2) &gt;= 0, ABS(ROUND(VALUE(SUBSTITUTE(連結実質赤字比率に係る赤字・黒字の構成分析!I$34,"▲", "-")), 2)), NA())</f>
        <v>#VALUE!</v>
      </c>
      <c r="J36" s="135">
        <f>IF(ROUND(VALUE(SUBSTITUTE(連結実質赤字比率に係る赤字・黒字の構成分析!J$34,"▲", "-")), 2) &lt; 0, ABS(ROUND(VALUE(SUBSTITUTE(連結実質赤字比率に係る赤字・黒字の構成分析!J$34,"▲", "-")), 2)), NA())</f>
        <v>1.85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7350</v>
      </c>
      <c r="E42" s="136"/>
      <c r="F42" s="136"/>
      <c r="G42" s="136">
        <f>'実質公債費比率（分子）の構造'!L$52</f>
        <v>7432</v>
      </c>
      <c r="H42" s="136"/>
      <c r="I42" s="136"/>
      <c r="J42" s="136">
        <f>'実質公債費比率（分子）の構造'!M$52</f>
        <v>7255</v>
      </c>
      <c r="K42" s="136"/>
      <c r="L42" s="136"/>
      <c r="M42" s="136">
        <f>'実質公債費比率（分子）の構造'!N$52</f>
        <v>7225</v>
      </c>
      <c r="N42" s="136"/>
      <c r="O42" s="136"/>
      <c r="P42" s="136">
        <f>'実質公債費比率（分子）の構造'!O$52</f>
        <v>7311</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171</v>
      </c>
      <c r="C44" s="136"/>
      <c r="D44" s="136"/>
      <c r="E44" s="136">
        <f>'実質公債費比率（分子）の構造'!L$50</f>
        <v>73</v>
      </c>
      <c r="F44" s="136"/>
      <c r="G44" s="136"/>
      <c r="H44" s="136">
        <f>'実質公債費比率（分子）の構造'!M$50</f>
        <v>46</v>
      </c>
      <c r="I44" s="136"/>
      <c r="J44" s="136"/>
      <c r="K44" s="136">
        <f>'実質公債費比率（分子）の構造'!N$50</f>
        <v>44</v>
      </c>
      <c r="L44" s="136"/>
      <c r="M44" s="136"/>
      <c r="N44" s="136">
        <f>'実質公債費比率（分子）の構造'!O$50</f>
        <v>42</v>
      </c>
      <c r="O44" s="136"/>
      <c r="P44" s="136"/>
    </row>
    <row r="45" spans="1:16">
      <c r="A45" s="136" t="s">
        <v>54</v>
      </c>
      <c r="B45" s="136">
        <f>'実質公債費比率（分子）の構造'!K$49</f>
        <v>364</v>
      </c>
      <c r="C45" s="136"/>
      <c r="D45" s="136"/>
      <c r="E45" s="136">
        <f>'実質公債費比率（分子）の構造'!L$49</f>
        <v>227</v>
      </c>
      <c r="F45" s="136"/>
      <c r="G45" s="136"/>
      <c r="H45" s="136">
        <f>'実質公債費比率（分子）の構造'!M$49</f>
        <v>212</v>
      </c>
      <c r="I45" s="136"/>
      <c r="J45" s="136"/>
      <c r="K45" s="136">
        <f>'実質公債費比率（分子）の構造'!N$49</f>
        <v>131</v>
      </c>
      <c r="L45" s="136"/>
      <c r="M45" s="136"/>
      <c r="N45" s="136">
        <f>'実質公債費比率（分子）の構造'!O$49</f>
        <v>43</v>
      </c>
      <c r="O45" s="136"/>
      <c r="P45" s="136"/>
    </row>
    <row r="46" spans="1:16">
      <c r="A46" s="136" t="s">
        <v>55</v>
      </c>
      <c r="B46" s="136">
        <f>'実質公債費比率（分子）の構造'!K$48</f>
        <v>3036</v>
      </c>
      <c r="C46" s="136"/>
      <c r="D46" s="136"/>
      <c r="E46" s="136">
        <f>'実質公債費比率（分子）の構造'!L$48</f>
        <v>3028</v>
      </c>
      <c r="F46" s="136"/>
      <c r="G46" s="136"/>
      <c r="H46" s="136">
        <f>'実質公債費比率（分子）の構造'!M$48</f>
        <v>3024</v>
      </c>
      <c r="I46" s="136"/>
      <c r="J46" s="136"/>
      <c r="K46" s="136">
        <f>'実質公債費比率（分子）の構造'!N$48</f>
        <v>2601</v>
      </c>
      <c r="L46" s="136"/>
      <c r="M46" s="136"/>
      <c r="N46" s="136">
        <f>'実質公債費比率（分子）の構造'!O$48</f>
        <v>2428</v>
      </c>
      <c r="O46" s="136"/>
      <c r="P46" s="136"/>
    </row>
    <row r="47" spans="1:16">
      <c r="A47" s="136" t="s">
        <v>56</v>
      </c>
      <c r="B47" s="136">
        <f>'実質公債費比率（分子）の構造'!K$47</f>
        <v>67</v>
      </c>
      <c r="C47" s="136"/>
      <c r="D47" s="136"/>
      <c r="E47" s="136">
        <f>'実質公債費比率（分子）の構造'!L$47</f>
        <v>50</v>
      </c>
      <c r="F47" s="136"/>
      <c r="G47" s="136"/>
      <c r="H47" s="136">
        <f>'実質公債費比率（分子）の構造'!M$47</f>
        <v>33</v>
      </c>
      <c r="I47" s="136"/>
      <c r="J47" s="136"/>
      <c r="K47" s="136">
        <f>'実質公債費比率（分子）の構造'!N$47</f>
        <v>17</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6381</v>
      </c>
      <c r="C49" s="136"/>
      <c r="D49" s="136"/>
      <c r="E49" s="136">
        <f>'実質公債費比率（分子）の構造'!L$45</f>
        <v>6430</v>
      </c>
      <c r="F49" s="136"/>
      <c r="G49" s="136"/>
      <c r="H49" s="136">
        <f>'実質公債費比率（分子）の構造'!M$45</f>
        <v>6263</v>
      </c>
      <c r="I49" s="136"/>
      <c r="J49" s="136"/>
      <c r="K49" s="136">
        <f>'実質公債費比率（分子）の構造'!N$45</f>
        <v>7922</v>
      </c>
      <c r="L49" s="136"/>
      <c r="M49" s="136"/>
      <c r="N49" s="136">
        <f>'実質公債費比率（分子）の構造'!O$45</f>
        <v>7036</v>
      </c>
      <c r="O49" s="136"/>
      <c r="P49" s="136"/>
    </row>
    <row r="50" spans="1:16">
      <c r="A50" s="136" t="s">
        <v>59</v>
      </c>
      <c r="B50" s="136" t="e">
        <f>NA()</f>
        <v>#N/A</v>
      </c>
      <c r="C50" s="136">
        <f>IF(ISNUMBER('実質公債費比率（分子）の構造'!K$53),'実質公債費比率（分子）の構造'!K$53,NA())</f>
        <v>2669</v>
      </c>
      <c r="D50" s="136" t="e">
        <f>NA()</f>
        <v>#N/A</v>
      </c>
      <c r="E50" s="136" t="e">
        <f>NA()</f>
        <v>#N/A</v>
      </c>
      <c r="F50" s="136">
        <f>IF(ISNUMBER('実質公債費比率（分子）の構造'!L$53),'実質公債費比率（分子）の構造'!L$53,NA())</f>
        <v>2376</v>
      </c>
      <c r="G50" s="136" t="e">
        <f>NA()</f>
        <v>#N/A</v>
      </c>
      <c r="H50" s="136" t="e">
        <f>NA()</f>
        <v>#N/A</v>
      </c>
      <c r="I50" s="136">
        <f>IF(ISNUMBER('実質公債費比率（分子）の構造'!M$53),'実質公債費比率（分子）の構造'!M$53,NA())</f>
        <v>2323</v>
      </c>
      <c r="J50" s="136" t="e">
        <f>NA()</f>
        <v>#N/A</v>
      </c>
      <c r="K50" s="136" t="e">
        <f>NA()</f>
        <v>#N/A</v>
      </c>
      <c r="L50" s="136">
        <f>IF(ISNUMBER('実質公債費比率（分子）の構造'!N$53),'実質公債費比率（分子）の構造'!N$53,NA())</f>
        <v>3490</v>
      </c>
      <c r="M50" s="136" t="e">
        <f>NA()</f>
        <v>#N/A</v>
      </c>
      <c r="N50" s="136" t="e">
        <f>NA()</f>
        <v>#N/A</v>
      </c>
      <c r="O50" s="136">
        <f>IF(ISNUMBER('実質公債費比率（分子）の構造'!O$53),'実質公債費比率（分子）の構造'!O$53,NA())</f>
        <v>2238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59055</v>
      </c>
      <c r="E56" s="135"/>
      <c r="F56" s="135"/>
      <c r="G56" s="135">
        <f>'将来負担比率（分子）の構造'!J$51</f>
        <v>59442</v>
      </c>
      <c r="H56" s="135"/>
      <c r="I56" s="135"/>
      <c r="J56" s="135">
        <f>'将来負担比率（分子）の構造'!K$51</f>
        <v>59952</v>
      </c>
      <c r="K56" s="135"/>
      <c r="L56" s="135"/>
      <c r="M56" s="135">
        <f>'将来負担比率（分子）の構造'!L$51</f>
        <v>61075</v>
      </c>
      <c r="N56" s="135"/>
      <c r="O56" s="135"/>
      <c r="P56" s="135">
        <f>'将来負担比率（分子）の構造'!M$51</f>
        <v>64100</v>
      </c>
    </row>
    <row r="57" spans="1:16">
      <c r="A57" s="135" t="s">
        <v>35</v>
      </c>
      <c r="B57" s="135"/>
      <c r="C57" s="135"/>
      <c r="D57" s="135">
        <f>'将来負担比率（分子）の構造'!I$50</f>
        <v>21629</v>
      </c>
      <c r="E57" s="135"/>
      <c r="F57" s="135"/>
      <c r="G57" s="135">
        <f>'将来負担比率（分子）の構造'!J$50</f>
        <v>22452</v>
      </c>
      <c r="H57" s="135"/>
      <c r="I57" s="135"/>
      <c r="J57" s="135">
        <f>'将来負担比率（分子）の構造'!K$50</f>
        <v>20682</v>
      </c>
      <c r="K57" s="135"/>
      <c r="L57" s="135"/>
      <c r="M57" s="135">
        <f>'将来負担比率（分子）の構造'!L$50</f>
        <v>20691</v>
      </c>
      <c r="N57" s="135"/>
      <c r="O57" s="135"/>
      <c r="P57" s="135">
        <f>'将来負担比率（分子）の構造'!M$50</f>
        <v>20006</v>
      </c>
    </row>
    <row r="58" spans="1:16">
      <c r="A58" s="135" t="s">
        <v>34</v>
      </c>
      <c r="B58" s="135"/>
      <c r="C58" s="135"/>
      <c r="D58" s="135">
        <f>'将来負担比率（分子）の構造'!I$49</f>
        <v>3606</v>
      </c>
      <c r="E58" s="135"/>
      <c r="F58" s="135"/>
      <c r="G58" s="135">
        <f>'将来負担比率（分子）の構造'!J$49</f>
        <v>7803</v>
      </c>
      <c r="H58" s="135"/>
      <c r="I58" s="135"/>
      <c r="J58" s="135">
        <f>'将来負担比率（分子）の構造'!K$49</f>
        <v>8140</v>
      </c>
      <c r="K58" s="135"/>
      <c r="L58" s="135"/>
      <c r="M58" s="135">
        <f>'将来負担比率（分子）の構造'!L$49</f>
        <v>8719</v>
      </c>
      <c r="N58" s="135"/>
      <c r="O58" s="135"/>
      <c r="P58" s="135">
        <f>'将来負担比率（分子）の構造'!M$49</f>
        <v>10245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3669</v>
      </c>
      <c r="C61" s="135"/>
      <c r="D61" s="135"/>
      <c r="E61" s="135">
        <f>'将来負担比率（分子）の構造'!J$46</f>
        <v>3424</v>
      </c>
      <c r="F61" s="135"/>
      <c r="G61" s="135"/>
      <c r="H61" s="135">
        <f>'将来負担比率（分子）の構造'!K$46</f>
        <v>4321</v>
      </c>
      <c r="I61" s="135"/>
      <c r="J61" s="135"/>
      <c r="K61" s="135">
        <f>'将来負担比率（分子）の構造'!L$46</f>
        <v>109</v>
      </c>
      <c r="L61" s="135"/>
      <c r="M61" s="135"/>
      <c r="N61" s="135">
        <f>'将来負担比率（分子）の構造'!M$46</f>
        <v>91</v>
      </c>
      <c r="O61" s="135"/>
      <c r="P61" s="135"/>
    </row>
    <row r="62" spans="1:16">
      <c r="A62" s="135" t="s">
        <v>29</v>
      </c>
      <c r="B62" s="135">
        <f>'将来負担比率（分子）の構造'!I$45</f>
        <v>10119</v>
      </c>
      <c r="C62" s="135"/>
      <c r="D62" s="135"/>
      <c r="E62" s="135">
        <f>'将来負担比率（分子）の構造'!J$45</f>
        <v>9170</v>
      </c>
      <c r="F62" s="135"/>
      <c r="G62" s="135"/>
      <c r="H62" s="135">
        <f>'将来負担比率（分子）の構造'!K$45</f>
        <v>8489</v>
      </c>
      <c r="I62" s="135"/>
      <c r="J62" s="135"/>
      <c r="K62" s="135">
        <f>'将来負担比率（分子）の構造'!L$45</f>
        <v>7795</v>
      </c>
      <c r="L62" s="135"/>
      <c r="M62" s="135"/>
      <c r="N62" s="135">
        <f>'将来負担比率（分子）の構造'!M$45</f>
        <v>7319</v>
      </c>
      <c r="O62" s="135"/>
      <c r="P62" s="135"/>
    </row>
    <row r="63" spans="1:16">
      <c r="A63" s="135" t="s">
        <v>28</v>
      </c>
      <c r="B63" s="135">
        <f>'将来負担比率（分子）の構造'!I$44</f>
        <v>653</v>
      </c>
      <c r="C63" s="135"/>
      <c r="D63" s="135"/>
      <c r="E63" s="135">
        <f>'将来負担比率（分子）の構造'!J$44</f>
        <v>941</v>
      </c>
      <c r="F63" s="135"/>
      <c r="G63" s="135"/>
      <c r="H63" s="135">
        <f>'将来負担比率（分子）の構造'!K$44</f>
        <v>1343</v>
      </c>
      <c r="I63" s="135"/>
      <c r="J63" s="135"/>
      <c r="K63" s="135">
        <f>'将来負担比率（分子）の構造'!L$44</f>
        <v>1347</v>
      </c>
      <c r="L63" s="135"/>
      <c r="M63" s="135"/>
      <c r="N63" s="135">
        <f>'将来負担比率（分子）の構造'!M$44</f>
        <v>2316</v>
      </c>
      <c r="O63" s="135"/>
      <c r="P63" s="135"/>
    </row>
    <row r="64" spans="1:16">
      <c r="A64" s="135" t="s">
        <v>27</v>
      </c>
      <c r="B64" s="135">
        <f>'将来負担比率（分子）の構造'!I$43</f>
        <v>32113</v>
      </c>
      <c r="C64" s="135"/>
      <c r="D64" s="135"/>
      <c r="E64" s="135">
        <f>'将来負担比率（分子）の構造'!J$43</f>
        <v>30195</v>
      </c>
      <c r="F64" s="135"/>
      <c r="G64" s="135"/>
      <c r="H64" s="135">
        <f>'将来負担比率（分子）の構造'!K$43</f>
        <v>29237</v>
      </c>
      <c r="I64" s="135"/>
      <c r="J64" s="135"/>
      <c r="K64" s="135">
        <f>'将来負担比率（分子）の構造'!L$43</f>
        <v>28122</v>
      </c>
      <c r="L64" s="135"/>
      <c r="M64" s="135"/>
      <c r="N64" s="135">
        <f>'将来負担比率（分子）の構造'!M$43</f>
        <v>27698</v>
      </c>
      <c r="O64" s="135"/>
      <c r="P64" s="135"/>
    </row>
    <row r="65" spans="1:16">
      <c r="A65" s="135" t="s">
        <v>26</v>
      </c>
      <c r="B65" s="135">
        <f>'将来負担比率（分子）の構造'!I$42</f>
        <v>3661</v>
      </c>
      <c r="C65" s="135"/>
      <c r="D65" s="135"/>
      <c r="E65" s="135">
        <f>'将来負担比率（分子）の構造'!J$42</f>
        <v>2727</v>
      </c>
      <c r="F65" s="135"/>
      <c r="G65" s="135"/>
      <c r="H65" s="135">
        <f>'将来負担比率（分子）の構造'!K$42</f>
        <v>548</v>
      </c>
      <c r="I65" s="135"/>
      <c r="J65" s="135"/>
      <c r="K65" s="135">
        <f>'将来負担比率（分子）の構造'!L$42</f>
        <v>456</v>
      </c>
      <c r="L65" s="135"/>
      <c r="M65" s="135"/>
      <c r="N65" s="135">
        <f>'将来負担比率（分子）の構造'!M$42</f>
        <v>415</v>
      </c>
      <c r="O65" s="135"/>
      <c r="P65" s="135"/>
    </row>
    <row r="66" spans="1:16">
      <c r="A66" s="135" t="s">
        <v>25</v>
      </c>
      <c r="B66" s="135">
        <f>'将来負担比率（分子）の構造'!I$41</f>
        <v>64868</v>
      </c>
      <c r="C66" s="135"/>
      <c r="D66" s="135"/>
      <c r="E66" s="135">
        <f>'将来負担比率（分子）の構造'!J$41</f>
        <v>66021</v>
      </c>
      <c r="F66" s="135"/>
      <c r="G66" s="135"/>
      <c r="H66" s="135">
        <f>'将来負担比率（分子）の構造'!K$41</f>
        <v>65077</v>
      </c>
      <c r="I66" s="135"/>
      <c r="J66" s="135"/>
      <c r="K66" s="135">
        <f>'将来負担比率（分子）の構造'!L$41</f>
        <v>66342</v>
      </c>
      <c r="L66" s="135"/>
      <c r="M66" s="135"/>
      <c r="N66" s="135">
        <f>'将来負担比率（分子）の構造'!M$41</f>
        <v>65461</v>
      </c>
      <c r="O66" s="135"/>
      <c r="P66" s="135"/>
    </row>
    <row r="67" spans="1:16">
      <c r="A67" s="135" t="s">
        <v>63</v>
      </c>
      <c r="B67" s="135" t="e">
        <f>NA()</f>
        <v>#N/A</v>
      </c>
      <c r="C67" s="135">
        <f>IF(ISNUMBER('将来負担比率（分子）の構造'!I$52), IF('将来負担比率（分子）の構造'!I$52 &lt; 0, 0, '将来負担比率（分子）の構造'!I$52), NA())</f>
        <v>30793</v>
      </c>
      <c r="D67" s="135" t="e">
        <f>NA()</f>
        <v>#N/A</v>
      </c>
      <c r="E67" s="135" t="e">
        <f>NA()</f>
        <v>#N/A</v>
      </c>
      <c r="F67" s="135">
        <f>IF(ISNUMBER('将来負担比率（分子）の構造'!J$52), IF('将来負担比率（分子）の構造'!J$52 &lt; 0, 0, '将来負担比率（分子）の構造'!J$52), NA())</f>
        <v>22780</v>
      </c>
      <c r="G67" s="135" t="e">
        <f>NA()</f>
        <v>#N/A</v>
      </c>
      <c r="H67" s="135" t="e">
        <f>NA()</f>
        <v>#N/A</v>
      </c>
      <c r="I67" s="135">
        <f>IF(ISNUMBER('将来負担比率（分子）の構造'!K$52), IF('将来負担比率（分子）の構造'!K$52 &lt; 0, 0, '将来負担比率（分子）の構造'!K$52), NA())</f>
        <v>20241</v>
      </c>
      <c r="J67" s="135" t="e">
        <f>NA()</f>
        <v>#N/A</v>
      </c>
      <c r="K67" s="135" t="e">
        <f>NA()</f>
        <v>#N/A</v>
      </c>
      <c r="L67" s="135">
        <f>IF(ISNUMBER('将来負担比率（分子）の構造'!L$52), IF('将来負担比率（分子）の構造'!L$52 &lt; 0, 0, '将来負担比率（分子）の構造'!L$52), NA())</f>
        <v>13688</v>
      </c>
      <c r="M67" s="135" t="e">
        <f>NA()</f>
        <v>#N/A</v>
      </c>
      <c r="N67" s="135" t="e">
        <f>NA()</f>
        <v>#N/A</v>
      </c>
      <c r="O67" s="135">
        <f>IF(ISNUMBER('将来負担比率（分子）の構造'!M$52), IF('将来負担比率（分子）の構造'!M$52 &lt; 0, 0, '将来負担比率（分子）の構造'!M$52), NA())</f>
        <v>8949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S46" sqref="S4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29978020</v>
      </c>
      <c r="S5" s="637"/>
      <c r="T5" s="637"/>
      <c r="U5" s="637"/>
      <c r="V5" s="637"/>
      <c r="W5" s="637"/>
      <c r="X5" s="637"/>
      <c r="Y5" s="684"/>
      <c r="Z5" s="697">
        <v>45.5</v>
      </c>
      <c r="AA5" s="697"/>
      <c r="AB5" s="697"/>
      <c r="AC5" s="697"/>
      <c r="AD5" s="698">
        <v>27266915</v>
      </c>
      <c r="AE5" s="698"/>
      <c r="AF5" s="698"/>
      <c r="AG5" s="698"/>
      <c r="AH5" s="698"/>
      <c r="AI5" s="698"/>
      <c r="AJ5" s="698"/>
      <c r="AK5" s="698"/>
      <c r="AL5" s="685">
        <v>76.5</v>
      </c>
      <c r="AM5" s="654"/>
      <c r="AN5" s="654"/>
      <c r="AO5" s="686"/>
      <c r="AP5" s="671" t="s">
        <v>207</v>
      </c>
      <c r="AQ5" s="672"/>
      <c r="AR5" s="672"/>
      <c r="AS5" s="672"/>
      <c r="AT5" s="672"/>
      <c r="AU5" s="672"/>
      <c r="AV5" s="672"/>
      <c r="AW5" s="672"/>
      <c r="AX5" s="672"/>
      <c r="AY5" s="672"/>
      <c r="AZ5" s="672"/>
      <c r="BA5" s="672"/>
      <c r="BB5" s="672"/>
      <c r="BC5" s="672"/>
      <c r="BD5" s="672"/>
      <c r="BE5" s="672"/>
      <c r="BF5" s="673"/>
      <c r="BG5" s="586">
        <v>27250136</v>
      </c>
      <c r="BH5" s="587"/>
      <c r="BI5" s="587"/>
      <c r="BJ5" s="587"/>
      <c r="BK5" s="587"/>
      <c r="BL5" s="587"/>
      <c r="BM5" s="587"/>
      <c r="BN5" s="588"/>
      <c r="BO5" s="639">
        <v>90.9</v>
      </c>
      <c r="BP5" s="639"/>
      <c r="BQ5" s="639"/>
      <c r="BR5" s="639"/>
      <c r="BS5" s="640">
        <v>336032</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946815</v>
      </c>
      <c r="S6" s="587"/>
      <c r="T6" s="587"/>
      <c r="U6" s="587"/>
      <c r="V6" s="587"/>
      <c r="W6" s="587"/>
      <c r="X6" s="587"/>
      <c r="Y6" s="588"/>
      <c r="Z6" s="639">
        <v>1.4</v>
      </c>
      <c r="AA6" s="639"/>
      <c r="AB6" s="639"/>
      <c r="AC6" s="639"/>
      <c r="AD6" s="640">
        <v>946815</v>
      </c>
      <c r="AE6" s="640"/>
      <c r="AF6" s="640"/>
      <c r="AG6" s="640"/>
      <c r="AH6" s="640"/>
      <c r="AI6" s="640"/>
      <c r="AJ6" s="640"/>
      <c r="AK6" s="640"/>
      <c r="AL6" s="609">
        <v>2.7</v>
      </c>
      <c r="AM6" s="641"/>
      <c r="AN6" s="641"/>
      <c r="AO6" s="642"/>
      <c r="AP6" s="583" t="s">
        <v>212</v>
      </c>
      <c r="AQ6" s="584"/>
      <c r="AR6" s="584"/>
      <c r="AS6" s="584"/>
      <c r="AT6" s="584"/>
      <c r="AU6" s="584"/>
      <c r="AV6" s="584"/>
      <c r="AW6" s="584"/>
      <c r="AX6" s="584"/>
      <c r="AY6" s="584"/>
      <c r="AZ6" s="584"/>
      <c r="BA6" s="584"/>
      <c r="BB6" s="584"/>
      <c r="BC6" s="584"/>
      <c r="BD6" s="584"/>
      <c r="BE6" s="584"/>
      <c r="BF6" s="585"/>
      <c r="BG6" s="586">
        <v>27250136</v>
      </c>
      <c r="BH6" s="587"/>
      <c r="BI6" s="587"/>
      <c r="BJ6" s="587"/>
      <c r="BK6" s="587"/>
      <c r="BL6" s="587"/>
      <c r="BM6" s="587"/>
      <c r="BN6" s="588"/>
      <c r="BO6" s="639">
        <v>90.9</v>
      </c>
      <c r="BP6" s="639"/>
      <c r="BQ6" s="639"/>
      <c r="BR6" s="639"/>
      <c r="BS6" s="640">
        <v>336032</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521411</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521411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85098</v>
      </c>
      <c r="S7" s="587"/>
      <c r="T7" s="587"/>
      <c r="U7" s="587"/>
      <c r="V7" s="587"/>
      <c r="W7" s="587"/>
      <c r="X7" s="587"/>
      <c r="Y7" s="588"/>
      <c r="Z7" s="639">
        <v>0.1</v>
      </c>
      <c r="AA7" s="639"/>
      <c r="AB7" s="639"/>
      <c r="AC7" s="639"/>
      <c r="AD7" s="640">
        <v>85098</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12871671</v>
      </c>
      <c r="BH7" s="587"/>
      <c r="BI7" s="587"/>
      <c r="BJ7" s="587"/>
      <c r="BK7" s="587"/>
      <c r="BL7" s="587"/>
      <c r="BM7" s="587"/>
      <c r="BN7" s="588"/>
      <c r="BO7" s="639">
        <v>42.9</v>
      </c>
      <c r="BP7" s="639"/>
      <c r="BQ7" s="639"/>
      <c r="BR7" s="639"/>
      <c r="BS7" s="640">
        <v>336032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7549587</v>
      </c>
      <c r="CS7" s="587"/>
      <c r="CT7" s="587"/>
      <c r="CU7" s="587"/>
      <c r="CV7" s="587"/>
      <c r="CW7" s="587"/>
      <c r="CX7" s="587"/>
      <c r="CY7" s="588"/>
      <c r="CZ7" s="639">
        <v>11.7</v>
      </c>
      <c r="DA7" s="639"/>
      <c r="DB7" s="639"/>
      <c r="DC7" s="639"/>
      <c r="DD7" s="592">
        <v>876307</v>
      </c>
      <c r="DE7" s="587"/>
      <c r="DF7" s="587"/>
      <c r="DG7" s="587"/>
      <c r="DH7" s="587"/>
      <c r="DI7" s="587"/>
      <c r="DJ7" s="587"/>
      <c r="DK7" s="587"/>
      <c r="DL7" s="587"/>
      <c r="DM7" s="587"/>
      <c r="DN7" s="587"/>
      <c r="DO7" s="587"/>
      <c r="DP7" s="588"/>
      <c r="DQ7" s="592">
        <v>6845899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165406</v>
      </c>
      <c r="S8" s="587"/>
      <c r="T8" s="587"/>
      <c r="U8" s="587"/>
      <c r="V8" s="587"/>
      <c r="W8" s="587"/>
      <c r="X8" s="587"/>
      <c r="Y8" s="588"/>
      <c r="Z8" s="639">
        <v>0.3</v>
      </c>
      <c r="AA8" s="639"/>
      <c r="AB8" s="639"/>
      <c r="AC8" s="639"/>
      <c r="AD8" s="640">
        <v>165406</v>
      </c>
      <c r="AE8" s="640"/>
      <c r="AF8" s="640"/>
      <c r="AG8" s="640"/>
      <c r="AH8" s="640"/>
      <c r="AI8" s="640"/>
      <c r="AJ8" s="640"/>
      <c r="AK8" s="640"/>
      <c r="AL8" s="609">
        <v>0.5</v>
      </c>
      <c r="AM8" s="641"/>
      <c r="AN8" s="641"/>
      <c r="AO8" s="642"/>
      <c r="AP8" s="583" t="s">
        <v>219</v>
      </c>
      <c r="AQ8" s="584"/>
      <c r="AR8" s="584"/>
      <c r="AS8" s="584"/>
      <c r="AT8" s="584"/>
      <c r="AU8" s="584"/>
      <c r="AV8" s="584"/>
      <c r="AW8" s="584"/>
      <c r="AX8" s="584"/>
      <c r="AY8" s="584"/>
      <c r="AZ8" s="584"/>
      <c r="BA8" s="584"/>
      <c r="BB8" s="584"/>
      <c r="BC8" s="584"/>
      <c r="BD8" s="584"/>
      <c r="BE8" s="584"/>
      <c r="BF8" s="585"/>
      <c r="BG8" s="586">
        <v>270602</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25995381</v>
      </c>
      <c r="CS8" s="587"/>
      <c r="CT8" s="587"/>
      <c r="CU8" s="587"/>
      <c r="CV8" s="587"/>
      <c r="CW8" s="587"/>
      <c r="CX8" s="587"/>
      <c r="CY8" s="588"/>
      <c r="CZ8" s="639">
        <v>40.5</v>
      </c>
      <c r="DA8" s="639"/>
      <c r="DB8" s="639"/>
      <c r="DC8" s="639"/>
      <c r="DD8" s="592">
        <v>419719</v>
      </c>
      <c r="DE8" s="587"/>
      <c r="DF8" s="587"/>
      <c r="DG8" s="587"/>
      <c r="DH8" s="587"/>
      <c r="DI8" s="587"/>
      <c r="DJ8" s="587"/>
      <c r="DK8" s="587"/>
      <c r="DL8" s="587"/>
      <c r="DM8" s="587"/>
      <c r="DN8" s="587"/>
      <c r="DO8" s="587"/>
      <c r="DP8" s="588"/>
      <c r="DQ8" s="592">
        <v>12374530</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264663</v>
      </c>
      <c r="S9" s="587"/>
      <c r="T9" s="587"/>
      <c r="U9" s="587"/>
      <c r="V9" s="587"/>
      <c r="W9" s="587"/>
      <c r="X9" s="587"/>
      <c r="Y9" s="588"/>
      <c r="Z9" s="639">
        <v>0.4</v>
      </c>
      <c r="AA9" s="639"/>
      <c r="AB9" s="639"/>
      <c r="AC9" s="639"/>
      <c r="AD9" s="640">
        <v>264663</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10549081</v>
      </c>
      <c r="BH9" s="587"/>
      <c r="BI9" s="587"/>
      <c r="BJ9" s="587"/>
      <c r="BK9" s="587"/>
      <c r="BL9" s="587"/>
      <c r="BM9" s="587"/>
      <c r="BN9" s="588"/>
      <c r="BO9" s="639">
        <v>35.200000000000003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5212936</v>
      </c>
      <c r="CS9" s="587"/>
      <c r="CT9" s="587"/>
      <c r="CU9" s="587"/>
      <c r="CV9" s="587"/>
      <c r="CW9" s="587"/>
      <c r="CX9" s="587"/>
      <c r="CY9" s="588"/>
      <c r="CZ9" s="639">
        <v>8.1</v>
      </c>
      <c r="DA9" s="639"/>
      <c r="DB9" s="639"/>
      <c r="DC9" s="639"/>
      <c r="DD9" s="592">
        <v>58056</v>
      </c>
      <c r="DE9" s="587"/>
      <c r="DF9" s="587"/>
      <c r="DG9" s="587"/>
      <c r="DH9" s="587"/>
      <c r="DI9" s="587"/>
      <c r="DJ9" s="587"/>
      <c r="DK9" s="587"/>
      <c r="DL9" s="587"/>
      <c r="DM9" s="587"/>
      <c r="DN9" s="587"/>
      <c r="DO9" s="587"/>
      <c r="DP9" s="588"/>
      <c r="DQ9" s="592">
        <v>4880064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1684120</v>
      </c>
      <c r="S10" s="587"/>
      <c r="T10" s="587"/>
      <c r="U10" s="587"/>
      <c r="V10" s="587"/>
      <c r="W10" s="587"/>
      <c r="X10" s="587"/>
      <c r="Y10" s="588"/>
      <c r="Z10" s="639">
        <v>2.6</v>
      </c>
      <c r="AA10" s="639"/>
      <c r="AB10" s="639"/>
      <c r="AC10" s="639"/>
      <c r="AD10" s="640">
        <v>1684120</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598898</v>
      </c>
      <c r="BH10" s="587"/>
      <c r="BI10" s="587"/>
      <c r="BJ10" s="587"/>
      <c r="BK10" s="587"/>
      <c r="BL10" s="587"/>
      <c r="BM10" s="587"/>
      <c r="BN10" s="588"/>
      <c r="BO10" s="639">
        <v>2</v>
      </c>
      <c r="BP10" s="639"/>
      <c r="BQ10" s="639"/>
      <c r="BR10" s="639"/>
      <c r="BS10" s="592">
        <v>99526</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257751</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v>142211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1453090</v>
      </c>
      <c r="BH11" s="587"/>
      <c r="BI11" s="587"/>
      <c r="BJ11" s="587"/>
      <c r="BK11" s="587"/>
      <c r="BL11" s="587"/>
      <c r="BM11" s="587"/>
      <c r="BN11" s="588"/>
      <c r="BO11" s="639">
        <v>4.8</v>
      </c>
      <c r="BP11" s="639"/>
      <c r="BQ11" s="639"/>
      <c r="BR11" s="639"/>
      <c r="BS11" s="592">
        <v>236506</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132283</v>
      </c>
      <c r="CS11" s="587"/>
      <c r="CT11" s="587"/>
      <c r="CU11" s="587"/>
      <c r="CV11" s="587"/>
      <c r="CW11" s="587"/>
      <c r="CX11" s="587"/>
      <c r="CY11" s="588"/>
      <c r="CZ11" s="639">
        <v>0.2</v>
      </c>
      <c r="DA11" s="639"/>
      <c r="DB11" s="639"/>
      <c r="DC11" s="639"/>
      <c r="DD11" s="592">
        <v>10474</v>
      </c>
      <c r="DE11" s="587"/>
      <c r="DF11" s="587"/>
      <c r="DG11" s="587"/>
      <c r="DH11" s="587"/>
      <c r="DI11" s="587"/>
      <c r="DJ11" s="587"/>
      <c r="DK11" s="587"/>
      <c r="DL11" s="587"/>
      <c r="DM11" s="587"/>
      <c r="DN11" s="587"/>
      <c r="DO11" s="587"/>
      <c r="DP11" s="588"/>
      <c r="DQ11" s="592">
        <v>112489</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12828944</v>
      </c>
      <c r="BH12" s="587"/>
      <c r="BI12" s="587"/>
      <c r="BJ12" s="587"/>
      <c r="BK12" s="587"/>
      <c r="BL12" s="587"/>
      <c r="BM12" s="587"/>
      <c r="BN12" s="588"/>
      <c r="BO12" s="639">
        <v>42.8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680748</v>
      </c>
      <c r="CS12" s="587"/>
      <c r="CT12" s="587"/>
      <c r="CU12" s="587"/>
      <c r="CV12" s="587"/>
      <c r="CW12" s="587"/>
      <c r="CX12" s="587"/>
      <c r="CY12" s="588"/>
      <c r="CZ12" s="639">
        <v>1.1000000000000001</v>
      </c>
      <c r="DA12" s="639"/>
      <c r="DB12" s="639"/>
      <c r="DC12" s="639"/>
      <c r="DD12" s="592">
        <v>40825</v>
      </c>
      <c r="DE12" s="587"/>
      <c r="DF12" s="587"/>
      <c r="DG12" s="587"/>
      <c r="DH12" s="587"/>
      <c r="DI12" s="587"/>
      <c r="DJ12" s="587"/>
      <c r="DK12" s="587"/>
      <c r="DL12" s="587"/>
      <c r="DM12" s="587"/>
      <c r="DN12" s="587"/>
      <c r="DO12" s="587"/>
      <c r="DP12" s="588"/>
      <c r="DQ12" s="592">
        <v>404228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128134</v>
      </c>
      <c r="S13" s="587"/>
      <c r="T13" s="587"/>
      <c r="U13" s="587"/>
      <c r="V13" s="587"/>
      <c r="W13" s="587"/>
      <c r="X13" s="587"/>
      <c r="Y13" s="588"/>
      <c r="Z13" s="639">
        <v>0.2</v>
      </c>
      <c r="AA13" s="639"/>
      <c r="AB13" s="639"/>
      <c r="AC13" s="639"/>
      <c r="AD13" s="640">
        <v>128134</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12640559</v>
      </c>
      <c r="BH13" s="587"/>
      <c r="BI13" s="587"/>
      <c r="BJ13" s="587"/>
      <c r="BK13" s="587"/>
      <c r="BL13" s="587"/>
      <c r="BM13" s="587"/>
      <c r="BN13" s="588"/>
      <c r="BO13" s="639">
        <v>42.2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6183740</v>
      </c>
      <c r="CS13" s="587"/>
      <c r="CT13" s="587"/>
      <c r="CU13" s="587"/>
      <c r="CV13" s="587"/>
      <c r="CW13" s="587"/>
      <c r="CX13" s="587"/>
      <c r="CY13" s="588"/>
      <c r="CZ13" s="639">
        <v>9.6</v>
      </c>
      <c r="DA13" s="639"/>
      <c r="DB13" s="639"/>
      <c r="DC13" s="639"/>
      <c r="DD13" s="592">
        <v>1221127</v>
      </c>
      <c r="DE13" s="587"/>
      <c r="DF13" s="587"/>
      <c r="DG13" s="587"/>
      <c r="DH13" s="587"/>
      <c r="DI13" s="587"/>
      <c r="DJ13" s="587"/>
      <c r="DK13" s="587"/>
      <c r="DL13" s="587"/>
      <c r="DM13" s="587"/>
      <c r="DN13" s="587"/>
      <c r="DO13" s="587"/>
      <c r="DP13" s="588"/>
      <c r="DQ13" s="592">
        <v>3957680</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150877</v>
      </c>
      <c r="BH14" s="587"/>
      <c r="BI14" s="587"/>
      <c r="BJ14" s="587"/>
      <c r="BK14" s="587"/>
      <c r="BL14" s="587"/>
      <c r="BM14" s="587"/>
      <c r="BN14" s="588"/>
      <c r="BO14" s="639">
        <v>0.5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1743493</v>
      </c>
      <c r="CS14" s="587"/>
      <c r="CT14" s="587"/>
      <c r="CU14" s="587"/>
      <c r="CV14" s="587"/>
      <c r="CW14" s="587"/>
      <c r="CX14" s="587"/>
      <c r="CY14" s="588"/>
      <c r="CZ14" s="639">
        <v>2.7</v>
      </c>
      <c r="DA14" s="639"/>
      <c r="DB14" s="639"/>
      <c r="DC14" s="639"/>
      <c r="DD14" s="592">
        <v>159676</v>
      </c>
      <c r="DE14" s="587"/>
      <c r="DF14" s="587"/>
      <c r="DG14" s="587"/>
      <c r="DH14" s="587"/>
      <c r="DI14" s="587"/>
      <c r="DJ14" s="587"/>
      <c r="DK14" s="587"/>
      <c r="DL14" s="587"/>
      <c r="DM14" s="587"/>
      <c r="DN14" s="587"/>
      <c r="DO14" s="587"/>
      <c r="DP14" s="588"/>
      <c r="DQ14" s="592">
        <v>1639582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173090</v>
      </c>
      <c r="S15" s="587"/>
      <c r="T15" s="587"/>
      <c r="U15" s="587"/>
      <c r="V15" s="587"/>
      <c r="W15" s="587"/>
      <c r="X15" s="587"/>
      <c r="Y15" s="588"/>
      <c r="Z15" s="639">
        <v>0.3</v>
      </c>
      <c r="AA15" s="639"/>
      <c r="AB15" s="639"/>
      <c r="AC15" s="639"/>
      <c r="AD15" s="640">
        <v>173090</v>
      </c>
      <c r="AE15" s="640"/>
      <c r="AF15" s="640"/>
      <c r="AG15" s="640"/>
      <c r="AH15" s="640"/>
      <c r="AI15" s="640"/>
      <c r="AJ15" s="640"/>
      <c r="AK15" s="640"/>
      <c r="AL15" s="609">
        <v>0.5</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1398644</v>
      </c>
      <c r="BH15" s="587"/>
      <c r="BI15" s="587"/>
      <c r="BJ15" s="587"/>
      <c r="BK15" s="587"/>
      <c r="BL15" s="587"/>
      <c r="BM15" s="587"/>
      <c r="BN15" s="588"/>
      <c r="BO15" s="639">
        <v>4.7</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8118831</v>
      </c>
      <c r="CS15" s="587"/>
      <c r="CT15" s="587"/>
      <c r="CU15" s="587"/>
      <c r="CV15" s="587"/>
      <c r="CW15" s="587"/>
      <c r="CX15" s="587"/>
      <c r="CY15" s="588"/>
      <c r="CZ15" s="639">
        <v>12.6</v>
      </c>
      <c r="DA15" s="639"/>
      <c r="DB15" s="639"/>
      <c r="DC15" s="639"/>
      <c r="DD15" s="592">
        <v>2302430</v>
      </c>
      <c r="DE15" s="587"/>
      <c r="DF15" s="587"/>
      <c r="DG15" s="587"/>
      <c r="DH15" s="587"/>
      <c r="DI15" s="587"/>
      <c r="DJ15" s="587"/>
      <c r="DK15" s="587"/>
      <c r="DL15" s="587"/>
      <c r="DM15" s="587"/>
      <c r="DN15" s="587"/>
      <c r="DO15" s="587"/>
      <c r="DP15" s="588"/>
      <c r="DQ15" s="592">
        <v>6041734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4969579</v>
      </c>
      <c r="S16" s="587"/>
      <c r="T16" s="587"/>
      <c r="U16" s="587"/>
      <c r="V16" s="587"/>
      <c r="W16" s="587"/>
      <c r="X16" s="587"/>
      <c r="Y16" s="588"/>
      <c r="Z16" s="639">
        <v>7.5</v>
      </c>
      <c r="AA16" s="639"/>
      <c r="AB16" s="639"/>
      <c r="AC16" s="639"/>
      <c r="AD16" s="640">
        <v>4529906</v>
      </c>
      <c r="AE16" s="640"/>
      <c r="AF16" s="640"/>
      <c r="AG16" s="640"/>
      <c r="AH16" s="640"/>
      <c r="AI16" s="640"/>
      <c r="AJ16" s="640"/>
      <c r="AK16" s="640"/>
      <c r="AL16" s="609">
        <v>12.7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5161</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61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4529906</v>
      </c>
      <c r="S17" s="587"/>
      <c r="T17" s="587"/>
      <c r="U17" s="587"/>
      <c r="V17" s="587"/>
      <c r="W17" s="587"/>
      <c r="X17" s="587"/>
      <c r="Y17" s="588"/>
      <c r="Z17" s="639">
        <v>6.9</v>
      </c>
      <c r="AA17" s="639"/>
      <c r="AB17" s="639"/>
      <c r="AC17" s="639"/>
      <c r="AD17" s="640">
        <v>4529906</v>
      </c>
      <c r="AE17" s="640"/>
      <c r="AF17" s="640"/>
      <c r="AG17" s="640"/>
      <c r="AH17" s="640"/>
      <c r="AI17" s="640"/>
      <c r="AJ17" s="640"/>
      <c r="AK17" s="640"/>
      <c r="AL17" s="609">
        <v>12.7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7678524</v>
      </c>
      <c r="CS17" s="587"/>
      <c r="CT17" s="587"/>
      <c r="CU17" s="587"/>
      <c r="CV17" s="587"/>
      <c r="CW17" s="587"/>
      <c r="CX17" s="587"/>
      <c r="CY17" s="588"/>
      <c r="CZ17" s="639">
        <v>11.9</v>
      </c>
      <c r="DA17" s="639"/>
      <c r="DB17" s="639"/>
      <c r="DC17" s="639"/>
      <c r="DD17" s="592" t="s">
        <v>111</v>
      </c>
      <c r="DE17" s="587"/>
      <c r="DF17" s="587"/>
      <c r="DG17" s="587"/>
      <c r="DH17" s="587"/>
      <c r="DI17" s="587"/>
      <c r="DJ17" s="587"/>
      <c r="DK17" s="587"/>
      <c r="DL17" s="587"/>
      <c r="DM17" s="587"/>
      <c r="DN17" s="587"/>
      <c r="DO17" s="587"/>
      <c r="DP17" s="588"/>
      <c r="DQ17" s="592">
        <v>7332460</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439635</v>
      </c>
      <c r="S18" s="587"/>
      <c r="T18" s="587"/>
      <c r="U18" s="587"/>
      <c r="V18" s="587"/>
      <c r="W18" s="587"/>
      <c r="X18" s="587"/>
      <c r="Y18" s="588"/>
      <c r="Z18" s="639">
        <v>0.7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180817</v>
      </c>
      <c r="CS18" s="587"/>
      <c r="CT18" s="587"/>
      <c r="CU18" s="587"/>
      <c r="CV18" s="587"/>
      <c r="CW18" s="587"/>
      <c r="CX18" s="587"/>
      <c r="CY18" s="588"/>
      <c r="CZ18" s="639">
        <v>0.3</v>
      </c>
      <c r="DA18" s="639"/>
      <c r="DB18" s="639"/>
      <c r="DC18" s="639"/>
      <c r="DD18" s="592" t="s">
        <v>111</v>
      </c>
      <c r="DE18" s="587"/>
      <c r="DF18" s="587"/>
      <c r="DG18" s="587"/>
      <c r="DH18" s="587"/>
      <c r="DI18" s="587"/>
      <c r="DJ18" s="587"/>
      <c r="DK18" s="587"/>
      <c r="DL18" s="587"/>
      <c r="DM18" s="587"/>
      <c r="DN18" s="587"/>
      <c r="DO18" s="587"/>
      <c r="DP18" s="588"/>
      <c r="DQ18" s="592">
        <v>180817</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38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2727884</v>
      </c>
      <c r="BH19" s="587"/>
      <c r="BI19" s="587"/>
      <c r="BJ19" s="587"/>
      <c r="BK19" s="587"/>
      <c r="BL19" s="587"/>
      <c r="BM19" s="587"/>
      <c r="BN19" s="588"/>
      <c r="BO19" s="639">
        <v>9.1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38394925</v>
      </c>
      <c r="S20" s="587"/>
      <c r="T20" s="587"/>
      <c r="U20" s="587"/>
      <c r="V20" s="587"/>
      <c r="W20" s="587"/>
      <c r="X20" s="587"/>
      <c r="Y20" s="588"/>
      <c r="Z20" s="639">
        <v>58.2</v>
      </c>
      <c r="AA20" s="639"/>
      <c r="AB20" s="639"/>
      <c r="AC20" s="639"/>
      <c r="AD20" s="640">
        <v>35244147</v>
      </c>
      <c r="AE20" s="640"/>
      <c r="AF20" s="640"/>
      <c r="AG20" s="640"/>
      <c r="AH20" s="640"/>
      <c r="AI20" s="640"/>
      <c r="AJ20" s="640"/>
      <c r="AK20" s="640"/>
      <c r="AL20" s="609">
        <v>98.9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2727884</v>
      </c>
      <c r="BH20" s="587"/>
      <c r="BI20" s="587"/>
      <c r="BJ20" s="587"/>
      <c r="BK20" s="587"/>
      <c r="BL20" s="587"/>
      <c r="BM20" s="587"/>
      <c r="BN20" s="588"/>
      <c r="BO20" s="639">
        <v>9.1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64260663</v>
      </c>
      <c r="CS20" s="587"/>
      <c r="CT20" s="587"/>
      <c r="CU20" s="587"/>
      <c r="CV20" s="587"/>
      <c r="CW20" s="587"/>
      <c r="CX20" s="587"/>
      <c r="CY20" s="588"/>
      <c r="CZ20" s="639">
        <v>100</v>
      </c>
      <c r="DA20" s="639"/>
      <c r="DB20" s="639"/>
      <c r="DC20" s="639"/>
      <c r="DD20" s="592">
        <v>5088614</v>
      </c>
      <c r="DE20" s="587"/>
      <c r="DF20" s="587"/>
      <c r="DG20" s="587"/>
      <c r="DH20" s="587"/>
      <c r="DI20" s="587"/>
      <c r="DJ20" s="587"/>
      <c r="DK20" s="587"/>
      <c r="DL20" s="587"/>
      <c r="DM20" s="587"/>
      <c r="DN20" s="587"/>
      <c r="DO20" s="587"/>
      <c r="DP20" s="588"/>
      <c r="DQ20" s="592">
        <v>44433166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35653</v>
      </c>
      <c r="S21" s="587"/>
      <c r="T21" s="587"/>
      <c r="U21" s="587"/>
      <c r="V21" s="587"/>
      <c r="W21" s="587"/>
      <c r="X21" s="587"/>
      <c r="Y21" s="588"/>
      <c r="Z21" s="639">
        <v>0.1</v>
      </c>
      <c r="AA21" s="639"/>
      <c r="AB21" s="639"/>
      <c r="AC21" s="639"/>
      <c r="AD21" s="640">
        <v>35653</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16779</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575056</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1926076</v>
      </c>
      <c r="S23" s="587"/>
      <c r="T23" s="587"/>
      <c r="U23" s="587"/>
      <c r="V23" s="587"/>
      <c r="W23" s="587"/>
      <c r="X23" s="587"/>
      <c r="Y23" s="588"/>
      <c r="Z23" s="639">
        <v>2.9</v>
      </c>
      <c r="AA23" s="639"/>
      <c r="AB23" s="639"/>
      <c r="AC23" s="639"/>
      <c r="AD23" s="640">
        <v>286592</v>
      </c>
      <c r="AE23" s="640"/>
      <c r="AF23" s="640"/>
      <c r="AG23" s="640"/>
      <c r="AH23" s="640"/>
      <c r="AI23" s="640"/>
      <c r="AJ23" s="640"/>
      <c r="AK23" s="640"/>
      <c r="AL23" s="609">
        <v>0.8</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2711105</v>
      </c>
      <c r="BH23" s="587"/>
      <c r="BI23" s="587"/>
      <c r="BJ23" s="587"/>
      <c r="BK23" s="587"/>
      <c r="BL23" s="587"/>
      <c r="BM23" s="587"/>
      <c r="BN23" s="588"/>
      <c r="BO23" s="639">
        <v>9</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122793</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36238573</v>
      </c>
      <c r="CS24" s="637"/>
      <c r="CT24" s="637"/>
      <c r="CU24" s="637"/>
      <c r="CV24" s="637"/>
      <c r="CW24" s="637"/>
      <c r="CX24" s="637"/>
      <c r="CY24" s="684"/>
      <c r="CZ24" s="688">
        <v>56.4</v>
      </c>
      <c r="DA24" s="689"/>
      <c r="DB24" s="689"/>
      <c r="DC24" s="690"/>
      <c r="DD24" s="683">
        <v>23083770</v>
      </c>
      <c r="DE24" s="637"/>
      <c r="DF24" s="637"/>
      <c r="DG24" s="637"/>
      <c r="DH24" s="637"/>
      <c r="DI24" s="637"/>
      <c r="DJ24" s="637"/>
      <c r="DK24" s="684"/>
      <c r="DL24" s="683">
        <v>22846244</v>
      </c>
      <c r="DM24" s="637"/>
      <c r="DN24" s="637"/>
      <c r="DO24" s="637"/>
      <c r="DP24" s="637"/>
      <c r="DQ24" s="637"/>
      <c r="DR24" s="637"/>
      <c r="DS24" s="637"/>
      <c r="DT24" s="637"/>
      <c r="DU24" s="637"/>
      <c r="DV24" s="684"/>
      <c r="DW24" s="685">
        <v>57.9</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11090156</v>
      </c>
      <c r="S25" s="587"/>
      <c r="T25" s="587"/>
      <c r="U25" s="587"/>
      <c r="V25" s="587"/>
      <c r="W25" s="587"/>
      <c r="X25" s="587"/>
      <c r="Y25" s="588"/>
      <c r="Z25" s="639">
        <v>16.8</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11472781</v>
      </c>
      <c r="CS25" s="605"/>
      <c r="CT25" s="605"/>
      <c r="CU25" s="605"/>
      <c r="CV25" s="605"/>
      <c r="CW25" s="605"/>
      <c r="CX25" s="605"/>
      <c r="CY25" s="606"/>
      <c r="CZ25" s="589">
        <v>17.899999999999999</v>
      </c>
      <c r="DA25" s="607"/>
      <c r="DB25" s="607"/>
      <c r="DC25" s="608"/>
      <c r="DD25" s="592">
        <v>10173107</v>
      </c>
      <c r="DE25" s="605"/>
      <c r="DF25" s="605"/>
      <c r="DG25" s="605"/>
      <c r="DH25" s="605"/>
      <c r="DI25" s="605"/>
      <c r="DJ25" s="605"/>
      <c r="DK25" s="606"/>
      <c r="DL25" s="592">
        <v>10091637</v>
      </c>
      <c r="DM25" s="605"/>
      <c r="DN25" s="605"/>
      <c r="DO25" s="605"/>
      <c r="DP25" s="605"/>
      <c r="DQ25" s="605"/>
      <c r="DR25" s="605"/>
      <c r="DS25" s="605"/>
      <c r="DT25" s="605"/>
      <c r="DU25" s="605"/>
      <c r="DV25" s="606"/>
      <c r="DW25" s="609">
        <v>25.6</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6107</v>
      </c>
      <c r="S26" s="587"/>
      <c r="T26" s="587"/>
      <c r="U26" s="587"/>
      <c r="V26" s="587"/>
      <c r="W26" s="587"/>
      <c r="X26" s="587"/>
      <c r="Y26" s="588"/>
      <c r="Z26" s="639">
        <v>0</v>
      </c>
      <c r="AA26" s="639"/>
      <c r="AB26" s="639"/>
      <c r="AC26" s="639"/>
      <c r="AD26" s="640">
        <v>6107</v>
      </c>
      <c r="AE26" s="640"/>
      <c r="AF26" s="640"/>
      <c r="AG26" s="640"/>
      <c r="AH26" s="640"/>
      <c r="AI26" s="640"/>
      <c r="AJ26" s="640"/>
      <c r="AK26" s="640"/>
      <c r="AL26" s="609">
        <v>0</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7337777</v>
      </c>
      <c r="CS26" s="587"/>
      <c r="CT26" s="587"/>
      <c r="CU26" s="587"/>
      <c r="CV26" s="587"/>
      <c r="CW26" s="587"/>
      <c r="CX26" s="587"/>
      <c r="CY26" s="588"/>
      <c r="CZ26" s="589">
        <v>11.4</v>
      </c>
      <c r="DA26" s="607"/>
      <c r="DB26" s="607"/>
      <c r="DC26" s="608"/>
      <c r="DD26" s="592">
        <v>6205159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3795603</v>
      </c>
      <c r="S27" s="587"/>
      <c r="T27" s="587"/>
      <c r="U27" s="587"/>
      <c r="V27" s="587"/>
      <c r="W27" s="587"/>
      <c r="X27" s="587"/>
      <c r="Y27" s="588"/>
      <c r="Z27" s="639">
        <v>5.8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29978020</v>
      </c>
      <c r="BH27" s="587"/>
      <c r="BI27" s="587"/>
      <c r="BJ27" s="587"/>
      <c r="BK27" s="587"/>
      <c r="BL27" s="587"/>
      <c r="BM27" s="587"/>
      <c r="BN27" s="588"/>
      <c r="BO27" s="639">
        <v>100</v>
      </c>
      <c r="BP27" s="639"/>
      <c r="BQ27" s="639"/>
      <c r="BR27" s="639"/>
      <c r="BS27" s="592">
        <v>336032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17087752</v>
      </c>
      <c r="CS27" s="605"/>
      <c r="CT27" s="605"/>
      <c r="CU27" s="605"/>
      <c r="CV27" s="605"/>
      <c r="CW27" s="605"/>
      <c r="CX27" s="605"/>
      <c r="CY27" s="606"/>
      <c r="CZ27" s="589">
        <v>26.6</v>
      </c>
      <c r="DA27" s="607"/>
      <c r="DB27" s="607"/>
      <c r="DC27" s="608"/>
      <c r="DD27" s="592">
        <v>5578687</v>
      </c>
      <c r="DE27" s="605"/>
      <c r="DF27" s="605"/>
      <c r="DG27" s="605"/>
      <c r="DH27" s="605"/>
      <c r="DI27" s="605"/>
      <c r="DJ27" s="605"/>
      <c r="DK27" s="606"/>
      <c r="DL27" s="592">
        <v>5563131</v>
      </c>
      <c r="DM27" s="605"/>
      <c r="DN27" s="605"/>
      <c r="DO27" s="605"/>
      <c r="DP27" s="605"/>
      <c r="DQ27" s="605"/>
      <c r="DR27" s="605"/>
      <c r="DS27" s="605"/>
      <c r="DT27" s="605"/>
      <c r="DU27" s="605"/>
      <c r="DV27" s="606"/>
      <c r="DW27" s="609">
        <v>14.1</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198000</v>
      </c>
      <c r="S28" s="587"/>
      <c r="T28" s="587"/>
      <c r="U28" s="587"/>
      <c r="V28" s="587"/>
      <c r="W28" s="587"/>
      <c r="X28" s="587"/>
      <c r="Y28" s="588"/>
      <c r="Z28" s="639">
        <v>0.3</v>
      </c>
      <c r="AA28" s="639"/>
      <c r="AB28" s="639"/>
      <c r="AC28" s="639"/>
      <c r="AD28" s="640">
        <v>25508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7678040</v>
      </c>
      <c r="CS28" s="587"/>
      <c r="CT28" s="587"/>
      <c r="CU28" s="587"/>
      <c r="CV28" s="587"/>
      <c r="CW28" s="587"/>
      <c r="CX28" s="587"/>
      <c r="CY28" s="588"/>
      <c r="CZ28" s="589">
        <v>11.9</v>
      </c>
      <c r="DA28" s="607"/>
      <c r="DB28" s="607"/>
      <c r="DC28" s="608"/>
      <c r="DD28" s="592">
        <v>7331976</v>
      </c>
      <c r="DE28" s="587"/>
      <c r="DF28" s="587"/>
      <c r="DG28" s="587"/>
      <c r="DH28" s="587"/>
      <c r="DI28" s="587"/>
      <c r="DJ28" s="587"/>
      <c r="DK28" s="588"/>
      <c r="DL28" s="592">
        <v>7191476</v>
      </c>
      <c r="DM28" s="587"/>
      <c r="DN28" s="587"/>
      <c r="DO28" s="587"/>
      <c r="DP28" s="587"/>
      <c r="DQ28" s="587"/>
      <c r="DR28" s="587"/>
      <c r="DS28" s="587"/>
      <c r="DT28" s="587"/>
      <c r="DU28" s="587"/>
      <c r="DV28" s="588"/>
      <c r="DW28" s="609">
        <v>18.2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150646</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58</v>
      </c>
      <c r="CG29" s="620"/>
      <c r="CH29" s="620"/>
      <c r="CI29" s="620"/>
      <c r="CJ29" s="620"/>
      <c r="CK29" s="620"/>
      <c r="CL29" s="620"/>
      <c r="CM29" s="620"/>
      <c r="CN29" s="620"/>
      <c r="CO29" s="620"/>
      <c r="CP29" s="620"/>
      <c r="CQ29" s="621"/>
      <c r="CR29" s="586">
        <v>7676711</v>
      </c>
      <c r="CS29" s="605"/>
      <c r="CT29" s="605"/>
      <c r="CU29" s="605"/>
      <c r="CV29" s="605"/>
      <c r="CW29" s="605"/>
      <c r="CX29" s="605"/>
      <c r="CY29" s="606"/>
      <c r="CZ29" s="589">
        <v>11.9</v>
      </c>
      <c r="DA29" s="607"/>
      <c r="DB29" s="607"/>
      <c r="DC29" s="608"/>
      <c r="DD29" s="592">
        <v>7330647</v>
      </c>
      <c r="DE29" s="605"/>
      <c r="DF29" s="605"/>
      <c r="DG29" s="605"/>
      <c r="DH29" s="605"/>
      <c r="DI29" s="605"/>
      <c r="DJ29" s="605"/>
      <c r="DK29" s="606"/>
      <c r="DL29" s="592">
        <v>7190147</v>
      </c>
      <c r="DM29" s="605"/>
      <c r="DN29" s="605"/>
      <c r="DO29" s="605"/>
      <c r="DP29" s="605"/>
      <c r="DQ29" s="605"/>
      <c r="DR29" s="605"/>
      <c r="DS29" s="605"/>
      <c r="DT29" s="605"/>
      <c r="DU29" s="605"/>
      <c r="DV29" s="606"/>
      <c r="DW29" s="609">
        <v>18.2</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1540143</v>
      </c>
      <c r="S30" s="587"/>
      <c r="T30" s="587"/>
      <c r="U30" s="587"/>
      <c r="V30" s="587"/>
      <c r="W30" s="587"/>
      <c r="X30" s="587"/>
      <c r="Y30" s="588"/>
      <c r="Z30" s="639">
        <v>2.2999999999999998</v>
      </c>
      <c r="AA30" s="639"/>
      <c r="AB30" s="639"/>
      <c r="AC30" s="639"/>
      <c r="AD30" s="640" t="s">
        <v>111</v>
      </c>
      <c r="AE30" s="640"/>
      <c r="AF30" s="640"/>
      <c r="AG30" s="640"/>
      <c r="AH30" s="640"/>
      <c r="AI30" s="640"/>
      <c r="AJ30" s="640"/>
      <c r="AK30" s="640"/>
      <c r="AL30" s="609" t="s">
        <v>111</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99.1</v>
      </c>
      <c r="BH30" s="653"/>
      <c r="BI30" s="653"/>
      <c r="BJ30" s="653"/>
      <c r="BK30" s="653"/>
      <c r="BL30" s="653"/>
      <c r="BM30" s="654">
        <v>96.6</v>
      </c>
      <c r="BN30" s="653"/>
      <c r="BO30" s="653"/>
      <c r="BP30" s="653"/>
      <c r="BQ30" s="655"/>
      <c r="BR30" s="652">
        <v>99</v>
      </c>
      <c r="BS30" s="653"/>
      <c r="BT30" s="653"/>
      <c r="BU30" s="653"/>
      <c r="BV30" s="653"/>
      <c r="BW30" s="653"/>
      <c r="BX30" s="654">
        <v>95.7</v>
      </c>
      <c r="BY30" s="653"/>
      <c r="BZ30" s="653"/>
      <c r="CA30" s="653"/>
      <c r="CB30" s="655"/>
      <c r="CD30" s="658"/>
      <c r="CE30" s="659"/>
      <c r="CF30" s="623" t="s">
        <v>290</v>
      </c>
      <c r="CG30" s="620"/>
      <c r="CH30" s="620"/>
      <c r="CI30" s="620"/>
      <c r="CJ30" s="620"/>
      <c r="CK30" s="620"/>
      <c r="CL30" s="620"/>
      <c r="CM30" s="620"/>
      <c r="CN30" s="620"/>
      <c r="CO30" s="620"/>
      <c r="CP30" s="620"/>
      <c r="CQ30" s="621"/>
      <c r="CR30" s="586">
        <v>6733837</v>
      </c>
      <c r="CS30" s="587"/>
      <c r="CT30" s="587"/>
      <c r="CU30" s="587"/>
      <c r="CV30" s="587"/>
      <c r="CW30" s="587"/>
      <c r="CX30" s="587"/>
      <c r="CY30" s="588"/>
      <c r="CZ30" s="589">
        <v>10.5</v>
      </c>
      <c r="DA30" s="607"/>
      <c r="DB30" s="607"/>
      <c r="DC30" s="608"/>
      <c r="DD30" s="592">
        <v>6437869</v>
      </c>
      <c r="DE30" s="587"/>
      <c r="DF30" s="587"/>
      <c r="DG30" s="587"/>
      <c r="DH30" s="587"/>
      <c r="DI30" s="587"/>
      <c r="DJ30" s="587"/>
      <c r="DK30" s="588"/>
      <c r="DL30" s="592">
        <v>6297369</v>
      </c>
      <c r="DM30" s="587"/>
      <c r="DN30" s="587"/>
      <c r="DO30" s="587"/>
      <c r="DP30" s="587"/>
      <c r="DQ30" s="587"/>
      <c r="DR30" s="587"/>
      <c r="DS30" s="587"/>
      <c r="DT30" s="587"/>
      <c r="DU30" s="587"/>
      <c r="DV30" s="588"/>
      <c r="DW30" s="609">
        <v>16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621218</v>
      </c>
      <c r="S31" s="587"/>
      <c r="T31" s="587"/>
      <c r="U31" s="587"/>
      <c r="V31" s="587"/>
      <c r="W31" s="587"/>
      <c r="X31" s="587"/>
      <c r="Y31" s="588"/>
      <c r="Z31" s="639">
        <v>0.9</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98.8</v>
      </c>
      <c r="BH31" s="605"/>
      <c r="BI31" s="605"/>
      <c r="BJ31" s="605"/>
      <c r="BK31" s="605"/>
      <c r="BL31" s="605"/>
      <c r="BM31" s="641">
        <v>95.6</v>
      </c>
      <c r="BN31" s="651"/>
      <c r="BO31" s="651"/>
      <c r="BP31" s="651"/>
      <c r="BQ31" s="615"/>
      <c r="BR31" s="650">
        <v>98.7</v>
      </c>
      <c r="BS31" s="605"/>
      <c r="BT31" s="605"/>
      <c r="BU31" s="605"/>
      <c r="BV31" s="605"/>
      <c r="BW31" s="605"/>
      <c r="BX31" s="641">
        <v>94.9</v>
      </c>
      <c r="BY31" s="651"/>
      <c r="BZ31" s="651"/>
      <c r="CA31" s="651"/>
      <c r="CB31" s="615"/>
      <c r="CD31" s="658"/>
      <c r="CE31" s="659"/>
      <c r="CF31" s="623" t="s">
        <v>294</v>
      </c>
      <c r="CG31" s="620"/>
      <c r="CH31" s="620"/>
      <c r="CI31" s="620"/>
      <c r="CJ31" s="620"/>
      <c r="CK31" s="620"/>
      <c r="CL31" s="620"/>
      <c r="CM31" s="620"/>
      <c r="CN31" s="620"/>
      <c r="CO31" s="620"/>
      <c r="CP31" s="620"/>
      <c r="CQ31" s="621"/>
      <c r="CR31" s="586">
        <v>942874</v>
      </c>
      <c r="CS31" s="605"/>
      <c r="CT31" s="605"/>
      <c r="CU31" s="605"/>
      <c r="CV31" s="605"/>
      <c r="CW31" s="605"/>
      <c r="CX31" s="605"/>
      <c r="CY31" s="606"/>
      <c r="CZ31" s="589">
        <v>1.5</v>
      </c>
      <c r="DA31" s="607"/>
      <c r="DB31" s="607"/>
      <c r="DC31" s="608"/>
      <c r="DD31" s="592">
        <v>892778</v>
      </c>
      <c r="DE31" s="605"/>
      <c r="DF31" s="605"/>
      <c r="DG31" s="605"/>
      <c r="DH31" s="605"/>
      <c r="DI31" s="605"/>
      <c r="DJ31" s="605"/>
      <c r="DK31" s="606"/>
      <c r="DL31" s="592">
        <v>892778</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1645820</v>
      </c>
      <c r="S32" s="587"/>
      <c r="T32" s="587"/>
      <c r="U32" s="587"/>
      <c r="V32" s="587"/>
      <c r="W32" s="587"/>
      <c r="X32" s="587"/>
      <c r="Y32" s="588"/>
      <c r="Z32" s="639">
        <v>2.5</v>
      </c>
      <c r="AA32" s="639"/>
      <c r="AB32" s="639"/>
      <c r="AC32" s="639"/>
      <c r="AD32" s="640">
        <v>22064</v>
      </c>
      <c r="AE32" s="640"/>
      <c r="AF32" s="640"/>
      <c r="AG32" s="640"/>
      <c r="AH32" s="640"/>
      <c r="AI32" s="640"/>
      <c r="AJ32" s="640"/>
      <c r="AK32" s="640"/>
      <c r="AL32" s="609">
        <v>0.1</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99.2</v>
      </c>
      <c r="BH32" s="571"/>
      <c r="BI32" s="571"/>
      <c r="BJ32" s="571"/>
      <c r="BK32" s="571"/>
      <c r="BL32" s="571"/>
      <c r="BM32" s="634">
        <v>97.4</v>
      </c>
      <c r="BN32" s="571"/>
      <c r="BO32" s="571"/>
      <c r="BP32" s="571"/>
      <c r="BQ32" s="628"/>
      <c r="BR32" s="649">
        <v>99.2</v>
      </c>
      <c r="BS32" s="571"/>
      <c r="BT32" s="571"/>
      <c r="BU32" s="571"/>
      <c r="BV32" s="571"/>
      <c r="BW32" s="571"/>
      <c r="BX32" s="634">
        <v>96.1</v>
      </c>
      <c r="BY32" s="571"/>
      <c r="BZ32" s="571"/>
      <c r="CA32" s="571"/>
      <c r="CB32" s="628"/>
      <c r="CD32" s="660"/>
      <c r="CE32" s="661"/>
      <c r="CF32" s="623" t="s">
        <v>297</v>
      </c>
      <c r="CG32" s="620"/>
      <c r="CH32" s="620"/>
      <c r="CI32" s="620"/>
      <c r="CJ32" s="620"/>
      <c r="CK32" s="620"/>
      <c r="CL32" s="620"/>
      <c r="CM32" s="620"/>
      <c r="CN32" s="620"/>
      <c r="CO32" s="620"/>
      <c r="CP32" s="620"/>
      <c r="CQ32" s="621"/>
      <c r="CR32" s="586">
        <v>1329</v>
      </c>
      <c r="CS32" s="587"/>
      <c r="CT32" s="587"/>
      <c r="CU32" s="587"/>
      <c r="CV32" s="587"/>
      <c r="CW32" s="587"/>
      <c r="CX32" s="587"/>
      <c r="CY32" s="588"/>
      <c r="CZ32" s="589">
        <v>0</v>
      </c>
      <c r="DA32" s="607"/>
      <c r="DB32" s="607"/>
      <c r="DC32" s="608"/>
      <c r="DD32" s="592">
        <v>1329</v>
      </c>
      <c r="DE32" s="587"/>
      <c r="DF32" s="587"/>
      <c r="DG32" s="587"/>
      <c r="DH32" s="587"/>
      <c r="DI32" s="587"/>
      <c r="DJ32" s="587"/>
      <c r="DK32" s="588"/>
      <c r="DL32" s="592">
        <v>1329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5854812</v>
      </c>
      <c r="S33" s="587"/>
      <c r="T33" s="587"/>
      <c r="U33" s="587"/>
      <c r="V33" s="587"/>
      <c r="W33" s="587"/>
      <c r="X33" s="587"/>
      <c r="Y33" s="588"/>
      <c r="Z33" s="639">
        <v>8.9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22928315</v>
      </c>
      <c r="CS33" s="605"/>
      <c r="CT33" s="605"/>
      <c r="CU33" s="605"/>
      <c r="CV33" s="605"/>
      <c r="CW33" s="605"/>
      <c r="CX33" s="605"/>
      <c r="CY33" s="606"/>
      <c r="CZ33" s="589">
        <v>35.700000000000003</v>
      </c>
      <c r="DA33" s="607"/>
      <c r="DB33" s="607"/>
      <c r="DC33" s="608"/>
      <c r="DD33" s="592">
        <v>19361320</v>
      </c>
      <c r="DE33" s="605"/>
      <c r="DF33" s="605"/>
      <c r="DG33" s="605"/>
      <c r="DH33" s="605"/>
      <c r="DI33" s="605"/>
      <c r="DJ33" s="605"/>
      <c r="DK33" s="606"/>
      <c r="DL33" s="592">
        <v>14674822</v>
      </c>
      <c r="DM33" s="605"/>
      <c r="DN33" s="605"/>
      <c r="DO33" s="605"/>
      <c r="DP33" s="605"/>
      <c r="DQ33" s="605"/>
      <c r="DR33" s="605"/>
      <c r="DS33" s="605"/>
      <c r="DT33" s="605"/>
      <c r="DU33" s="605"/>
      <c r="DV33" s="606"/>
      <c r="DW33" s="609">
        <v>37.200000000000003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7977835</v>
      </c>
      <c r="CS34" s="587"/>
      <c r="CT34" s="587"/>
      <c r="CU34" s="587"/>
      <c r="CV34" s="587"/>
      <c r="CW34" s="587"/>
      <c r="CX34" s="587"/>
      <c r="CY34" s="588"/>
      <c r="CZ34" s="589">
        <v>12.4</v>
      </c>
      <c r="DA34" s="607"/>
      <c r="DB34" s="607"/>
      <c r="DC34" s="608"/>
      <c r="DD34" s="592">
        <v>6213708</v>
      </c>
      <c r="DE34" s="587"/>
      <c r="DF34" s="587"/>
      <c r="DG34" s="587"/>
      <c r="DH34" s="587"/>
      <c r="DI34" s="587"/>
      <c r="DJ34" s="587"/>
      <c r="DK34" s="588"/>
      <c r="DL34" s="592">
        <v>6157327</v>
      </c>
      <c r="DM34" s="587"/>
      <c r="DN34" s="587"/>
      <c r="DO34" s="587"/>
      <c r="DP34" s="587"/>
      <c r="DQ34" s="587"/>
      <c r="DR34" s="587"/>
      <c r="DS34" s="587"/>
      <c r="DT34" s="587"/>
      <c r="DU34" s="587"/>
      <c r="DV34" s="588"/>
      <c r="DW34" s="609">
        <v>15.6</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3853012</v>
      </c>
      <c r="S35" s="587"/>
      <c r="T35" s="587"/>
      <c r="U35" s="587"/>
      <c r="V35" s="587"/>
      <c r="W35" s="587"/>
      <c r="X35" s="587"/>
      <c r="Y35" s="588"/>
      <c r="Z35" s="639">
        <v>5.8</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8266699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316301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429155</v>
      </c>
      <c r="CS35" s="605"/>
      <c r="CT35" s="605"/>
      <c r="CU35" s="605"/>
      <c r="CV35" s="605"/>
      <c r="CW35" s="605"/>
      <c r="CX35" s="605"/>
      <c r="CY35" s="606"/>
      <c r="CZ35" s="589">
        <v>0.7</v>
      </c>
      <c r="DA35" s="607"/>
      <c r="DB35" s="607"/>
      <c r="DC35" s="608"/>
      <c r="DD35" s="592">
        <v>337539</v>
      </c>
      <c r="DE35" s="605"/>
      <c r="DF35" s="605"/>
      <c r="DG35" s="605"/>
      <c r="DH35" s="605"/>
      <c r="DI35" s="605"/>
      <c r="DJ35" s="605"/>
      <c r="DK35" s="606"/>
      <c r="DL35" s="592">
        <v>337539</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65957008</v>
      </c>
      <c r="S36" s="627"/>
      <c r="T36" s="627"/>
      <c r="U36" s="627"/>
      <c r="V36" s="627"/>
      <c r="W36" s="627"/>
      <c r="X36" s="627"/>
      <c r="Y36" s="630"/>
      <c r="Z36" s="631">
        <v>100</v>
      </c>
      <c r="AA36" s="631"/>
      <c r="AB36" s="631"/>
      <c r="AC36" s="631"/>
      <c r="AD36" s="632">
        <v>35620071</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1878131</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-889741</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6365421</v>
      </c>
      <c r="CS36" s="587"/>
      <c r="CT36" s="587"/>
      <c r="CU36" s="587"/>
      <c r="CV36" s="587"/>
      <c r="CW36" s="587"/>
      <c r="CX36" s="587"/>
      <c r="CY36" s="588"/>
      <c r="CZ36" s="589">
        <v>9.9</v>
      </c>
      <c r="DA36" s="607"/>
      <c r="DB36" s="607"/>
      <c r="DC36" s="608"/>
      <c r="DD36" s="592">
        <v>6046568</v>
      </c>
      <c r="DE36" s="587"/>
      <c r="DF36" s="587"/>
      <c r="DG36" s="587"/>
      <c r="DH36" s="587"/>
      <c r="DI36" s="587"/>
      <c r="DJ36" s="587"/>
      <c r="DK36" s="588"/>
      <c r="DL36" s="592">
        <v>4619475</v>
      </c>
      <c r="DM36" s="587"/>
      <c r="DN36" s="587"/>
      <c r="DO36" s="587"/>
      <c r="DP36" s="587"/>
      <c r="DQ36" s="587"/>
      <c r="DR36" s="587"/>
      <c r="DS36" s="587"/>
      <c r="DT36" s="587"/>
      <c r="DU36" s="587"/>
      <c r="DV36" s="588"/>
      <c r="DW36" s="609">
        <v>11.7</v>
      </c>
      <c r="DX36" s="610"/>
      <c r="DY36" s="610"/>
      <c r="DZ36" s="610"/>
      <c r="EA36" s="610"/>
      <c r="EB36" s="610"/>
      <c r="EC36" s="611"/>
    </row>
    <row r="37" spans="2:133" ht="11.25" customHeight="1">
      <c r="AQ37" s="612" t="s">
        <v>312</v>
      </c>
      <c r="AR37" s="613"/>
      <c r="AS37" s="613"/>
      <c r="AT37" s="613"/>
      <c r="AU37" s="613"/>
      <c r="AV37" s="613"/>
      <c r="AW37" s="613"/>
      <c r="AX37" s="613"/>
      <c r="AY37" s="614"/>
      <c r="AZ37" s="586">
        <v>1194149</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29697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951383</v>
      </c>
      <c r="CS37" s="605"/>
      <c r="CT37" s="605"/>
      <c r="CU37" s="605"/>
      <c r="CV37" s="605"/>
      <c r="CW37" s="605"/>
      <c r="CX37" s="605"/>
      <c r="CY37" s="606"/>
      <c r="CZ37" s="589">
        <v>1.5</v>
      </c>
      <c r="DA37" s="607"/>
      <c r="DB37" s="607"/>
      <c r="DC37" s="608"/>
      <c r="DD37" s="592">
        <v>951383</v>
      </c>
      <c r="DE37" s="605"/>
      <c r="DF37" s="605"/>
      <c r="DG37" s="605"/>
      <c r="DH37" s="605"/>
      <c r="DI37" s="605"/>
      <c r="DJ37" s="605"/>
      <c r="DK37" s="606"/>
      <c r="DL37" s="592">
        <v>331234</v>
      </c>
      <c r="DM37" s="605"/>
      <c r="DN37" s="605"/>
      <c r="DO37" s="605"/>
      <c r="DP37" s="605"/>
      <c r="DQ37" s="605"/>
      <c r="DR37" s="605"/>
      <c r="DS37" s="605"/>
      <c r="DT37" s="605"/>
      <c r="DU37" s="605"/>
      <c r="DV37" s="606"/>
      <c r="DW37" s="609">
        <v>0.8</v>
      </c>
      <c r="DX37" s="610"/>
      <c r="DY37" s="610"/>
      <c r="DZ37" s="610"/>
      <c r="EA37" s="610"/>
      <c r="EB37" s="610"/>
      <c r="EC37" s="611"/>
    </row>
    <row r="38" spans="2:133" ht="11.25" customHeight="1">
      <c r="AQ38" s="612" t="s">
        <v>315</v>
      </c>
      <c r="AR38" s="613"/>
      <c r="AS38" s="613"/>
      <c r="AT38" s="613"/>
      <c r="AU38" s="613"/>
      <c r="AV38" s="613"/>
      <c r="AW38" s="613"/>
      <c r="AX38" s="613"/>
      <c r="AY38" s="614"/>
      <c r="AZ38" s="586">
        <v>229269</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50157</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4784093</v>
      </c>
      <c r="CS38" s="587"/>
      <c r="CT38" s="587"/>
      <c r="CU38" s="587"/>
      <c r="CV38" s="587"/>
      <c r="CW38" s="587"/>
      <c r="CX38" s="587"/>
      <c r="CY38" s="588"/>
      <c r="CZ38" s="589">
        <v>7.4</v>
      </c>
      <c r="DA38" s="607"/>
      <c r="DB38" s="607"/>
      <c r="DC38" s="608"/>
      <c r="DD38" s="592">
        <v>3952661</v>
      </c>
      <c r="DE38" s="587"/>
      <c r="DF38" s="587"/>
      <c r="DG38" s="587"/>
      <c r="DH38" s="587"/>
      <c r="DI38" s="587"/>
      <c r="DJ38" s="587"/>
      <c r="DK38" s="588"/>
      <c r="DL38" s="592">
        <v>3548629</v>
      </c>
      <c r="DM38" s="587"/>
      <c r="DN38" s="587"/>
      <c r="DO38" s="587"/>
      <c r="DP38" s="587"/>
      <c r="DQ38" s="587"/>
      <c r="DR38" s="587"/>
      <c r="DS38" s="587"/>
      <c r="DT38" s="587"/>
      <c r="DU38" s="587"/>
      <c r="DV38" s="588"/>
      <c r="DW38" s="609">
        <v>9</v>
      </c>
      <c r="DX38" s="610"/>
      <c r="DY38" s="610"/>
      <c r="DZ38" s="610"/>
      <c r="EA38" s="610"/>
      <c r="EB38" s="610"/>
      <c r="EC38" s="611"/>
    </row>
    <row r="39" spans="2:133" ht="11.25" customHeight="1">
      <c r="AQ39" s="612" t="s">
        <v>318</v>
      </c>
      <c r="AR39" s="613"/>
      <c r="AS39" s="613"/>
      <c r="AT39" s="613"/>
      <c r="AU39" s="613"/>
      <c r="AV39" s="613"/>
      <c r="AW39" s="613"/>
      <c r="AX39" s="613"/>
      <c r="AY39" s="614"/>
      <c r="AZ39" s="586">
        <v>180817</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2977931</v>
      </c>
      <c r="CS39" s="605"/>
      <c r="CT39" s="605"/>
      <c r="CU39" s="605"/>
      <c r="CV39" s="605"/>
      <c r="CW39" s="605"/>
      <c r="CX39" s="605"/>
      <c r="CY39" s="606"/>
      <c r="CZ39" s="589">
        <v>4.5999999999999996</v>
      </c>
      <c r="DA39" s="607"/>
      <c r="DB39" s="607"/>
      <c r="DC39" s="608"/>
      <c r="DD39" s="592">
        <v>2798992</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1251075</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393880</v>
      </c>
      <c r="CS40" s="587"/>
      <c r="CT40" s="587"/>
      <c r="CU40" s="587"/>
      <c r="CV40" s="587"/>
      <c r="CW40" s="587"/>
      <c r="CX40" s="587"/>
      <c r="CY40" s="588"/>
      <c r="CZ40" s="589">
        <v>0.6</v>
      </c>
      <c r="DA40" s="607"/>
      <c r="DB40" s="607"/>
      <c r="DC40" s="608"/>
      <c r="DD40" s="592">
        <v>11852</v>
      </c>
      <c r="DE40" s="587"/>
      <c r="DF40" s="587"/>
      <c r="DG40" s="587"/>
      <c r="DH40" s="587"/>
      <c r="DI40" s="587"/>
      <c r="DJ40" s="587"/>
      <c r="DK40" s="588"/>
      <c r="DL40" s="592">
        <v>11852</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3533258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274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5093775</v>
      </c>
      <c r="CS42" s="587"/>
      <c r="CT42" s="587"/>
      <c r="CU42" s="587"/>
      <c r="CV42" s="587"/>
      <c r="CW42" s="587"/>
      <c r="CX42" s="587"/>
      <c r="CY42" s="588"/>
      <c r="CZ42" s="589">
        <v>7.9</v>
      </c>
      <c r="DA42" s="590"/>
      <c r="DB42" s="590"/>
      <c r="DC42" s="591"/>
      <c r="DD42" s="592">
        <v>1988076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46158</v>
      </c>
      <c r="CS43" s="605"/>
      <c r="CT43" s="605"/>
      <c r="CU43" s="605"/>
      <c r="CV43" s="605"/>
      <c r="CW43" s="605"/>
      <c r="CX43" s="605"/>
      <c r="CY43" s="606"/>
      <c r="CZ43" s="589">
        <v>0.1</v>
      </c>
      <c r="DA43" s="607"/>
      <c r="DB43" s="607"/>
      <c r="DC43" s="608"/>
      <c r="DD43" s="592">
        <v>46158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5088614</v>
      </c>
      <c r="CS44" s="587"/>
      <c r="CT44" s="587"/>
      <c r="CU44" s="587"/>
      <c r="CV44" s="587"/>
      <c r="CW44" s="587"/>
      <c r="CX44" s="587"/>
      <c r="CY44" s="588"/>
      <c r="CZ44" s="589">
        <v>7.9</v>
      </c>
      <c r="DA44" s="590"/>
      <c r="DB44" s="590"/>
      <c r="DC44" s="591"/>
      <c r="DD44" s="592">
        <v>1988015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2237841</v>
      </c>
      <c r="CS45" s="605"/>
      <c r="CT45" s="605"/>
      <c r="CU45" s="605"/>
      <c r="CV45" s="605"/>
      <c r="CW45" s="605"/>
      <c r="CX45" s="605"/>
      <c r="CY45" s="606"/>
      <c r="CZ45" s="589">
        <v>3.5</v>
      </c>
      <c r="DA45" s="607"/>
      <c r="DB45" s="607"/>
      <c r="DC45" s="608"/>
      <c r="DD45" s="592">
        <v>16349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2689126</v>
      </c>
      <c r="CS46" s="587"/>
      <c r="CT46" s="587"/>
      <c r="CU46" s="587"/>
      <c r="CV46" s="587"/>
      <c r="CW46" s="587"/>
      <c r="CX46" s="587"/>
      <c r="CY46" s="588"/>
      <c r="CZ46" s="589">
        <v>4.2</v>
      </c>
      <c r="DA46" s="590"/>
      <c r="DB46" s="590"/>
      <c r="DC46" s="591"/>
      <c r="DD46" s="592">
        <v>1941319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5161</v>
      </c>
      <c r="CS47" s="605"/>
      <c r="CT47" s="605"/>
      <c r="CU47" s="605"/>
      <c r="CV47" s="605"/>
      <c r="CW47" s="605"/>
      <c r="CX47" s="605"/>
      <c r="CY47" s="606"/>
      <c r="CZ47" s="589">
        <v>0</v>
      </c>
      <c r="DA47" s="607"/>
      <c r="DB47" s="607"/>
      <c r="DC47" s="608"/>
      <c r="DD47" s="592">
        <v>61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64260663</v>
      </c>
      <c r="CS49" s="571"/>
      <c r="CT49" s="571"/>
      <c r="CU49" s="571"/>
      <c r="CV49" s="571"/>
      <c r="CW49" s="571"/>
      <c r="CX49" s="571"/>
      <c r="CY49" s="572"/>
      <c r="CZ49" s="573">
        <v>100</v>
      </c>
      <c r="DA49" s="574"/>
      <c r="DB49" s="574"/>
      <c r="DC49" s="575"/>
      <c r="DD49" s="576">
        <v>44433166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Q46" sqref="Q46:U4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343</v>
      </c>
      <c r="DK2" s="1106"/>
      <c r="DL2" s="1106"/>
      <c r="DM2" s="1106"/>
      <c r="DN2" s="1106"/>
      <c r="DO2" s="1107"/>
      <c r="DP2" s="200"/>
      <c r="DQ2" s="1105" t="s">
        <v>344</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347</v>
      </c>
      <c r="B5" s="989"/>
      <c r="C5" s="989"/>
      <c r="D5" s="989"/>
      <c r="E5" s="989"/>
      <c r="F5" s="989"/>
      <c r="G5" s="989"/>
      <c r="H5" s="989"/>
      <c r="I5" s="989"/>
      <c r="J5" s="989"/>
      <c r="K5" s="989"/>
      <c r="L5" s="989"/>
      <c r="M5" s="989"/>
      <c r="N5" s="989"/>
      <c r="O5" s="989"/>
      <c r="P5" s="990"/>
      <c r="Q5" s="994" t="s">
        <v>348</v>
      </c>
      <c r="R5" s="995"/>
      <c r="S5" s="995"/>
      <c r="T5" s="995"/>
      <c r="U5" s="996"/>
      <c r="V5" s="994" t="s">
        <v>349</v>
      </c>
      <c r="W5" s="995"/>
      <c r="X5" s="995"/>
      <c r="Y5" s="995"/>
      <c r="Z5" s="996"/>
      <c r="AA5" s="994" t="s">
        <v>350</v>
      </c>
      <c r="AB5" s="995"/>
      <c r="AC5" s="995"/>
      <c r="AD5" s="995"/>
      <c r="AE5" s="995"/>
      <c r="AF5" s="1108" t="s">
        <v>351</v>
      </c>
      <c r="AG5" s="995"/>
      <c r="AH5" s="995"/>
      <c r="AI5" s="995"/>
      <c r="AJ5" s="1010"/>
      <c r="AK5" s="995" t="s">
        <v>352</v>
      </c>
      <c r="AL5" s="995"/>
      <c r="AM5" s="995"/>
      <c r="AN5" s="995"/>
      <c r="AO5" s="996"/>
      <c r="AP5" s="994" t="s">
        <v>353</v>
      </c>
      <c r="AQ5" s="995"/>
      <c r="AR5" s="995"/>
      <c r="AS5" s="995"/>
      <c r="AT5" s="996"/>
      <c r="AU5" s="994" t="s">
        <v>354</v>
      </c>
      <c r="AV5" s="995"/>
      <c r="AW5" s="995"/>
      <c r="AX5" s="995"/>
      <c r="AY5" s="1010"/>
      <c r="AZ5" s="207"/>
      <c r="BA5" s="207"/>
      <c r="BB5" s="207"/>
      <c r="BC5" s="207"/>
      <c r="BD5" s="207"/>
      <c r="BE5" s="208"/>
      <c r="BF5" s="208"/>
      <c r="BG5" s="208"/>
      <c r="BH5" s="208"/>
      <c r="BI5" s="208"/>
      <c r="BJ5" s="208"/>
      <c r="BK5" s="208"/>
      <c r="BL5" s="208"/>
      <c r="BM5" s="208"/>
      <c r="BN5" s="208"/>
      <c r="BO5" s="208"/>
      <c r="BP5" s="208"/>
      <c r="BQ5" s="988" t="s">
        <v>355</v>
      </c>
      <c r="BR5" s="989"/>
      <c r="BS5" s="989"/>
      <c r="BT5" s="989"/>
      <c r="BU5" s="989"/>
      <c r="BV5" s="989"/>
      <c r="BW5" s="989"/>
      <c r="BX5" s="989"/>
      <c r="BY5" s="989"/>
      <c r="BZ5" s="989"/>
      <c r="CA5" s="989"/>
      <c r="CB5" s="989"/>
      <c r="CC5" s="989"/>
      <c r="CD5" s="989"/>
      <c r="CE5" s="989"/>
      <c r="CF5" s="989"/>
      <c r="CG5" s="990"/>
      <c r="CH5" s="994" t="s">
        <v>356</v>
      </c>
      <c r="CI5" s="995"/>
      <c r="CJ5" s="995"/>
      <c r="CK5" s="995"/>
      <c r="CL5" s="996"/>
      <c r="CM5" s="994" t="s">
        <v>357</v>
      </c>
      <c r="CN5" s="995"/>
      <c r="CO5" s="995"/>
      <c r="CP5" s="995"/>
      <c r="CQ5" s="996"/>
      <c r="CR5" s="994" t="s">
        <v>358</v>
      </c>
      <c r="CS5" s="995"/>
      <c r="CT5" s="995"/>
      <c r="CU5" s="995"/>
      <c r="CV5" s="996"/>
      <c r="CW5" s="994" t="s">
        <v>359</v>
      </c>
      <c r="CX5" s="995"/>
      <c r="CY5" s="995"/>
      <c r="CZ5" s="995"/>
      <c r="DA5" s="996"/>
      <c r="DB5" s="994" t="s">
        <v>360</v>
      </c>
      <c r="DC5" s="995"/>
      <c r="DD5" s="995"/>
      <c r="DE5" s="995"/>
      <c r="DF5" s="996"/>
      <c r="DG5" s="1093" t="s">
        <v>361</v>
      </c>
      <c r="DH5" s="1094"/>
      <c r="DI5" s="1094"/>
      <c r="DJ5" s="1094"/>
      <c r="DK5" s="1095"/>
      <c r="DL5" s="1093" t="s">
        <v>362</v>
      </c>
      <c r="DM5" s="1094"/>
      <c r="DN5" s="1094"/>
      <c r="DO5" s="1094"/>
      <c r="DP5" s="1095"/>
      <c r="DQ5" s="994" t="s">
        <v>363</v>
      </c>
      <c r="DR5" s="995"/>
      <c r="DS5" s="995"/>
      <c r="DT5" s="995"/>
      <c r="DU5" s="996"/>
      <c r="DV5" s="994" t="s">
        <v>354</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9"/>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6"/>
      <c r="DH6" s="1097"/>
      <c r="DI6" s="1097"/>
      <c r="DJ6" s="1097"/>
      <c r="DK6" s="1098"/>
      <c r="DL6" s="1096"/>
      <c r="DM6" s="1097"/>
      <c r="DN6" s="1097"/>
      <c r="DO6" s="1097"/>
      <c r="DP6" s="1098"/>
      <c r="DQ6" s="997"/>
      <c r="DR6" s="998"/>
      <c r="DS6" s="998"/>
      <c r="DT6" s="998"/>
      <c r="DU6" s="999"/>
      <c r="DV6" s="997"/>
      <c r="DW6" s="998"/>
      <c r="DX6" s="998"/>
      <c r="DY6" s="998"/>
      <c r="DZ6" s="1011"/>
      <c r="EA6" s="205"/>
    </row>
    <row r="7" spans="1:131" s="206" customFormat="1" ht="26.25" customHeight="1" thickTop="1">
      <c r="A7" s="209">
        <v>1</v>
      </c>
      <c r="B7" s="1045" t="s">
        <v>364</v>
      </c>
      <c r="C7" s="1046"/>
      <c r="D7" s="1046"/>
      <c r="E7" s="1046"/>
      <c r="F7" s="1046"/>
      <c r="G7" s="1046"/>
      <c r="H7" s="1046"/>
      <c r="I7" s="1046"/>
      <c r="J7" s="1046"/>
      <c r="K7" s="1046"/>
      <c r="L7" s="1046"/>
      <c r="M7" s="1046"/>
      <c r="N7" s="1046"/>
      <c r="O7" s="1046"/>
      <c r="P7" s="1047"/>
      <c r="Q7" s="1099">
        <v>65934</v>
      </c>
      <c r="R7" s="1100"/>
      <c r="S7" s="1100"/>
      <c r="T7" s="1100"/>
      <c r="U7" s="1100"/>
      <c r="V7" s="1100">
        <v>64239</v>
      </c>
      <c r="W7" s="1100"/>
      <c r="X7" s="1100"/>
      <c r="Y7" s="1100"/>
      <c r="Z7" s="1100"/>
      <c r="AA7" s="1100">
        <v>1695</v>
      </c>
      <c r="AB7" s="1100"/>
      <c r="AC7" s="1100"/>
      <c r="AD7" s="1100"/>
      <c r="AE7" s="1101"/>
      <c r="AF7" s="1102">
        <v>728</v>
      </c>
      <c r="AG7" s="1103"/>
      <c r="AH7" s="1103"/>
      <c r="AI7" s="1103"/>
      <c r="AJ7" s="1104"/>
      <c r="AK7" s="1086">
        <v>1740</v>
      </c>
      <c r="AL7" s="1087"/>
      <c r="AM7" s="1087"/>
      <c r="AN7" s="1087"/>
      <c r="AO7" s="1087"/>
      <c r="AP7" s="1087">
        <v>65461</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t="s">
        <v>560</v>
      </c>
      <c r="BS7" s="1090" t="s">
        <v>553</v>
      </c>
      <c r="BT7" s="1091"/>
      <c r="BU7" s="1091"/>
      <c r="BV7" s="1091"/>
      <c r="BW7" s="1091"/>
      <c r="BX7" s="1091"/>
      <c r="BY7" s="1091"/>
      <c r="BZ7" s="1091"/>
      <c r="CA7" s="1091"/>
      <c r="CB7" s="1091"/>
      <c r="CC7" s="1091"/>
      <c r="CD7" s="1091"/>
      <c r="CE7" s="1091"/>
      <c r="CF7" s="1091"/>
      <c r="CG7" s="1092"/>
      <c r="CH7" s="1083">
        <v>2</v>
      </c>
      <c r="CI7" s="1084"/>
      <c r="CJ7" s="1084"/>
      <c r="CK7" s="1084"/>
      <c r="CL7" s="1085"/>
      <c r="CM7" s="1083">
        <v>4079</v>
      </c>
      <c r="CN7" s="1084"/>
      <c r="CO7" s="1084"/>
      <c r="CP7" s="1084"/>
      <c r="CQ7" s="1085"/>
      <c r="CR7" s="1083">
        <v>111</v>
      </c>
      <c r="CS7" s="1084"/>
      <c r="CT7" s="1084"/>
      <c r="CU7" s="1084"/>
      <c r="CV7" s="1085"/>
      <c r="CW7" s="1083">
        <v>25</v>
      </c>
      <c r="CX7" s="1084"/>
      <c r="CY7" s="1084"/>
      <c r="CZ7" s="1084"/>
      <c r="DA7" s="1085"/>
      <c r="DB7" s="1083" t="s">
        <v>552</v>
      </c>
      <c r="DC7" s="1084"/>
      <c r="DD7" s="1084"/>
      <c r="DE7" s="1084"/>
      <c r="DF7" s="1085"/>
      <c r="DG7" s="1083" t="s">
        <v>545</v>
      </c>
      <c r="DH7" s="1084"/>
      <c r="DI7" s="1084"/>
      <c r="DJ7" s="1084"/>
      <c r="DK7" s="1085"/>
      <c r="DL7" s="1083">
        <v>55</v>
      </c>
      <c r="DM7" s="1084"/>
      <c r="DN7" s="1084"/>
      <c r="DO7" s="1084"/>
      <c r="DP7" s="1085"/>
      <c r="DQ7" s="1083">
        <v>49</v>
      </c>
      <c r="DR7" s="1084"/>
      <c r="DS7" s="1084"/>
      <c r="DT7" s="1084"/>
      <c r="DU7" s="1085"/>
      <c r="DV7" s="1110"/>
      <c r="DW7" s="1111"/>
      <c r="DX7" s="1111"/>
      <c r="DY7" s="1111"/>
      <c r="DZ7" s="1112"/>
      <c r="EA7" s="205"/>
    </row>
    <row r="8" spans="1:131" s="206" customFormat="1" ht="26.25" customHeight="1">
      <c r="A8" s="212">
        <v>2</v>
      </c>
      <c r="B8" s="1026" t="s">
        <v>365</v>
      </c>
      <c r="C8" s="1027"/>
      <c r="D8" s="1027"/>
      <c r="E8" s="1027"/>
      <c r="F8" s="1027"/>
      <c r="G8" s="1027"/>
      <c r="H8" s="1027"/>
      <c r="I8" s="1027"/>
      <c r="J8" s="1027"/>
      <c r="K8" s="1027"/>
      <c r="L8" s="1027"/>
      <c r="M8" s="1027"/>
      <c r="N8" s="1027"/>
      <c r="O8" s="1027"/>
      <c r="P8" s="1028"/>
      <c r="Q8" s="1038">
        <v>32</v>
      </c>
      <c r="R8" s="1039"/>
      <c r="S8" s="1039"/>
      <c r="T8" s="1039"/>
      <c r="U8" s="1039"/>
      <c r="V8" s="1039">
        <v>31</v>
      </c>
      <c r="W8" s="1039"/>
      <c r="X8" s="1039"/>
      <c r="Y8" s="1039"/>
      <c r="Z8" s="1039"/>
      <c r="AA8" s="1039">
        <v>1</v>
      </c>
      <c r="AB8" s="1039"/>
      <c r="AC8" s="1039"/>
      <c r="AD8" s="1039"/>
      <c r="AE8" s="1040"/>
      <c r="AF8" s="1032">
        <v>1</v>
      </c>
      <c r="AG8" s="1033"/>
      <c r="AH8" s="1033"/>
      <c r="AI8" s="1033"/>
      <c r="AJ8" s="1034"/>
      <c r="AK8" s="1081" t="s">
        <v>545</v>
      </c>
      <c r="AL8" s="1082"/>
      <c r="AM8" s="1082"/>
      <c r="AN8" s="1082"/>
      <c r="AO8" s="1082"/>
      <c r="AP8" s="1082" t="s">
        <v>544</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7" t="s">
        <v>554</v>
      </c>
      <c r="BT8" s="1008"/>
      <c r="BU8" s="1008"/>
      <c r="BV8" s="1008"/>
      <c r="BW8" s="1008"/>
      <c r="BX8" s="1008"/>
      <c r="BY8" s="1008"/>
      <c r="BZ8" s="1008"/>
      <c r="CA8" s="1008"/>
      <c r="CB8" s="1008"/>
      <c r="CC8" s="1008"/>
      <c r="CD8" s="1008"/>
      <c r="CE8" s="1008"/>
      <c r="CF8" s="1008"/>
      <c r="CG8" s="1009"/>
      <c r="CH8" s="982">
        <v>-11</v>
      </c>
      <c r="CI8" s="983"/>
      <c r="CJ8" s="983"/>
      <c r="CK8" s="983"/>
      <c r="CL8" s="984"/>
      <c r="CM8" s="982">
        <v>611</v>
      </c>
      <c r="CN8" s="983"/>
      <c r="CO8" s="983"/>
      <c r="CP8" s="983"/>
      <c r="CQ8" s="984"/>
      <c r="CR8" s="982">
        <v>30</v>
      </c>
      <c r="CS8" s="983"/>
      <c r="CT8" s="983"/>
      <c r="CU8" s="983"/>
      <c r="CV8" s="984"/>
      <c r="CW8" s="982">
        <v>71</v>
      </c>
      <c r="CX8" s="983"/>
      <c r="CY8" s="983"/>
      <c r="CZ8" s="983"/>
      <c r="DA8" s="984"/>
      <c r="DB8" s="982" t="s">
        <v>545</v>
      </c>
      <c r="DC8" s="983"/>
      <c r="DD8" s="983"/>
      <c r="DE8" s="983"/>
      <c r="DF8" s="984"/>
      <c r="DG8" s="982" t="s">
        <v>545</v>
      </c>
      <c r="DH8" s="983"/>
      <c r="DI8" s="983"/>
      <c r="DJ8" s="983"/>
      <c r="DK8" s="984"/>
      <c r="DL8" s="982" t="s">
        <v>545</v>
      </c>
      <c r="DM8" s="983"/>
      <c r="DN8" s="983"/>
      <c r="DO8" s="983"/>
      <c r="DP8" s="984"/>
      <c r="DQ8" s="982" t="s">
        <v>561</v>
      </c>
      <c r="DR8" s="983"/>
      <c r="DS8" s="983"/>
      <c r="DT8" s="983"/>
      <c r="DU8" s="984"/>
      <c r="DV8" s="985"/>
      <c r="DW8" s="986"/>
      <c r="DX8" s="986"/>
      <c r="DY8" s="986"/>
      <c r="DZ8" s="987"/>
      <c r="EA8" s="205"/>
    </row>
    <row r="9" spans="1:131" s="206" customFormat="1" ht="26.25" customHeight="1">
      <c r="A9" s="212">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7" t="s">
        <v>555</v>
      </c>
      <c r="BT9" s="1008"/>
      <c r="BU9" s="1008"/>
      <c r="BV9" s="1008"/>
      <c r="BW9" s="1008"/>
      <c r="BX9" s="1008"/>
      <c r="BY9" s="1008"/>
      <c r="BZ9" s="1008"/>
      <c r="CA9" s="1008"/>
      <c r="CB9" s="1008"/>
      <c r="CC9" s="1008"/>
      <c r="CD9" s="1008"/>
      <c r="CE9" s="1008"/>
      <c r="CF9" s="1008"/>
      <c r="CG9" s="1009"/>
      <c r="CH9" s="982">
        <v>11</v>
      </c>
      <c r="CI9" s="983"/>
      <c r="CJ9" s="983"/>
      <c r="CK9" s="983"/>
      <c r="CL9" s="984"/>
      <c r="CM9" s="982">
        <v>254</v>
      </c>
      <c r="CN9" s="983"/>
      <c r="CO9" s="983"/>
      <c r="CP9" s="983"/>
      <c r="CQ9" s="984"/>
      <c r="CR9" s="982">
        <v>200</v>
      </c>
      <c r="CS9" s="983"/>
      <c r="CT9" s="983"/>
      <c r="CU9" s="983"/>
      <c r="CV9" s="984"/>
      <c r="CW9" s="982">
        <v>54</v>
      </c>
      <c r="CX9" s="983"/>
      <c r="CY9" s="983"/>
      <c r="CZ9" s="983"/>
      <c r="DA9" s="984"/>
      <c r="DB9" s="982" t="s">
        <v>545</v>
      </c>
      <c r="DC9" s="983"/>
      <c r="DD9" s="983"/>
      <c r="DE9" s="983"/>
      <c r="DF9" s="984"/>
      <c r="DG9" s="982" t="s">
        <v>545</v>
      </c>
      <c r="DH9" s="983"/>
      <c r="DI9" s="983"/>
      <c r="DJ9" s="983"/>
      <c r="DK9" s="984"/>
      <c r="DL9" s="982" t="s">
        <v>545</v>
      </c>
      <c r="DM9" s="983"/>
      <c r="DN9" s="983"/>
      <c r="DO9" s="983"/>
      <c r="DP9" s="984"/>
      <c r="DQ9" s="982" t="s">
        <v>545</v>
      </c>
      <c r="DR9" s="983"/>
      <c r="DS9" s="983"/>
      <c r="DT9" s="983"/>
      <c r="DU9" s="984"/>
      <c r="DV9" s="985"/>
      <c r="DW9" s="986"/>
      <c r="DX9" s="986"/>
      <c r="DY9" s="986"/>
      <c r="DZ9" s="987"/>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7" t="s">
        <v>556</v>
      </c>
      <c r="BT10" s="1008"/>
      <c r="BU10" s="1008"/>
      <c r="BV10" s="1008"/>
      <c r="BW10" s="1008"/>
      <c r="BX10" s="1008"/>
      <c r="BY10" s="1008"/>
      <c r="BZ10" s="1008"/>
      <c r="CA10" s="1008"/>
      <c r="CB10" s="1008"/>
      <c r="CC10" s="1008"/>
      <c r="CD10" s="1008"/>
      <c r="CE10" s="1008"/>
      <c r="CF10" s="1008"/>
      <c r="CG10" s="1009"/>
      <c r="CH10" s="982">
        <v>27</v>
      </c>
      <c r="CI10" s="983"/>
      <c r="CJ10" s="983"/>
      <c r="CK10" s="983"/>
      <c r="CL10" s="984"/>
      <c r="CM10" s="982">
        <v>628</v>
      </c>
      <c r="CN10" s="983"/>
      <c r="CO10" s="983"/>
      <c r="CP10" s="983"/>
      <c r="CQ10" s="984"/>
      <c r="CR10" s="982">
        <v>359</v>
      </c>
      <c r="CS10" s="983"/>
      <c r="CT10" s="983"/>
      <c r="CU10" s="983"/>
      <c r="CV10" s="984"/>
      <c r="CW10" s="982" t="s">
        <v>545</v>
      </c>
      <c r="CX10" s="983"/>
      <c r="CY10" s="983"/>
      <c r="CZ10" s="983"/>
      <c r="DA10" s="984"/>
      <c r="DB10" s="982">
        <v>28</v>
      </c>
      <c r="DC10" s="983"/>
      <c r="DD10" s="983"/>
      <c r="DE10" s="983"/>
      <c r="DF10" s="984"/>
      <c r="DG10" s="982" t="s">
        <v>545</v>
      </c>
      <c r="DH10" s="983"/>
      <c r="DI10" s="983"/>
      <c r="DJ10" s="983"/>
      <c r="DK10" s="984"/>
      <c r="DL10" s="982" t="s">
        <v>545</v>
      </c>
      <c r="DM10" s="983"/>
      <c r="DN10" s="983"/>
      <c r="DO10" s="983"/>
      <c r="DP10" s="984"/>
      <c r="DQ10" s="982" t="s">
        <v>561</v>
      </c>
      <c r="DR10" s="983"/>
      <c r="DS10" s="983"/>
      <c r="DT10" s="983"/>
      <c r="DU10" s="984"/>
      <c r="DV10" s="985"/>
      <c r="DW10" s="986"/>
      <c r="DX10" s="986"/>
      <c r="DY10" s="986"/>
      <c r="DZ10" s="987"/>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7" t="s">
        <v>557</v>
      </c>
      <c r="BT11" s="1008"/>
      <c r="BU11" s="1008"/>
      <c r="BV11" s="1008"/>
      <c r="BW11" s="1008"/>
      <c r="BX11" s="1008"/>
      <c r="BY11" s="1008"/>
      <c r="BZ11" s="1008"/>
      <c r="CA11" s="1008"/>
      <c r="CB11" s="1008"/>
      <c r="CC11" s="1008"/>
      <c r="CD11" s="1008"/>
      <c r="CE11" s="1008"/>
      <c r="CF11" s="1008"/>
      <c r="CG11" s="1009"/>
      <c r="CH11" s="982">
        <v>0</v>
      </c>
      <c r="CI11" s="983"/>
      <c r="CJ11" s="983"/>
      <c r="CK11" s="983"/>
      <c r="CL11" s="984"/>
      <c r="CM11" s="982">
        <v>141</v>
      </c>
      <c r="CN11" s="983"/>
      <c r="CO11" s="983"/>
      <c r="CP11" s="983"/>
      <c r="CQ11" s="984"/>
      <c r="CR11" s="982">
        <v>40</v>
      </c>
      <c r="CS11" s="983"/>
      <c r="CT11" s="983"/>
      <c r="CU11" s="983"/>
      <c r="CV11" s="984"/>
      <c r="CW11" s="982" t="s">
        <v>545</v>
      </c>
      <c r="CX11" s="983"/>
      <c r="CY11" s="983"/>
      <c r="CZ11" s="983"/>
      <c r="DA11" s="984"/>
      <c r="DB11" s="982" t="s">
        <v>545</v>
      </c>
      <c r="DC11" s="983"/>
      <c r="DD11" s="983"/>
      <c r="DE11" s="983"/>
      <c r="DF11" s="984"/>
      <c r="DG11" s="982" t="s">
        <v>562</v>
      </c>
      <c r="DH11" s="983"/>
      <c r="DI11" s="983"/>
      <c r="DJ11" s="983"/>
      <c r="DK11" s="984"/>
      <c r="DL11" s="982" t="s">
        <v>545</v>
      </c>
      <c r="DM11" s="983"/>
      <c r="DN11" s="983"/>
      <c r="DO11" s="983"/>
      <c r="DP11" s="984"/>
      <c r="DQ11" s="982" t="s">
        <v>561</v>
      </c>
      <c r="DR11" s="983"/>
      <c r="DS11" s="983"/>
      <c r="DT11" s="983"/>
      <c r="DU11" s="984"/>
      <c r="DV11" s="985"/>
      <c r="DW11" s="986"/>
      <c r="DX11" s="986"/>
      <c r="DY11" s="986"/>
      <c r="DZ11" s="987"/>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t="s">
        <v>560</v>
      </c>
      <c r="BS12" s="1007" t="s">
        <v>558</v>
      </c>
      <c r="BT12" s="1008"/>
      <c r="BU12" s="1008"/>
      <c r="BV12" s="1008"/>
      <c r="BW12" s="1008"/>
      <c r="BX12" s="1008"/>
      <c r="BY12" s="1008"/>
      <c r="BZ12" s="1008"/>
      <c r="CA12" s="1008"/>
      <c r="CB12" s="1008"/>
      <c r="CC12" s="1008"/>
      <c r="CD12" s="1008"/>
      <c r="CE12" s="1008"/>
      <c r="CF12" s="1008"/>
      <c r="CG12" s="1009"/>
      <c r="CH12" s="982">
        <v>66</v>
      </c>
      <c r="CI12" s="983"/>
      <c r="CJ12" s="983"/>
      <c r="CK12" s="983"/>
      <c r="CL12" s="984"/>
      <c r="CM12" s="982">
        <v>2078</v>
      </c>
      <c r="CN12" s="983"/>
      <c r="CO12" s="983"/>
      <c r="CP12" s="983"/>
      <c r="CQ12" s="984"/>
      <c r="CR12" s="982">
        <v>4</v>
      </c>
      <c r="CS12" s="983"/>
      <c r="CT12" s="983"/>
      <c r="CU12" s="983"/>
      <c r="CV12" s="984"/>
      <c r="CW12" s="982">
        <v>9</v>
      </c>
      <c r="CX12" s="983"/>
      <c r="CY12" s="983"/>
      <c r="CZ12" s="983"/>
      <c r="DA12" s="984"/>
      <c r="DB12" s="982" t="s">
        <v>545</v>
      </c>
      <c r="DC12" s="983"/>
      <c r="DD12" s="983"/>
      <c r="DE12" s="983"/>
      <c r="DF12" s="984"/>
      <c r="DG12" s="982" t="s">
        <v>545</v>
      </c>
      <c r="DH12" s="983"/>
      <c r="DI12" s="983"/>
      <c r="DJ12" s="983"/>
      <c r="DK12" s="984"/>
      <c r="DL12" s="982">
        <v>71</v>
      </c>
      <c r="DM12" s="983"/>
      <c r="DN12" s="983"/>
      <c r="DO12" s="983"/>
      <c r="DP12" s="984"/>
      <c r="DQ12" s="982">
        <v>7</v>
      </c>
      <c r="DR12" s="983"/>
      <c r="DS12" s="983"/>
      <c r="DT12" s="983"/>
      <c r="DU12" s="984"/>
      <c r="DV12" s="985"/>
      <c r="DW12" s="986"/>
      <c r="DX12" s="986"/>
      <c r="DY12" s="986"/>
      <c r="DZ12" s="987"/>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t="s">
        <v>560</v>
      </c>
      <c r="BS13" s="1007" t="s">
        <v>559</v>
      </c>
      <c r="BT13" s="1008"/>
      <c r="BU13" s="1008"/>
      <c r="BV13" s="1008"/>
      <c r="BW13" s="1008"/>
      <c r="BX13" s="1008"/>
      <c r="BY13" s="1008"/>
      <c r="BZ13" s="1008"/>
      <c r="CA13" s="1008"/>
      <c r="CB13" s="1008"/>
      <c r="CC13" s="1008"/>
      <c r="CD13" s="1008"/>
      <c r="CE13" s="1008"/>
      <c r="CF13" s="1008"/>
      <c r="CG13" s="1009"/>
      <c r="CH13" s="982">
        <v>3</v>
      </c>
      <c r="CI13" s="983"/>
      <c r="CJ13" s="983"/>
      <c r="CK13" s="983"/>
      <c r="CL13" s="984"/>
      <c r="CM13" s="982">
        <v>228</v>
      </c>
      <c r="CN13" s="983"/>
      <c r="CO13" s="983"/>
      <c r="CP13" s="983"/>
      <c r="CQ13" s="984"/>
      <c r="CR13" s="982" t="s">
        <v>545</v>
      </c>
      <c r="CS13" s="983"/>
      <c r="CT13" s="983"/>
      <c r="CU13" s="983"/>
      <c r="CV13" s="984"/>
      <c r="CW13" s="982">
        <v>39</v>
      </c>
      <c r="CX13" s="983"/>
      <c r="CY13" s="983"/>
      <c r="CZ13" s="983"/>
      <c r="DA13" s="984"/>
      <c r="DB13" s="982" t="s">
        <v>545</v>
      </c>
      <c r="DC13" s="983"/>
      <c r="DD13" s="983"/>
      <c r="DE13" s="983"/>
      <c r="DF13" s="984"/>
      <c r="DG13" s="982" t="s">
        <v>545</v>
      </c>
      <c r="DH13" s="983"/>
      <c r="DI13" s="983"/>
      <c r="DJ13" s="983"/>
      <c r="DK13" s="984"/>
      <c r="DL13" s="982">
        <v>16</v>
      </c>
      <c r="DM13" s="983"/>
      <c r="DN13" s="983"/>
      <c r="DO13" s="983"/>
      <c r="DP13" s="984"/>
      <c r="DQ13" s="982">
        <v>14</v>
      </c>
      <c r="DR13" s="983"/>
      <c r="DS13" s="983"/>
      <c r="DT13" s="983"/>
      <c r="DU13" s="984"/>
      <c r="DV13" s="985"/>
      <c r="DW13" s="986"/>
      <c r="DX13" s="986"/>
      <c r="DY13" s="986"/>
      <c r="DZ13" s="987"/>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76"/>
      <c r="R22" s="1077"/>
      <c r="S22" s="1077"/>
      <c r="T22" s="1077"/>
      <c r="U22" s="1077"/>
      <c r="V22" s="1077"/>
      <c r="W22" s="1077"/>
      <c r="X22" s="1077"/>
      <c r="Y22" s="1077"/>
      <c r="Z22" s="1077"/>
      <c r="AA22" s="1077"/>
      <c r="AB22" s="1077"/>
      <c r="AC22" s="1077"/>
      <c r="AD22" s="1077"/>
      <c r="AE22" s="1078"/>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4" t="s">
        <v>366</v>
      </c>
      <c r="BA22" s="1024"/>
      <c r="BB22" s="1024"/>
      <c r="BC22" s="1024"/>
      <c r="BD22" s="1025"/>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3">
        <v>65957</v>
      </c>
      <c r="R23" s="1064"/>
      <c r="S23" s="1064"/>
      <c r="T23" s="1064"/>
      <c r="U23" s="1064"/>
      <c r="V23" s="1064">
        <v>64261</v>
      </c>
      <c r="W23" s="1064"/>
      <c r="X23" s="1064"/>
      <c r="Y23" s="1064"/>
      <c r="Z23" s="1064"/>
      <c r="AA23" s="1064">
        <v>1696</v>
      </c>
      <c r="AB23" s="1064"/>
      <c r="AC23" s="1064"/>
      <c r="AD23" s="1064"/>
      <c r="AE23" s="1065"/>
      <c r="AF23" s="1066">
        <v>730</v>
      </c>
      <c r="AG23" s="1064"/>
      <c r="AH23" s="1064"/>
      <c r="AI23" s="1064"/>
      <c r="AJ23" s="1067"/>
      <c r="AK23" s="1068"/>
      <c r="AL23" s="1069"/>
      <c r="AM23" s="1069"/>
      <c r="AN23" s="1069"/>
      <c r="AO23" s="1069"/>
      <c r="AP23" s="1064">
        <v>65461</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347</v>
      </c>
      <c r="B26" s="989"/>
      <c r="C26" s="989"/>
      <c r="D26" s="989"/>
      <c r="E26" s="989"/>
      <c r="F26" s="989"/>
      <c r="G26" s="989"/>
      <c r="H26" s="989"/>
      <c r="I26" s="989"/>
      <c r="J26" s="989"/>
      <c r="K26" s="989"/>
      <c r="L26" s="989"/>
      <c r="M26" s="989"/>
      <c r="N26" s="989"/>
      <c r="O26" s="989"/>
      <c r="P26" s="990"/>
      <c r="Q26" s="994" t="s">
        <v>371</v>
      </c>
      <c r="R26" s="995"/>
      <c r="S26" s="995"/>
      <c r="T26" s="995"/>
      <c r="U26" s="996"/>
      <c r="V26" s="994" t="s">
        <v>372</v>
      </c>
      <c r="W26" s="995"/>
      <c r="X26" s="995"/>
      <c r="Y26" s="995"/>
      <c r="Z26" s="996"/>
      <c r="AA26" s="994" t="s">
        <v>373</v>
      </c>
      <c r="AB26" s="995"/>
      <c r="AC26" s="995"/>
      <c r="AD26" s="995"/>
      <c r="AE26" s="995"/>
      <c r="AF26" s="1054" t="s">
        <v>374</v>
      </c>
      <c r="AG26" s="1001"/>
      <c r="AH26" s="1001"/>
      <c r="AI26" s="1001"/>
      <c r="AJ26" s="1055"/>
      <c r="AK26" s="995" t="s">
        <v>375</v>
      </c>
      <c r="AL26" s="995"/>
      <c r="AM26" s="995"/>
      <c r="AN26" s="995"/>
      <c r="AO26" s="996"/>
      <c r="AP26" s="994" t="s">
        <v>376</v>
      </c>
      <c r="AQ26" s="995"/>
      <c r="AR26" s="995"/>
      <c r="AS26" s="995"/>
      <c r="AT26" s="996"/>
      <c r="AU26" s="994" t="s">
        <v>377</v>
      </c>
      <c r="AV26" s="995"/>
      <c r="AW26" s="995"/>
      <c r="AX26" s="995"/>
      <c r="AY26" s="996"/>
      <c r="AZ26" s="994" t="s">
        <v>378</v>
      </c>
      <c r="BA26" s="995"/>
      <c r="BB26" s="995"/>
      <c r="BC26" s="995"/>
      <c r="BD26" s="996"/>
      <c r="BE26" s="994" t="s">
        <v>354</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6"/>
      <c r="AG27" s="1004"/>
      <c r="AH27" s="1004"/>
      <c r="AI27" s="1004"/>
      <c r="AJ27" s="1057"/>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20983</v>
      </c>
      <c r="R28" s="1049"/>
      <c r="S28" s="1049"/>
      <c r="T28" s="1049"/>
      <c r="U28" s="1049"/>
      <c r="V28" s="1049">
        <v>20667</v>
      </c>
      <c r="W28" s="1049"/>
      <c r="X28" s="1049"/>
      <c r="Y28" s="1049"/>
      <c r="Z28" s="1049"/>
      <c r="AA28" s="1049">
        <v>316</v>
      </c>
      <c r="AB28" s="1049"/>
      <c r="AC28" s="1049"/>
      <c r="AD28" s="1049"/>
      <c r="AE28" s="1050"/>
      <c r="AF28" s="1051">
        <v>316</v>
      </c>
      <c r="AG28" s="1049"/>
      <c r="AH28" s="1049"/>
      <c r="AI28" s="1049"/>
      <c r="AJ28" s="1052"/>
      <c r="AK28" s="1053">
        <v>1251</v>
      </c>
      <c r="AL28" s="1041"/>
      <c r="AM28" s="1041"/>
      <c r="AN28" s="1041"/>
      <c r="AO28" s="1041"/>
      <c r="AP28" s="1041" t="s">
        <v>545</v>
      </c>
      <c r="AQ28" s="1041"/>
      <c r="AR28" s="1041"/>
      <c r="AS28" s="1041"/>
      <c r="AT28" s="1041"/>
      <c r="AU28" s="1041" t="s">
        <v>545</v>
      </c>
      <c r="AV28" s="1041"/>
      <c r="AW28" s="1041"/>
      <c r="AX28" s="1041"/>
      <c r="AY28" s="1041"/>
      <c r="AZ28" s="1042" t="s">
        <v>545</v>
      </c>
      <c r="BA28" s="1042"/>
      <c r="BB28" s="1042"/>
      <c r="BC28" s="1042"/>
      <c r="BD28" s="1042"/>
      <c r="BE28" s="1043"/>
      <c r="BF28" s="1043"/>
      <c r="BG28" s="1043"/>
      <c r="BH28" s="1043"/>
      <c r="BI28" s="1044"/>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26" t="s">
        <v>380</v>
      </c>
      <c r="C29" s="1027"/>
      <c r="D29" s="1027"/>
      <c r="E29" s="1027"/>
      <c r="F29" s="1027"/>
      <c r="G29" s="1027"/>
      <c r="H29" s="1027"/>
      <c r="I29" s="1027"/>
      <c r="J29" s="1027"/>
      <c r="K29" s="1027"/>
      <c r="L29" s="1027"/>
      <c r="M29" s="1027"/>
      <c r="N29" s="1027"/>
      <c r="O29" s="1027"/>
      <c r="P29" s="1028"/>
      <c r="Q29" s="1038">
        <v>10636</v>
      </c>
      <c r="R29" s="1039"/>
      <c r="S29" s="1039"/>
      <c r="T29" s="1039"/>
      <c r="U29" s="1039"/>
      <c r="V29" s="1039">
        <v>10539</v>
      </c>
      <c r="W29" s="1039"/>
      <c r="X29" s="1039"/>
      <c r="Y29" s="1039"/>
      <c r="Z29" s="1039"/>
      <c r="AA29" s="1039">
        <v>97</v>
      </c>
      <c r="AB29" s="1039"/>
      <c r="AC29" s="1039"/>
      <c r="AD29" s="1039"/>
      <c r="AE29" s="1040"/>
      <c r="AF29" s="1032">
        <v>97</v>
      </c>
      <c r="AG29" s="1033"/>
      <c r="AH29" s="1033"/>
      <c r="AI29" s="1033"/>
      <c r="AJ29" s="1034"/>
      <c r="AK29" s="973">
        <v>1706</v>
      </c>
      <c r="AL29" s="964"/>
      <c r="AM29" s="964"/>
      <c r="AN29" s="964"/>
      <c r="AO29" s="964"/>
      <c r="AP29" s="964" t="s">
        <v>545</v>
      </c>
      <c r="AQ29" s="964"/>
      <c r="AR29" s="964"/>
      <c r="AS29" s="964"/>
      <c r="AT29" s="964"/>
      <c r="AU29" s="964" t="s">
        <v>545</v>
      </c>
      <c r="AV29" s="964"/>
      <c r="AW29" s="964"/>
      <c r="AX29" s="964"/>
      <c r="AY29" s="964"/>
      <c r="AZ29" s="1037" t="s">
        <v>545</v>
      </c>
      <c r="BA29" s="1037"/>
      <c r="BB29" s="1037"/>
      <c r="BC29" s="1037"/>
      <c r="BD29" s="1037"/>
      <c r="BE29" s="1021"/>
      <c r="BF29" s="1021"/>
      <c r="BG29" s="1021"/>
      <c r="BH29" s="1021"/>
      <c r="BI29" s="1022"/>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26" t="s">
        <v>381</v>
      </c>
      <c r="C30" s="1027"/>
      <c r="D30" s="1027"/>
      <c r="E30" s="1027"/>
      <c r="F30" s="1027"/>
      <c r="G30" s="1027"/>
      <c r="H30" s="1027"/>
      <c r="I30" s="1027"/>
      <c r="J30" s="1027"/>
      <c r="K30" s="1027"/>
      <c r="L30" s="1027"/>
      <c r="M30" s="1027"/>
      <c r="N30" s="1027"/>
      <c r="O30" s="1027"/>
      <c r="P30" s="1028"/>
      <c r="Q30" s="1038">
        <v>2140</v>
      </c>
      <c r="R30" s="1039"/>
      <c r="S30" s="1039"/>
      <c r="T30" s="1039"/>
      <c r="U30" s="1039"/>
      <c r="V30" s="1039">
        <v>2136</v>
      </c>
      <c r="W30" s="1039"/>
      <c r="X30" s="1039"/>
      <c r="Y30" s="1039"/>
      <c r="Z30" s="1039"/>
      <c r="AA30" s="1039">
        <v>4</v>
      </c>
      <c r="AB30" s="1039"/>
      <c r="AC30" s="1039"/>
      <c r="AD30" s="1039"/>
      <c r="AE30" s="1040"/>
      <c r="AF30" s="1032">
        <v>4</v>
      </c>
      <c r="AG30" s="1033"/>
      <c r="AH30" s="1033"/>
      <c r="AI30" s="1033"/>
      <c r="AJ30" s="1034"/>
      <c r="AK30" s="973">
        <v>345</v>
      </c>
      <c r="AL30" s="964"/>
      <c r="AM30" s="964"/>
      <c r="AN30" s="964"/>
      <c r="AO30" s="964"/>
      <c r="AP30" s="964" t="s">
        <v>545</v>
      </c>
      <c r="AQ30" s="964"/>
      <c r="AR30" s="964"/>
      <c r="AS30" s="964"/>
      <c r="AT30" s="964"/>
      <c r="AU30" s="964" t="s">
        <v>545</v>
      </c>
      <c r="AV30" s="964"/>
      <c r="AW30" s="964"/>
      <c r="AX30" s="964"/>
      <c r="AY30" s="964"/>
      <c r="AZ30" s="1037" t="s">
        <v>546</v>
      </c>
      <c r="BA30" s="1037"/>
      <c r="BB30" s="1037"/>
      <c r="BC30" s="1037"/>
      <c r="BD30" s="1037"/>
      <c r="BE30" s="1021"/>
      <c r="BF30" s="1021"/>
      <c r="BG30" s="1021"/>
      <c r="BH30" s="1021"/>
      <c r="BI30" s="1022"/>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26" t="s">
        <v>382</v>
      </c>
      <c r="C31" s="1027"/>
      <c r="D31" s="1027"/>
      <c r="E31" s="1027"/>
      <c r="F31" s="1027"/>
      <c r="G31" s="1027"/>
      <c r="H31" s="1027"/>
      <c r="I31" s="1027"/>
      <c r="J31" s="1027"/>
      <c r="K31" s="1027"/>
      <c r="L31" s="1027"/>
      <c r="M31" s="1027"/>
      <c r="N31" s="1027"/>
      <c r="O31" s="1027"/>
      <c r="P31" s="1028"/>
      <c r="Q31" s="1038">
        <v>7</v>
      </c>
      <c r="R31" s="1039"/>
      <c r="S31" s="1039"/>
      <c r="T31" s="1039"/>
      <c r="U31" s="1039"/>
      <c r="V31" s="1039">
        <v>7</v>
      </c>
      <c r="W31" s="1039"/>
      <c r="X31" s="1039"/>
      <c r="Y31" s="1039"/>
      <c r="Z31" s="1039"/>
      <c r="AA31" s="1039">
        <v>0</v>
      </c>
      <c r="AB31" s="1039"/>
      <c r="AC31" s="1039"/>
      <c r="AD31" s="1039"/>
      <c r="AE31" s="1040"/>
      <c r="AF31" s="1032">
        <v>0</v>
      </c>
      <c r="AG31" s="1033"/>
      <c r="AH31" s="1033"/>
      <c r="AI31" s="1033"/>
      <c r="AJ31" s="1034"/>
      <c r="AK31" s="973">
        <v>6</v>
      </c>
      <c r="AL31" s="964"/>
      <c r="AM31" s="964"/>
      <c r="AN31" s="964"/>
      <c r="AO31" s="964"/>
      <c r="AP31" s="964" t="s">
        <v>545</v>
      </c>
      <c r="AQ31" s="964"/>
      <c r="AR31" s="964"/>
      <c r="AS31" s="964"/>
      <c r="AT31" s="964"/>
      <c r="AU31" s="964" t="s">
        <v>545</v>
      </c>
      <c r="AV31" s="964"/>
      <c r="AW31" s="964"/>
      <c r="AX31" s="964"/>
      <c r="AY31" s="964"/>
      <c r="AZ31" s="1037" t="s">
        <v>545</v>
      </c>
      <c r="BA31" s="1037"/>
      <c r="BB31" s="1037"/>
      <c r="BC31" s="1037"/>
      <c r="BD31" s="1037"/>
      <c r="BE31" s="1021"/>
      <c r="BF31" s="1021"/>
      <c r="BG31" s="1021"/>
      <c r="BH31" s="1021"/>
      <c r="BI31" s="1022"/>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26" t="s">
        <v>383</v>
      </c>
      <c r="C32" s="1027"/>
      <c r="D32" s="1027"/>
      <c r="E32" s="1027"/>
      <c r="F32" s="1027"/>
      <c r="G32" s="1027"/>
      <c r="H32" s="1027"/>
      <c r="I32" s="1027"/>
      <c r="J32" s="1027"/>
      <c r="K32" s="1027"/>
      <c r="L32" s="1027"/>
      <c r="M32" s="1027"/>
      <c r="N32" s="1027"/>
      <c r="O32" s="1027"/>
      <c r="P32" s="1028"/>
      <c r="Q32" s="1038">
        <v>250</v>
      </c>
      <c r="R32" s="1039"/>
      <c r="S32" s="1039"/>
      <c r="T32" s="1039"/>
      <c r="U32" s="1039"/>
      <c r="V32" s="1039">
        <v>961</v>
      </c>
      <c r="W32" s="1039"/>
      <c r="X32" s="1039"/>
      <c r="Y32" s="1039"/>
      <c r="Z32" s="1039"/>
      <c r="AA32" s="1039">
        <v>-711</v>
      </c>
      <c r="AB32" s="1039"/>
      <c r="AC32" s="1039"/>
      <c r="AD32" s="1039"/>
      <c r="AE32" s="1040"/>
      <c r="AF32" s="1032">
        <v>-711</v>
      </c>
      <c r="AG32" s="1033"/>
      <c r="AH32" s="1033"/>
      <c r="AI32" s="1033"/>
      <c r="AJ32" s="1034"/>
      <c r="AK32" s="973">
        <v>124</v>
      </c>
      <c r="AL32" s="964"/>
      <c r="AM32" s="964"/>
      <c r="AN32" s="964"/>
      <c r="AO32" s="964"/>
      <c r="AP32" s="964">
        <v>604</v>
      </c>
      <c r="AQ32" s="964"/>
      <c r="AR32" s="964"/>
      <c r="AS32" s="964"/>
      <c r="AT32" s="964"/>
      <c r="AU32" s="964">
        <v>302</v>
      </c>
      <c r="AV32" s="964"/>
      <c r="AW32" s="964"/>
      <c r="AX32" s="964"/>
      <c r="AY32" s="964"/>
      <c r="AZ32" s="1037" t="s">
        <v>545</v>
      </c>
      <c r="BA32" s="1037"/>
      <c r="BB32" s="1037"/>
      <c r="BC32" s="1037"/>
      <c r="BD32" s="1037"/>
      <c r="BE32" s="1021"/>
      <c r="BF32" s="1021"/>
      <c r="BG32" s="1021"/>
      <c r="BH32" s="1021"/>
      <c r="BI32" s="1022"/>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26" t="s">
        <v>384</v>
      </c>
      <c r="C33" s="1027"/>
      <c r="D33" s="1027"/>
      <c r="E33" s="1027"/>
      <c r="F33" s="1027"/>
      <c r="G33" s="1027"/>
      <c r="H33" s="1027"/>
      <c r="I33" s="1027"/>
      <c r="J33" s="1027"/>
      <c r="K33" s="1027"/>
      <c r="L33" s="1027"/>
      <c r="M33" s="1027"/>
      <c r="N33" s="1027"/>
      <c r="O33" s="1027"/>
      <c r="P33" s="1028"/>
      <c r="Q33" s="1038">
        <v>49</v>
      </c>
      <c r="R33" s="1039"/>
      <c r="S33" s="1039"/>
      <c r="T33" s="1039"/>
      <c r="U33" s="1039"/>
      <c r="V33" s="1039">
        <v>40</v>
      </c>
      <c r="W33" s="1039"/>
      <c r="X33" s="1039"/>
      <c r="Y33" s="1039"/>
      <c r="Z33" s="1039"/>
      <c r="AA33" s="1039">
        <v>9</v>
      </c>
      <c r="AB33" s="1039"/>
      <c r="AC33" s="1039"/>
      <c r="AD33" s="1039"/>
      <c r="AE33" s="1040"/>
      <c r="AF33" s="1032">
        <v>9</v>
      </c>
      <c r="AG33" s="1033"/>
      <c r="AH33" s="1033"/>
      <c r="AI33" s="1033"/>
      <c r="AJ33" s="1034"/>
      <c r="AK33" s="973">
        <v>9</v>
      </c>
      <c r="AL33" s="964"/>
      <c r="AM33" s="964"/>
      <c r="AN33" s="964"/>
      <c r="AO33" s="964"/>
      <c r="AP33" s="964" t="s">
        <v>545</v>
      </c>
      <c r="AQ33" s="964"/>
      <c r="AR33" s="964"/>
      <c r="AS33" s="964"/>
      <c r="AT33" s="964"/>
      <c r="AU33" s="964" t="s">
        <v>545</v>
      </c>
      <c r="AV33" s="964"/>
      <c r="AW33" s="964"/>
      <c r="AX33" s="964"/>
      <c r="AY33" s="964"/>
      <c r="AZ33" s="1037" t="s">
        <v>546</v>
      </c>
      <c r="BA33" s="1037"/>
      <c r="BB33" s="1037"/>
      <c r="BC33" s="1037"/>
      <c r="BD33" s="1037"/>
      <c r="BE33" s="1021"/>
      <c r="BF33" s="1021"/>
      <c r="BG33" s="1021"/>
      <c r="BH33" s="1021"/>
      <c r="BI33" s="1022"/>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26" t="s">
        <v>385</v>
      </c>
      <c r="C34" s="1027"/>
      <c r="D34" s="1027"/>
      <c r="E34" s="1027"/>
      <c r="F34" s="1027"/>
      <c r="G34" s="1027"/>
      <c r="H34" s="1027"/>
      <c r="I34" s="1027"/>
      <c r="J34" s="1027"/>
      <c r="K34" s="1027"/>
      <c r="L34" s="1027"/>
      <c r="M34" s="1027"/>
      <c r="N34" s="1027"/>
      <c r="O34" s="1027"/>
      <c r="P34" s="1028"/>
      <c r="Q34" s="1038">
        <v>36672</v>
      </c>
      <c r="R34" s="1039"/>
      <c r="S34" s="1039"/>
      <c r="T34" s="1039"/>
      <c r="U34" s="1039"/>
      <c r="V34" s="1039">
        <v>35928</v>
      </c>
      <c r="W34" s="1039"/>
      <c r="X34" s="1039"/>
      <c r="Y34" s="1039"/>
      <c r="Z34" s="1039"/>
      <c r="AA34" s="1039">
        <v>744</v>
      </c>
      <c r="AB34" s="1039"/>
      <c r="AC34" s="1039"/>
      <c r="AD34" s="1039"/>
      <c r="AE34" s="1040"/>
      <c r="AF34" s="1032">
        <v>744</v>
      </c>
      <c r="AG34" s="1033"/>
      <c r="AH34" s="1033"/>
      <c r="AI34" s="1033"/>
      <c r="AJ34" s="1034"/>
      <c r="AK34" s="973">
        <v>522</v>
      </c>
      <c r="AL34" s="964"/>
      <c r="AM34" s="964"/>
      <c r="AN34" s="964"/>
      <c r="AO34" s="964"/>
      <c r="AP34" s="964">
        <v>330</v>
      </c>
      <c r="AQ34" s="964"/>
      <c r="AR34" s="964"/>
      <c r="AS34" s="964"/>
      <c r="AT34" s="964"/>
      <c r="AU34" s="964" t="s">
        <v>545</v>
      </c>
      <c r="AV34" s="964"/>
      <c r="AW34" s="964"/>
      <c r="AX34" s="964"/>
      <c r="AY34" s="964"/>
      <c r="AZ34" s="1037" t="s">
        <v>545</v>
      </c>
      <c r="BA34" s="1037"/>
      <c r="BB34" s="1037"/>
      <c r="BC34" s="1037"/>
      <c r="BD34" s="1037"/>
      <c r="BE34" s="1021"/>
      <c r="BF34" s="1021"/>
      <c r="BG34" s="1021"/>
      <c r="BH34" s="1021"/>
      <c r="BI34" s="1022"/>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26" t="s">
        <v>386</v>
      </c>
      <c r="C35" s="1027"/>
      <c r="D35" s="1027"/>
      <c r="E35" s="1027"/>
      <c r="F35" s="1027"/>
      <c r="G35" s="1027"/>
      <c r="H35" s="1027"/>
      <c r="I35" s="1027"/>
      <c r="J35" s="1027"/>
      <c r="K35" s="1027"/>
      <c r="L35" s="1027"/>
      <c r="M35" s="1027"/>
      <c r="N35" s="1027"/>
      <c r="O35" s="1027"/>
      <c r="P35" s="1028"/>
      <c r="Q35" s="1038">
        <v>3488</v>
      </c>
      <c r="R35" s="1039"/>
      <c r="S35" s="1039"/>
      <c r="T35" s="1039"/>
      <c r="U35" s="1039"/>
      <c r="V35" s="1039">
        <v>3438</v>
      </c>
      <c r="W35" s="1039"/>
      <c r="X35" s="1039"/>
      <c r="Y35" s="1039"/>
      <c r="Z35" s="1039"/>
      <c r="AA35" s="1039">
        <v>140</v>
      </c>
      <c r="AB35" s="1039"/>
      <c r="AC35" s="1039"/>
      <c r="AD35" s="1039"/>
      <c r="AE35" s="1040"/>
      <c r="AF35" s="1032">
        <v>957</v>
      </c>
      <c r="AG35" s="1033"/>
      <c r="AH35" s="1033"/>
      <c r="AI35" s="1033"/>
      <c r="AJ35" s="1034"/>
      <c r="AK35" s="973">
        <v>186</v>
      </c>
      <c r="AL35" s="964"/>
      <c r="AM35" s="964"/>
      <c r="AN35" s="964"/>
      <c r="AO35" s="964"/>
      <c r="AP35" s="964">
        <v>14145</v>
      </c>
      <c r="AQ35" s="964"/>
      <c r="AR35" s="964"/>
      <c r="AS35" s="964"/>
      <c r="AT35" s="964"/>
      <c r="AU35" s="964">
        <v>2306</v>
      </c>
      <c r="AV35" s="964"/>
      <c r="AW35" s="964"/>
      <c r="AX35" s="964"/>
      <c r="AY35" s="964"/>
      <c r="AZ35" s="1037" t="s">
        <v>547</v>
      </c>
      <c r="BA35" s="1037"/>
      <c r="BB35" s="1037"/>
      <c r="BC35" s="1037"/>
      <c r="BD35" s="1037"/>
      <c r="BE35" s="1021" t="s">
        <v>387</v>
      </c>
      <c r="BF35" s="1021"/>
      <c r="BG35" s="1021"/>
      <c r="BH35" s="1021"/>
      <c r="BI35" s="1022"/>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26" t="s">
        <v>388</v>
      </c>
      <c r="C36" s="1027"/>
      <c r="D36" s="1027"/>
      <c r="E36" s="1027"/>
      <c r="F36" s="1027"/>
      <c r="G36" s="1027"/>
      <c r="H36" s="1027"/>
      <c r="I36" s="1027"/>
      <c r="J36" s="1027"/>
      <c r="K36" s="1027"/>
      <c r="L36" s="1027"/>
      <c r="M36" s="1027"/>
      <c r="N36" s="1027"/>
      <c r="O36" s="1027"/>
      <c r="P36" s="1028"/>
      <c r="Q36" s="1038">
        <v>340</v>
      </c>
      <c r="R36" s="1039"/>
      <c r="S36" s="1039"/>
      <c r="T36" s="1039"/>
      <c r="U36" s="1039"/>
      <c r="V36" s="1039">
        <v>286</v>
      </c>
      <c r="W36" s="1039"/>
      <c r="X36" s="1039"/>
      <c r="Y36" s="1039"/>
      <c r="Z36" s="1039"/>
      <c r="AA36" s="1039">
        <v>54</v>
      </c>
      <c r="AB36" s="1039"/>
      <c r="AC36" s="1039"/>
      <c r="AD36" s="1039"/>
      <c r="AE36" s="1040"/>
      <c r="AF36" s="1032">
        <v>1040</v>
      </c>
      <c r="AG36" s="1033"/>
      <c r="AH36" s="1033"/>
      <c r="AI36" s="1033"/>
      <c r="AJ36" s="1034"/>
      <c r="AK36" s="973" t="s">
        <v>545</v>
      </c>
      <c r="AL36" s="964"/>
      <c r="AM36" s="964"/>
      <c r="AN36" s="964"/>
      <c r="AO36" s="964"/>
      <c r="AP36" s="964">
        <v>630</v>
      </c>
      <c r="AQ36" s="964"/>
      <c r="AR36" s="964"/>
      <c r="AS36" s="964"/>
      <c r="AT36" s="964"/>
      <c r="AU36" s="964" t="s">
        <v>545</v>
      </c>
      <c r="AV36" s="964"/>
      <c r="AW36" s="964"/>
      <c r="AX36" s="964"/>
      <c r="AY36" s="964"/>
      <c r="AZ36" s="1037" t="s">
        <v>545</v>
      </c>
      <c r="BA36" s="1037"/>
      <c r="BB36" s="1037"/>
      <c r="BC36" s="1037"/>
      <c r="BD36" s="1037"/>
      <c r="BE36" s="1021" t="s">
        <v>387</v>
      </c>
      <c r="BF36" s="1021"/>
      <c r="BG36" s="1021"/>
      <c r="BH36" s="1021"/>
      <c r="BI36" s="1022"/>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26" t="s">
        <v>389</v>
      </c>
      <c r="C37" s="1027"/>
      <c r="D37" s="1027"/>
      <c r="E37" s="1027"/>
      <c r="F37" s="1027"/>
      <c r="G37" s="1027"/>
      <c r="H37" s="1027"/>
      <c r="I37" s="1027"/>
      <c r="J37" s="1027"/>
      <c r="K37" s="1027"/>
      <c r="L37" s="1027"/>
      <c r="M37" s="1027"/>
      <c r="N37" s="1027"/>
      <c r="O37" s="1027"/>
      <c r="P37" s="1028"/>
      <c r="Q37" s="1038">
        <v>2322</v>
      </c>
      <c r="R37" s="1039"/>
      <c r="S37" s="1039"/>
      <c r="T37" s="1039"/>
      <c r="U37" s="1039"/>
      <c r="V37" s="1039">
        <v>2216</v>
      </c>
      <c r="W37" s="1039"/>
      <c r="X37" s="1039"/>
      <c r="Y37" s="1039"/>
      <c r="Z37" s="1039"/>
      <c r="AA37" s="1039">
        <v>106</v>
      </c>
      <c r="AB37" s="1039"/>
      <c r="AC37" s="1039"/>
      <c r="AD37" s="1039"/>
      <c r="AE37" s="1040"/>
      <c r="AF37" s="1032">
        <v>576</v>
      </c>
      <c r="AG37" s="1033"/>
      <c r="AH37" s="1033"/>
      <c r="AI37" s="1033"/>
      <c r="AJ37" s="1034"/>
      <c r="AK37" s="973">
        <v>181</v>
      </c>
      <c r="AL37" s="964"/>
      <c r="AM37" s="964"/>
      <c r="AN37" s="964"/>
      <c r="AO37" s="964"/>
      <c r="AP37" s="964">
        <v>254</v>
      </c>
      <c r="AQ37" s="964"/>
      <c r="AR37" s="964"/>
      <c r="AS37" s="964"/>
      <c r="AT37" s="964"/>
      <c r="AU37" s="964">
        <v>82</v>
      </c>
      <c r="AV37" s="964"/>
      <c r="AW37" s="964"/>
      <c r="AX37" s="964"/>
      <c r="AY37" s="964"/>
      <c r="AZ37" s="1037" t="s">
        <v>545</v>
      </c>
      <c r="BA37" s="1037"/>
      <c r="BB37" s="1037"/>
      <c r="BC37" s="1037"/>
      <c r="BD37" s="1037"/>
      <c r="BE37" s="1021" t="s">
        <v>387</v>
      </c>
      <c r="BF37" s="1021"/>
      <c r="BG37" s="1021"/>
      <c r="BH37" s="1021"/>
      <c r="BI37" s="1022"/>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26" t="s">
        <v>390</v>
      </c>
      <c r="C38" s="1027"/>
      <c r="D38" s="1027"/>
      <c r="E38" s="1027"/>
      <c r="F38" s="1027"/>
      <c r="G38" s="1027"/>
      <c r="H38" s="1027"/>
      <c r="I38" s="1027"/>
      <c r="J38" s="1027"/>
      <c r="K38" s="1027"/>
      <c r="L38" s="1027"/>
      <c r="M38" s="1027"/>
      <c r="N38" s="1027"/>
      <c r="O38" s="1027"/>
      <c r="P38" s="1028"/>
      <c r="Q38" s="1038">
        <v>9820</v>
      </c>
      <c r="R38" s="1039"/>
      <c r="S38" s="1039"/>
      <c r="T38" s="1039"/>
      <c r="U38" s="1039"/>
      <c r="V38" s="1039">
        <v>9393</v>
      </c>
      <c r="W38" s="1039"/>
      <c r="X38" s="1039"/>
      <c r="Y38" s="1039"/>
      <c r="Z38" s="1039"/>
      <c r="AA38" s="1039">
        <v>427</v>
      </c>
      <c r="AB38" s="1039"/>
      <c r="AC38" s="1039"/>
      <c r="AD38" s="1039"/>
      <c r="AE38" s="1040"/>
      <c r="AF38" s="1032">
        <v>1799</v>
      </c>
      <c r="AG38" s="1033"/>
      <c r="AH38" s="1033"/>
      <c r="AI38" s="1033"/>
      <c r="AJ38" s="1034"/>
      <c r="AK38" s="973">
        <v>1194</v>
      </c>
      <c r="AL38" s="964"/>
      <c r="AM38" s="964"/>
      <c r="AN38" s="964"/>
      <c r="AO38" s="964"/>
      <c r="AP38" s="964">
        <v>3071</v>
      </c>
      <c r="AQ38" s="964"/>
      <c r="AR38" s="964"/>
      <c r="AS38" s="964"/>
      <c r="AT38" s="964"/>
      <c r="AU38" s="964">
        <v>2929</v>
      </c>
      <c r="AV38" s="964"/>
      <c r="AW38" s="964"/>
      <c r="AX38" s="964"/>
      <c r="AY38" s="964"/>
      <c r="AZ38" s="1037" t="s">
        <v>545</v>
      </c>
      <c r="BA38" s="1037"/>
      <c r="BB38" s="1037"/>
      <c r="BC38" s="1037"/>
      <c r="BD38" s="1037"/>
      <c r="BE38" s="1021" t="s">
        <v>387</v>
      </c>
      <c r="BF38" s="1021"/>
      <c r="BG38" s="1021"/>
      <c r="BH38" s="1021"/>
      <c r="BI38" s="1022"/>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26" t="s">
        <v>391</v>
      </c>
      <c r="C39" s="1027"/>
      <c r="D39" s="1027"/>
      <c r="E39" s="1027"/>
      <c r="F39" s="1027"/>
      <c r="G39" s="1027"/>
      <c r="H39" s="1027"/>
      <c r="I39" s="1027"/>
      <c r="J39" s="1027"/>
      <c r="K39" s="1027"/>
      <c r="L39" s="1027"/>
      <c r="M39" s="1027"/>
      <c r="N39" s="1027"/>
      <c r="O39" s="1027"/>
      <c r="P39" s="1028"/>
      <c r="Q39" s="1038">
        <v>4159</v>
      </c>
      <c r="R39" s="1039"/>
      <c r="S39" s="1039"/>
      <c r="T39" s="1039"/>
      <c r="U39" s="1039"/>
      <c r="V39" s="1039">
        <v>3798</v>
      </c>
      <c r="W39" s="1039"/>
      <c r="X39" s="1039"/>
      <c r="Y39" s="1039"/>
      <c r="Z39" s="1039"/>
      <c r="AA39" s="1039">
        <v>361</v>
      </c>
      <c r="AB39" s="1039"/>
      <c r="AC39" s="1039"/>
      <c r="AD39" s="1039"/>
      <c r="AE39" s="1040"/>
      <c r="AF39" s="1032">
        <v>433</v>
      </c>
      <c r="AG39" s="1033"/>
      <c r="AH39" s="1033"/>
      <c r="AI39" s="1033"/>
      <c r="AJ39" s="1034"/>
      <c r="AK39" s="973">
        <v>1878</v>
      </c>
      <c r="AL39" s="964"/>
      <c r="AM39" s="964"/>
      <c r="AN39" s="964"/>
      <c r="AO39" s="964"/>
      <c r="AP39" s="964">
        <v>40112</v>
      </c>
      <c r="AQ39" s="964"/>
      <c r="AR39" s="964"/>
      <c r="AS39" s="964"/>
      <c r="AT39" s="964"/>
      <c r="AU39" s="964">
        <v>21661</v>
      </c>
      <c r="AV39" s="964"/>
      <c r="AW39" s="964"/>
      <c r="AX39" s="964"/>
      <c r="AY39" s="964"/>
      <c r="AZ39" s="1037" t="s">
        <v>545</v>
      </c>
      <c r="BA39" s="1037"/>
      <c r="BB39" s="1037"/>
      <c r="BC39" s="1037"/>
      <c r="BD39" s="1037"/>
      <c r="BE39" s="1021" t="s">
        <v>387</v>
      </c>
      <c r="BF39" s="1021"/>
      <c r="BG39" s="1021"/>
      <c r="BH39" s="1021"/>
      <c r="BI39" s="1022"/>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26" t="s">
        <v>392</v>
      </c>
      <c r="C40" s="1027"/>
      <c r="D40" s="1027"/>
      <c r="E40" s="1027"/>
      <c r="F40" s="1027"/>
      <c r="G40" s="1027"/>
      <c r="H40" s="1027"/>
      <c r="I40" s="1027"/>
      <c r="J40" s="1027"/>
      <c r="K40" s="1027"/>
      <c r="L40" s="1027"/>
      <c r="M40" s="1027"/>
      <c r="N40" s="1027"/>
      <c r="O40" s="1027"/>
      <c r="P40" s="1028"/>
      <c r="Q40" s="1038">
        <v>134</v>
      </c>
      <c r="R40" s="1039"/>
      <c r="S40" s="1039"/>
      <c r="T40" s="1039"/>
      <c r="U40" s="1039"/>
      <c r="V40" s="1039">
        <v>132</v>
      </c>
      <c r="W40" s="1039"/>
      <c r="X40" s="1039"/>
      <c r="Y40" s="1039"/>
      <c r="Z40" s="1039"/>
      <c r="AA40" s="1039">
        <v>2</v>
      </c>
      <c r="AB40" s="1039"/>
      <c r="AC40" s="1039"/>
      <c r="AD40" s="1039"/>
      <c r="AE40" s="1040"/>
      <c r="AF40" s="1032">
        <v>10</v>
      </c>
      <c r="AG40" s="1033"/>
      <c r="AH40" s="1033"/>
      <c r="AI40" s="1033"/>
      <c r="AJ40" s="1034"/>
      <c r="AK40" s="973">
        <v>61</v>
      </c>
      <c r="AL40" s="964"/>
      <c r="AM40" s="964"/>
      <c r="AN40" s="964"/>
      <c r="AO40" s="964"/>
      <c r="AP40" s="964">
        <v>533</v>
      </c>
      <c r="AQ40" s="964"/>
      <c r="AR40" s="964"/>
      <c r="AS40" s="964"/>
      <c r="AT40" s="964"/>
      <c r="AU40" s="964">
        <v>418</v>
      </c>
      <c r="AV40" s="964"/>
      <c r="AW40" s="964"/>
      <c r="AX40" s="964"/>
      <c r="AY40" s="964"/>
      <c r="AZ40" s="1037" t="s">
        <v>545</v>
      </c>
      <c r="BA40" s="1037"/>
      <c r="BB40" s="1037"/>
      <c r="BC40" s="1037"/>
      <c r="BD40" s="1037"/>
      <c r="BE40" s="1021" t="s">
        <v>393</v>
      </c>
      <c r="BF40" s="1021"/>
      <c r="BG40" s="1021"/>
      <c r="BH40" s="1021"/>
      <c r="BI40" s="1022"/>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3"/>
      <c r="AL41" s="964"/>
      <c r="AM41" s="964"/>
      <c r="AN41" s="964"/>
      <c r="AO41" s="964"/>
      <c r="AP41" s="964"/>
      <c r="AQ41" s="964"/>
      <c r="AR41" s="964"/>
      <c r="AS41" s="964"/>
      <c r="AT41" s="964"/>
      <c r="AU41" s="964"/>
      <c r="AV41" s="964"/>
      <c r="AW41" s="964"/>
      <c r="AX41" s="964"/>
      <c r="AY41" s="964"/>
      <c r="AZ41" s="1037"/>
      <c r="BA41" s="1037"/>
      <c r="BB41" s="1037"/>
      <c r="BC41" s="1037"/>
      <c r="BD41" s="1037"/>
      <c r="BE41" s="1021"/>
      <c r="BF41" s="1021"/>
      <c r="BG41" s="1021"/>
      <c r="BH41" s="1021"/>
      <c r="BI41" s="1022"/>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3"/>
      <c r="AL42" s="964"/>
      <c r="AM42" s="964"/>
      <c r="AN42" s="964"/>
      <c r="AO42" s="964"/>
      <c r="AP42" s="964"/>
      <c r="AQ42" s="964"/>
      <c r="AR42" s="964"/>
      <c r="AS42" s="964"/>
      <c r="AT42" s="964"/>
      <c r="AU42" s="964"/>
      <c r="AV42" s="964"/>
      <c r="AW42" s="964"/>
      <c r="AX42" s="964"/>
      <c r="AY42" s="964"/>
      <c r="AZ42" s="1037"/>
      <c r="BA42" s="1037"/>
      <c r="BB42" s="1037"/>
      <c r="BC42" s="1037"/>
      <c r="BD42" s="1037"/>
      <c r="BE42" s="1021"/>
      <c r="BF42" s="1021"/>
      <c r="BG42" s="1021"/>
      <c r="BH42" s="1021"/>
      <c r="BI42" s="1022"/>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3"/>
      <c r="AL43" s="964"/>
      <c r="AM43" s="964"/>
      <c r="AN43" s="964"/>
      <c r="AO43" s="964"/>
      <c r="AP43" s="964"/>
      <c r="AQ43" s="964"/>
      <c r="AR43" s="964"/>
      <c r="AS43" s="964"/>
      <c r="AT43" s="964"/>
      <c r="AU43" s="964"/>
      <c r="AV43" s="964"/>
      <c r="AW43" s="964"/>
      <c r="AX43" s="964"/>
      <c r="AY43" s="964"/>
      <c r="AZ43" s="1037"/>
      <c r="BA43" s="1037"/>
      <c r="BB43" s="1037"/>
      <c r="BC43" s="1037"/>
      <c r="BD43" s="1037"/>
      <c r="BE43" s="1021"/>
      <c r="BF43" s="1021"/>
      <c r="BG43" s="1021"/>
      <c r="BH43" s="1021"/>
      <c r="BI43" s="1022"/>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3"/>
      <c r="AL44" s="964"/>
      <c r="AM44" s="964"/>
      <c r="AN44" s="964"/>
      <c r="AO44" s="964"/>
      <c r="AP44" s="964"/>
      <c r="AQ44" s="964"/>
      <c r="AR44" s="964"/>
      <c r="AS44" s="964"/>
      <c r="AT44" s="964"/>
      <c r="AU44" s="964"/>
      <c r="AV44" s="964"/>
      <c r="AW44" s="964"/>
      <c r="AX44" s="964"/>
      <c r="AY44" s="964"/>
      <c r="AZ44" s="1037"/>
      <c r="BA44" s="1037"/>
      <c r="BB44" s="1037"/>
      <c r="BC44" s="1037"/>
      <c r="BD44" s="1037"/>
      <c r="BE44" s="1021"/>
      <c r="BF44" s="1021"/>
      <c r="BG44" s="1021"/>
      <c r="BH44" s="1021"/>
      <c r="BI44" s="1022"/>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3"/>
      <c r="AL45" s="964"/>
      <c r="AM45" s="964"/>
      <c r="AN45" s="964"/>
      <c r="AO45" s="964"/>
      <c r="AP45" s="964"/>
      <c r="AQ45" s="964"/>
      <c r="AR45" s="964"/>
      <c r="AS45" s="964"/>
      <c r="AT45" s="964"/>
      <c r="AU45" s="964"/>
      <c r="AV45" s="964"/>
      <c r="AW45" s="964"/>
      <c r="AX45" s="964"/>
      <c r="AY45" s="964"/>
      <c r="AZ45" s="1037"/>
      <c r="BA45" s="1037"/>
      <c r="BB45" s="1037"/>
      <c r="BC45" s="1037"/>
      <c r="BD45" s="1037"/>
      <c r="BE45" s="1021"/>
      <c r="BF45" s="1021"/>
      <c r="BG45" s="1021"/>
      <c r="BH45" s="1021"/>
      <c r="BI45" s="1022"/>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3"/>
      <c r="AL46" s="964"/>
      <c r="AM46" s="964"/>
      <c r="AN46" s="964"/>
      <c r="AO46" s="964"/>
      <c r="AP46" s="964"/>
      <c r="AQ46" s="964"/>
      <c r="AR46" s="964"/>
      <c r="AS46" s="964"/>
      <c r="AT46" s="964"/>
      <c r="AU46" s="964"/>
      <c r="AV46" s="964"/>
      <c r="AW46" s="964"/>
      <c r="AX46" s="964"/>
      <c r="AY46" s="964"/>
      <c r="AZ46" s="1037"/>
      <c r="BA46" s="1037"/>
      <c r="BB46" s="1037"/>
      <c r="BC46" s="1037"/>
      <c r="BD46" s="1037"/>
      <c r="BE46" s="1021"/>
      <c r="BF46" s="1021"/>
      <c r="BG46" s="1021"/>
      <c r="BH46" s="1021"/>
      <c r="BI46" s="1022"/>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3"/>
      <c r="AL47" s="964"/>
      <c r="AM47" s="964"/>
      <c r="AN47" s="964"/>
      <c r="AO47" s="964"/>
      <c r="AP47" s="964"/>
      <c r="AQ47" s="964"/>
      <c r="AR47" s="964"/>
      <c r="AS47" s="964"/>
      <c r="AT47" s="964"/>
      <c r="AU47" s="964"/>
      <c r="AV47" s="964"/>
      <c r="AW47" s="964"/>
      <c r="AX47" s="964"/>
      <c r="AY47" s="964"/>
      <c r="AZ47" s="1037"/>
      <c r="BA47" s="1037"/>
      <c r="BB47" s="1037"/>
      <c r="BC47" s="1037"/>
      <c r="BD47" s="1037"/>
      <c r="BE47" s="1021"/>
      <c r="BF47" s="1021"/>
      <c r="BG47" s="1021"/>
      <c r="BH47" s="1021"/>
      <c r="BI47" s="1022"/>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3"/>
      <c r="AL48" s="964"/>
      <c r="AM48" s="964"/>
      <c r="AN48" s="964"/>
      <c r="AO48" s="964"/>
      <c r="AP48" s="964"/>
      <c r="AQ48" s="964"/>
      <c r="AR48" s="964"/>
      <c r="AS48" s="964"/>
      <c r="AT48" s="964"/>
      <c r="AU48" s="964"/>
      <c r="AV48" s="964"/>
      <c r="AW48" s="964"/>
      <c r="AX48" s="964"/>
      <c r="AY48" s="964"/>
      <c r="AZ48" s="1037"/>
      <c r="BA48" s="1037"/>
      <c r="BB48" s="1037"/>
      <c r="BC48" s="1037"/>
      <c r="BD48" s="1037"/>
      <c r="BE48" s="1021"/>
      <c r="BF48" s="1021"/>
      <c r="BG48" s="1021"/>
      <c r="BH48" s="1021"/>
      <c r="BI48" s="1022"/>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3"/>
      <c r="AL49" s="964"/>
      <c r="AM49" s="964"/>
      <c r="AN49" s="964"/>
      <c r="AO49" s="964"/>
      <c r="AP49" s="964"/>
      <c r="AQ49" s="964"/>
      <c r="AR49" s="964"/>
      <c r="AS49" s="964"/>
      <c r="AT49" s="964"/>
      <c r="AU49" s="964"/>
      <c r="AV49" s="964"/>
      <c r="AW49" s="964"/>
      <c r="AX49" s="964"/>
      <c r="AY49" s="964"/>
      <c r="AZ49" s="1037"/>
      <c r="BA49" s="1037"/>
      <c r="BB49" s="1037"/>
      <c r="BC49" s="1037"/>
      <c r="BD49" s="1037"/>
      <c r="BE49" s="1021"/>
      <c r="BF49" s="1021"/>
      <c r="BG49" s="1021"/>
      <c r="BH49" s="1021"/>
      <c r="BI49" s="1022"/>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394</v>
      </c>
      <c r="BK62" s="1024"/>
      <c r="BL62" s="1024"/>
      <c r="BM62" s="1024"/>
      <c r="BN62" s="1025"/>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367</v>
      </c>
      <c r="B63" s="938" t="s">
        <v>395</v>
      </c>
      <c r="C63" s="939"/>
      <c r="D63" s="939"/>
      <c r="E63" s="939"/>
      <c r="F63" s="939"/>
      <c r="G63" s="939"/>
      <c r="H63" s="939"/>
      <c r="I63" s="939"/>
      <c r="J63" s="939"/>
      <c r="K63" s="939"/>
      <c r="L63" s="939"/>
      <c r="M63" s="939"/>
      <c r="N63" s="939"/>
      <c r="O63" s="939"/>
      <c r="P63" s="940"/>
      <c r="Q63" s="955"/>
      <c r="R63" s="956"/>
      <c r="S63" s="956"/>
      <c r="T63" s="956"/>
      <c r="U63" s="956"/>
      <c r="V63" s="956"/>
      <c r="W63" s="956"/>
      <c r="X63" s="956"/>
      <c r="Y63" s="956"/>
      <c r="Z63" s="956"/>
      <c r="AA63" s="956"/>
      <c r="AB63" s="956"/>
      <c r="AC63" s="956"/>
      <c r="AD63" s="956"/>
      <c r="AE63" s="1017"/>
      <c r="AF63" s="1018">
        <v>5274</v>
      </c>
      <c r="AG63" s="953"/>
      <c r="AH63" s="953"/>
      <c r="AI63" s="953"/>
      <c r="AJ63" s="1019"/>
      <c r="AK63" s="1020"/>
      <c r="AL63" s="956"/>
      <c r="AM63" s="956"/>
      <c r="AN63" s="956"/>
      <c r="AO63" s="956"/>
      <c r="AP63" s="953">
        <v>59678</v>
      </c>
      <c r="AQ63" s="953"/>
      <c r="AR63" s="953"/>
      <c r="AS63" s="953"/>
      <c r="AT63" s="953"/>
      <c r="AU63" s="953">
        <v>27698</v>
      </c>
      <c r="AV63" s="953"/>
      <c r="AW63" s="953"/>
      <c r="AX63" s="953"/>
      <c r="AY63" s="953"/>
      <c r="AZ63" s="1012"/>
      <c r="BA63" s="1012"/>
      <c r="BB63" s="1012"/>
      <c r="BC63" s="1012"/>
      <c r="BD63" s="1012"/>
      <c r="BE63" s="1013"/>
      <c r="BF63" s="1013"/>
      <c r="BG63" s="1013"/>
      <c r="BH63" s="1013"/>
      <c r="BI63" s="1014"/>
      <c r="BJ63" s="1015" t="s">
        <v>111</v>
      </c>
      <c r="BK63" s="945"/>
      <c r="BL63" s="945"/>
      <c r="BM63" s="945"/>
      <c r="BN63" s="1016"/>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397</v>
      </c>
      <c r="B66" s="989"/>
      <c r="C66" s="989"/>
      <c r="D66" s="989"/>
      <c r="E66" s="989"/>
      <c r="F66" s="989"/>
      <c r="G66" s="989"/>
      <c r="H66" s="989"/>
      <c r="I66" s="989"/>
      <c r="J66" s="989"/>
      <c r="K66" s="989"/>
      <c r="L66" s="989"/>
      <c r="M66" s="989"/>
      <c r="N66" s="989"/>
      <c r="O66" s="989"/>
      <c r="P66" s="990"/>
      <c r="Q66" s="994" t="s">
        <v>371</v>
      </c>
      <c r="R66" s="995"/>
      <c r="S66" s="995"/>
      <c r="T66" s="995"/>
      <c r="U66" s="996"/>
      <c r="V66" s="994" t="s">
        <v>372</v>
      </c>
      <c r="W66" s="995"/>
      <c r="X66" s="995"/>
      <c r="Y66" s="995"/>
      <c r="Z66" s="996"/>
      <c r="AA66" s="994" t="s">
        <v>373</v>
      </c>
      <c r="AB66" s="995"/>
      <c r="AC66" s="995"/>
      <c r="AD66" s="995"/>
      <c r="AE66" s="996"/>
      <c r="AF66" s="1000" t="s">
        <v>374</v>
      </c>
      <c r="AG66" s="1001"/>
      <c r="AH66" s="1001"/>
      <c r="AI66" s="1001"/>
      <c r="AJ66" s="1002"/>
      <c r="AK66" s="994" t="s">
        <v>375</v>
      </c>
      <c r="AL66" s="989"/>
      <c r="AM66" s="989"/>
      <c r="AN66" s="989"/>
      <c r="AO66" s="990"/>
      <c r="AP66" s="994" t="s">
        <v>376</v>
      </c>
      <c r="AQ66" s="995"/>
      <c r="AR66" s="995"/>
      <c r="AS66" s="995"/>
      <c r="AT66" s="996"/>
      <c r="AU66" s="994" t="s">
        <v>398</v>
      </c>
      <c r="AV66" s="995"/>
      <c r="AW66" s="995"/>
      <c r="AX66" s="995"/>
      <c r="AY66" s="996"/>
      <c r="AZ66" s="994" t="s">
        <v>354</v>
      </c>
      <c r="BA66" s="995"/>
      <c r="BB66" s="995"/>
      <c r="BC66" s="995"/>
      <c r="BD66" s="1010"/>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8" t="s">
        <v>548</v>
      </c>
      <c r="C68" s="979"/>
      <c r="D68" s="979"/>
      <c r="E68" s="979"/>
      <c r="F68" s="979"/>
      <c r="G68" s="979"/>
      <c r="H68" s="979"/>
      <c r="I68" s="979"/>
      <c r="J68" s="979"/>
      <c r="K68" s="979"/>
      <c r="L68" s="979"/>
      <c r="M68" s="979"/>
      <c r="N68" s="979"/>
      <c r="O68" s="979"/>
      <c r="P68" s="980"/>
      <c r="Q68" s="981">
        <v>217</v>
      </c>
      <c r="R68" s="975"/>
      <c r="S68" s="975"/>
      <c r="T68" s="975"/>
      <c r="U68" s="975"/>
      <c r="V68" s="975">
        <v>198</v>
      </c>
      <c r="W68" s="975"/>
      <c r="X68" s="975"/>
      <c r="Y68" s="975"/>
      <c r="Z68" s="975"/>
      <c r="AA68" s="975">
        <v>19</v>
      </c>
      <c r="AB68" s="975"/>
      <c r="AC68" s="975"/>
      <c r="AD68" s="975"/>
      <c r="AE68" s="975"/>
      <c r="AF68" s="975">
        <v>19</v>
      </c>
      <c r="AG68" s="975"/>
      <c r="AH68" s="975"/>
      <c r="AI68" s="975"/>
      <c r="AJ68" s="975"/>
      <c r="AK68" s="975" t="s">
        <v>545</v>
      </c>
      <c r="AL68" s="975"/>
      <c r="AM68" s="975"/>
      <c r="AN68" s="975"/>
      <c r="AO68" s="975"/>
      <c r="AP68" s="975">
        <v>207</v>
      </c>
      <c r="AQ68" s="975"/>
      <c r="AR68" s="975"/>
      <c r="AS68" s="975"/>
      <c r="AT68" s="975"/>
      <c r="AU68" s="975" t="s">
        <v>545</v>
      </c>
      <c r="AV68" s="975"/>
      <c r="AW68" s="975"/>
      <c r="AX68" s="975"/>
      <c r="AY68" s="975"/>
      <c r="AZ68" s="976"/>
      <c r="BA68" s="976"/>
      <c r="BB68" s="976"/>
      <c r="BC68" s="976"/>
      <c r="BD68" s="977"/>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7" t="s">
        <v>549</v>
      </c>
      <c r="C69" s="968"/>
      <c r="D69" s="968"/>
      <c r="E69" s="968"/>
      <c r="F69" s="968"/>
      <c r="G69" s="968"/>
      <c r="H69" s="968"/>
      <c r="I69" s="968"/>
      <c r="J69" s="968"/>
      <c r="K69" s="968"/>
      <c r="L69" s="968"/>
      <c r="M69" s="968"/>
      <c r="N69" s="968"/>
      <c r="O69" s="968"/>
      <c r="P69" s="969"/>
      <c r="Q69" s="970">
        <v>465</v>
      </c>
      <c r="R69" s="964"/>
      <c r="S69" s="964"/>
      <c r="T69" s="964"/>
      <c r="U69" s="964"/>
      <c r="V69" s="964">
        <v>367</v>
      </c>
      <c r="W69" s="964"/>
      <c r="X69" s="964"/>
      <c r="Y69" s="964"/>
      <c r="Z69" s="964"/>
      <c r="AA69" s="964">
        <v>98</v>
      </c>
      <c r="AB69" s="964"/>
      <c r="AC69" s="964"/>
      <c r="AD69" s="964"/>
      <c r="AE69" s="964"/>
      <c r="AF69" s="964">
        <v>98</v>
      </c>
      <c r="AG69" s="964"/>
      <c r="AH69" s="964"/>
      <c r="AI69" s="964"/>
      <c r="AJ69" s="964"/>
      <c r="AK69" s="964">
        <v>171</v>
      </c>
      <c r="AL69" s="964"/>
      <c r="AM69" s="964"/>
      <c r="AN69" s="964"/>
      <c r="AO69" s="964"/>
      <c r="AP69" s="964" t="s">
        <v>545</v>
      </c>
      <c r="AQ69" s="964"/>
      <c r="AR69" s="964"/>
      <c r="AS69" s="964"/>
      <c r="AT69" s="964"/>
      <c r="AU69" s="964" t="s">
        <v>546</v>
      </c>
      <c r="AV69" s="964"/>
      <c r="AW69" s="964"/>
      <c r="AX69" s="964"/>
      <c r="AY69" s="964"/>
      <c r="AZ69" s="965"/>
      <c r="BA69" s="965"/>
      <c r="BB69" s="965"/>
      <c r="BC69" s="965"/>
      <c r="BD69" s="966"/>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7" t="s">
        <v>550</v>
      </c>
      <c r="C70" s="968"/>
      <c r="D70" s="968"/>
      <c r="E70" s="968"/>
      <c r="F70" s="968"/>
      <c r="G70" s="968"/>
      <c r="H70" s="968"/>
      <c r="I70" s="968"/>
      <c r="J70" s="968"/>
      <c r="K70" s="968"/>
      <c r="L70" s="968"/>
      <c r="M70" s="968"/>
      <c r="N70" s="968"/>
      <c r="O70" s="968"/>
      <c r="P70" s="969"/>
      <c r="Q70" s="970">
        <v>633531</v>
      </c>
      <c r="R70" s="964"/>
      <c r="S70" s="964"/>
      <c r="T70" s="964"/>
      <c r="U70" s="964"/>
      <c r="V70" s="964">
        <v>615938</v>
      </c>
      <c r="W70" s="964"/>
      <c r="X70" s="964"/>
      <c r="Y70" s="964"/>
      <c r="Z70" s="964"/>
      <c r="AA70" s="964">
        <v>17593</v>
      </c>
      <c r="AB70" s="964"/>
      <c r="AC70" s="964"/>
      <c r="AD70" s="964"/>
      <c r="AE70" s="964"/>
      <c r="AF70" s="964">
        <v>17593</v>
      </c>
      <c r="AG70" s="964"/>
      <c r="AH70" s="964"/>
      <c r="AI70" s="964"/>
      <c r="AJ70" s="964"/>
      <c r="AK70" s="964">
        <v>7898</v>
      </c>
      <c r="AL70" s="964"/>
      <c r="AM70" s="964"/>
      <c r="AN70" s="964"/>
      <c r="AO70" s="964"/>
      <c r="AP70" s="964" t="s">
        <v>545</v>
      </c>
      <c r="AQ70" s="964"/>
      <c r="AR70" s="964"/>
      <c r="AS70" s="964"/>
      <c r="AT70" s="964"/>
      <c r="AU70" s="964" t="s">
        <v>545</v>
      </c>
      <c r="AV70" s="964"/>
      <c r="AW70" s="964"/>
      <c r="AX70" s="964"/>
      <c r="AY70" s="964"/>
      <c r="AZ70" s="965"/>
      <c r="BA70" s="965"/>
      <c r="BB70" s="965"/>
      <c r="BC70" s="965"/>
      <c r="BD70" s="966"/>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7" t="s">
        <v>551</v>
      </c>
      <c r="C71" s="968"/>
      <c r="D71" s="968"/>
      <c r="E71" s="968"/>
      <c r="F71" s="968"/>
      <c r="G71" s="968"/>
      <c r="H71" s="968"/>
      <c r="I71" s="968"/>
      <c r="J71" s="968"/>
      <c r="K71" s="968"/>
      <c r="L71" s="968"/>
      <c r="M71" s="968"/>
      <c r="N71" s="968"/>
      <c r="O71" s="968"/>
      <c r="P71" s="969"/>
      <c r="Q71" s="970">
        <v>9409</v>
      </c>
      <c r="R71" s="964"/>
      <c r="S71" s="964"/>
      <c r="T71" s="964"/>
      <c r="U71" s="964"/>
      <c r="V71" s="964">
        <v>8840</v>
      </c>
      <c r="W71" s="964"/>
      <c r="X71" s="964"/>
      <c r="Y71" s="964"/>
      <c r="Z71" s="964"/>
      <c r="AA71" s="964">
        <v>569</v>
      </c>
      <c r="AB71" s="964"/>
      <c r="AC71" s="964"/>
      <c r="AD71" s="964"/>
      <c r="AE71" s="964"/>
      <c r="AF71" s="964">
        <v>569</v>
      </c>
      <c r="AG71" s="964"/>
      <c r="AH71" s="964"/>
      <c r="AI71" s="964"/>
      <c r="AJ71" s="964"/>
      <c r="AK71" s="964" t="s">
        <v>545</v>
      </c>
      <c r="AL71" s="964"/>
      <c r="AM71" s="964"/>
      <c r="AN71" s="964"/>
      <c r="AO71" s="964"/>
      <c r="AP71" s="964">
        <v>7434</v>
      </c>
      <c r="AQ71" s="964"/>
      <c r="AR71" s="964"/>
      <c r="AS71" s="964"/>
      <c r="AT71" s="964"/>
      <c r="AU71" s="964">
        <v>2292</v>
      </c>
      <c r="AV71" s="964"/>
      <c r="AW71" s="964"/>
      <c r="AX71" s="964"/>
      <c r="AY71" s="964"/>
      <c r="AZ71" s="965"/>
      <c r="BA71" s="965"/>
      <c r="BB71" s="965"/>
      <c r="BC71" s="965"/>
      <c r="BD71" s="966"/>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7"/>
      <c r="C72" s="968"/>
      <c r="D72" s="968"/>
      <c r="E72" s="968"/>
      <c r="F72" s="968"/>
      <c r="G72" s="968"/>
      <c r="H72" s="968"/>
      <c r="I72" s="968"/>
      <c r="J72" s="968"/>
      <c r="K72" s="968"/>
      <c r="L72" s="968"/>
      <c r="M72" s="968"/>
      <c r="N72" s="968"/>
      <c r="O72" s="968"/>
      <c r="P72" s="969"/>
      <c r="Q72" s="970"/>
      <c r="R72" s="964"/>
      <c r="S72" s="964"/>
      <c r="T72" s="964"/>
      <c r="U72" s="964"/>
      <c r="V72" s="964"/>
      <c r="W72" s="964"/>
      <c r="X72" s="964"/>
      <c r="Y72" s="964"/>
      <c r="Z72" s="964"/>
      <c r="AA72" s="964"/>
      <c r="AB72" s="964"/>
      <c r="AC72" s="964"/>
      <c r="AD72" s="964"/>
      <c r="AE72" s="964"/>
      <c r="AF72" s="964"/>
      <c r="AG72" s="964"/>
      <c r="AH72" s="964"/>
      <c r="AI72" s="964"/>
      <c r="AJ72" s="964"/>
      <c r="AK72" s="964"/>
      <c r="AL72" s="964"/>
      <c r="AM72" s="964"/>
      <c r="AN72" s="964"/>
      <c r="AO72" s="964"/>
      <c r="AP72" s="964"/>
      <c r="AQ72" s="964"/>
      <c r="AR72" s="964"/>
      <c r="AS72" s="964"/>
      <c r="AT72" s="964"/>
      <c r="AU72" s="964"/>
      <c r="AV72" s="964"/>
      <c r="AW72" s="964"/>
      <c r="AX72" s="964"/>
      <c r="AY72" s="964"/>
      <c r="AZ72" s="965"/>
      <c r="BA72" s="965"/>
      <c r="BB72" s="965"/>
      <c r="BC72" s="965"/>
      <c r="BD72" s="966"/>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7"/>
      <c r="C73" s="968"/>
      <c r="D73" s="968"/>
      <c r="E73" s="968"/>
      <c r="F73" s="968"/>
      <c r="G73" s="968"/>
      <c r="H73" s="968"/>
      <c r="I73" s="968"/>
      <c r="J73" s="968"/>
      <c r="K73" s="968"/>
      <c r="L73" s="968"/>
      <c r="M73" s="968"/>
      <c r="N73" s="968"/>
      <c r="O73" s="968"/>
      <c r="P73" s="969"/>
      <c r="Q73" s="970"/>
      <c r="R73" s="964"/>
      <c r="S73" s="964"/>
      <c r="T73" s="964"/>
      <c r="U73" s="964"/>
      <c r="V73" s="964"/>
      <c r="W73" s="964"/>
      <c r="X73" s="964"/>
      <c r="Y73" s="964"/>
      <c r="Z73" s="964"/>
      <c r="AA73" s="964"/>
      <c r="AB73" s="964"/>
      <c r="AC73" s="964"/>
      <c r="AD73" s="964"/>
      <c r="AE73" s="964"/>
      <c r="AF73" s="964"/>
      <c r="AG73" s="964"/>
      <c r="AH73" s="964"/>
      <c r="AI73" s="964"/>
      <c r="AJ73" s="964"/>
      <c r="AK73" s="964"/>
      <c r="AL73" s="964"/>
      <c r="AM73" s="964"/>
      <c r="AN73" s="964"/>
      <c r="AO73" s="964"/>
      <c r="AP73" s="964"/>
      <c r="AQ73" s="964"/>
      <c r="AR73" s="964"/>
      <c r="AS73" s="964"/>
      <c r="AT73" s="964"/>
      <c r="AU73" s="964"/>
      <c r="AV73" s="964"/>
      <c r="AW73" s="964"/>
      <c r="AX73" s="964"/>
      <c r="AY73" s="964"/>
      <c r="AZ73" s="965"/>
      <c r="BA73" s="965"/>
      <c r="BB73" s="965"/>
      <c r="BC73" s="965"/>
      <c r="BD73" s="966"/>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7"/>
      <c r="C74" s="968"/>
      <c r="D74" s="968"/>
      <c r="E74" s="968"/>
      <c r="F74" s="968"/>
      <c r="G74" s="968"/>
      <c r="H74" s="968"/>
      <c r="I74" s="968"/>
      <c r="J74" s="968"/>
      <c r="K74" s="968"/>
      <c r="L74" s="968"/>
      <c r="M74" s="968"/>
      <c r="N74" s="968"/>
      <c r="O74" s="968"/>
      <c r="P74" s="969"/>
      <c r="Q74" s="970"/>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64"/>
      <c r="AY74" s="964"/>
      <c r="AZ74" s="965"/>
      <c r="BA74" s="965"/>
      <c r="BB74" s="965"/>
      <c r="BC74" s="965"/>
      <c r="BD74" s="966"/>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7"/>
      <c r="C75" s="968"/>
      <c r="D75" s="968"/>
      <c r="E75" s="968"/>
      <c r="F75" s="968"/>
      <c r="G75" s="968"/>
      <c r="H75" s="968"/>
      <c r="I75" s="968"/>
      <c r="J75" s="968"/>
      <c r="K75" s="968"/>
      <c r="L75" s="968"/>
      <c r="M75" s="968"/>
      <c r="N75" s="968"/>
      <c r="O75" s="968"/>
      <c r="P75" s="969"/>
      <c r="Q75" s="971"/>
      <c r="R75" s="972"/>
      <c r="S75" s="972"/>
      <c r="T75" s="972"/>
      <c r="U75" s="973"/>
      <c r="V75" s="974"/>
      <c r="W75" s="972"/>
      <c r="X75" s="972"/>
      <c r="Y75" s="972"/>
      <c r="Z75" s="973"/>
      <c r="AA75" s="974"/>
      <c r="AB75" s="972"/>
      <c r="AC75" s="972"/>
      <c r="AD75" s="972"/>
      <c r="AE75" s="973"/>
      <c r="AF75" s="974"/>
      <c r="AG75" s="972"/>
      <c r="AH75" s="972"/>
      <c r="AI75" s="972"/>
      <c r="AJ75" s="973"/>
      <c r="AK75" s="974"/>
      <c r="AL75" s="972"/>
      <c r="AM75" s="972"/>
      <c r="AN75" s="972"/>
      <c r="AO75" s="973"/>
      <c r="AP75" s="974"/>
      <c r="AQ75" s="972"/>
      <c r="AR75" s="972"/>
      <c r="AS75" s="972"/>
      <c r="AT75" s="973"/>
      <c r="AU75" s="974"/>
      <c r="AV75" s="972"/>
      <c r="AW75" s="972"/>
      <c r="AX75" s="972"/>
      <c r="AY75" s="973"/>
      <c r="AZ75" s="965"/>
      <c r="BA75" s="965"/>
      <c r="BB75" s="965"/>
      <c r="BC75" s="965"/>
      <c r="BD75" s="966"/>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7"/>
      <c r="C76" s="968"/>
      <c r="D76" s="968"/>
      <c r="E76" s="968"/>
      <c r="F76" s="968"/>
      <c r="G76" s="968"/>
      <c r="H76" s="968"/>
      <c r="I76" s="968"/>
      <c r="J76" s="968"/>
      <c r="K76" s="968"/>
      <c r="L76" s="968"/>
      <c r="M76" s="968"/>
      <c r="N76" s="968"/>
      <c r="O76" s="968"/>
      <c r="P76" s="969"/>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5"/>
      <c r="BA76" s="965"/>
      <c r="BB76" s="965"/>
      <c r="BC76" s="965"/>
      <c r="BD76" s="966"/>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7"/>
      <c r="C77" s="968"/>
      <c r="D77" s="968"/>
      <c r="E77" s="968"/>
      <c r="F77" s="968"/>
      <c r="G77" s="968"/>
      <c r="H77" s="968"/>
      <c r="I77" s="968"/>
      <c r="J77" s="968"/>
      <c r="K77" s="968"/>
      <c r="L77" s="968"/>
      <c r="M77" s="968"/>
      <c r="N77" s="968"/>
      <c r="O77" s="968"/>
      <c r="P77" s="969"/>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5"/>
      <c r="BA77" s="965"/>
      <c r="BB77" s="965"/>
      <c r="BC77" s="965"/>
      <c r="BD77" s="966"/>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7"/>
      <c r="C78" s="968"/>
      <c r="D78" s="968"/>
      <c r="E78" s="968"/>
      <c r="F78" s="968"/>
      <c r="G78" s="968"/>
      <c r="H78" s="968"/>
      <c r="I78" s="968"/>
      <c r="J78" s="968"/>
      <c r="K78" s="968"/>
      <c r="L78" s="968"/>
      <c r="M78" s="968"/>
      <c r="N78" s="968"/>
      <c r="O78" s="968"/>
      <c r="P78" s="969"/>
      <c r="Q78" s="970"/>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5"/>
      <c r="BA78" s="965"/>
      <c r="BB78" s="965"/>
      <c r="BC78" s="965"/>
      <c r="BD78" s="966"/>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399</v>
      </c>
      <c r="C88" s="939"/>
      <c r="D88" s="939"/>
      <c r="E88" s="939"/>
      <c r="F88" s="939"/>
      <c r="G88" s="939"/>
      <c r="H88" s="939"/>
      <c r="I88" s="939"/>
      <c r="J88" s="939"/>
      <c r="K88" s="939"/>
      <c r="L88" s="939"/>
      <c r="M88" s="939"/>
      <c r="N88" s="939"/>
      <c r="O88" s="939"/>
      <c r="P88" s="940"/>
      <c r="Q88" s="955"/>
      <c r="R88" s="956"/>
      <c r="S88" s="956"/>
      <c r="T88" s="956"/>
      <c r="U88" s="956"/>
      <c r="V88" s="956"/>
      <c r="W88" s="956"/>
      <c r="X88" s="956"/>
      <c r="Y88" s="956"/>
      <c r="Z88" s="956"/>
      <c r="AA88" s="956"/>
      <c r="AB88" s="956"/>
      <c r="AC88" s="956"/>
      <c r="AD88" s="956"/>
      <c r="AE88" s="956"/>
      <c r="AF88" s="953">
        <f>SUM(AF68:AJ71)</f>
        <v>18279</v>
      </c>
      <c r="AG88" s="953"/>
      <c r="AH88" s="953"/>
      <c r="AI88" s="953"/>
      <c r="AJ88" s="953"/>
      <c r="AK88" s="956"/>
      <c r="AL88" s="956"/>
      <c r="AM88" s="956"/>
      <c r="AN88" s="956"/>
      <c r="AO88" s="956"/>
      <c r="AP88" s="953">
        <f>SUM(AP68:AT71)</f>
        <v>7641</v>
      </c>
      <c r="AQ88" s="953"/>
      <c r="AR88" s="953"/>
      <c r="AS88" s="953"/>
      <c r="AT88" s="953"/>
      <c r="AU88" s="953">
        <f>SUM(AU68:AY71)</f>
        <v>2292</v>
      </c>
      <c r="AV88" s="953"/>
      <c r="AW88" s="953"/>
      <c r="AX88" s="953"/>
      <c r="AY88" s="953"/>
      <c r="AZ88" s="954"/>
      <c r="BA88" s="928"/>
      <c r="BB88" s="928"/>
      <c r="BC88" s="928"/>
      <c r="BD88" s="929"/>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SUM(CR7:CV13)</f>
        <v>744</v>
      </c>
      <c r="CS102" s="945"/>
      <c r="CT102" s="945"/>
      <c r="CU102" s="945"/>
      <c r="CV102" s="946"/>
      <c r="CW102" s="944">
        <f t="shared" ref="CW102" si="0">SUM(CW7:DA13)</f>
        <v>198</v>
      </c>
      <c r="CX102" s="945"/>
      <c r="CY102" s="945"/>
      <c r="CZ102" s="945"/>
      <c r="DA102" s="946"/>
      <c r="DB102" s="944">
        <f t="shared" ref="DB102" si="1">SUM(DB7:DF13)</f>
        <v>28</v>
      </c>
      <c r="DC102" s="945"/>
      <c r="DD102" s="945"/>
      <c r="DE102" s="945"/>
      <c r="DF102" s="946"/>
      <c r="DG102" s="944">
        <f t="shared" ref="DG102" si="2">SUM(DG7:DK13)</f>
        <v>0</v>
      </c>
      <c r="DH102" s="945"/>
      <c r="DI102" s="945"/>
      <c r="DJ102" s="945"/>
      <c r="DK102" s="946"/>
      <c r="DL102" s="944">
        <f t="shared" ref="DL102" si="3">SUM(DL7:DP13)</f>
        <v>142</v>
      </c>
      <c r="DM102" s="945"/>
      <c r="DN102" s="945"/>
      <c r="DO102" s="945"/>
      <c r="DP102" s="946"/>
      <c r="DQ102" s="944">
        <f t="shared" ref="DQ102" si="4">SUM(DQ7:DU13)</f>
        <v>70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285</v>
      </c>
      <c r="AG109" s="886"/>
      <c r="AH109" s="886"/>
      <c r="AI109" s="886"/>
      <c r="AJ109" s="887"/>
      <c r="AK109" s="888" t="s">
        <v>284</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285</v>
      </c>
      <c r="BW109" s="886"/>
      <c r="BX109" s="886"/>
      <c r="BY109" s="886"/>
      <c r="BZ109" s="887"/>
      <c r="CA109" s="888" t="s">
        <v>284</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285</v>
      </c>
      <c r="DM109" s="886"/>
      <c r="DN109" s="886"/>
      <c r="DO109" s="886"/>
      <c r="DP109" s="887"/>
      <c r="DQ109" s="888" t="s">
        <v>284</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6262714</v>
      </c>
      <c r="AB110" s="871"/>
      <c r="AC110" s="871"/>
      <c r="AD110" s="871"/>
      <c r="AE110" s="872"/>
      <c r="AF110" s="873">
        <v>7921738</v>
      </c>
      <c r="AG110" s="871"/>
      <c r="AH110" s="871"/>
      <c r="AI110" s="871"/>
      <c r="AJ110" s="872"/>
      <c r="AK110" s="873">
        <v>7036211</v>
      </c>
      <c r="AL110" s="871"/>
      <c r="AM110" s="871"/>
      <c r="AN110" s="871"/>
      <c r="AO110" s="872"/>
      <c r="AP110" s="874">
        <v>21.1</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65077156</v>
      </c>
      <c r="BR110" s="798"/>
      <c r="BS110" s="798"/>
      <c r="BT110" s="798"/>
      <c r="BU110" s="798"/>
      <c r="BV110" s="798">
        <v>66342109</v>
      </c>
      <c r="BW110" s="798"/>
      <c r="BX110" s="798"/>
      <c r="BY110" s="798"/>
      <c r="BZ110" s="798"/>
      <c r="CA110" s="798">
        <v>65460803</v>
      </c>
      <c r="CB110" s="798"/>
      <c r="CC110" s="798"/>
      <c r="CD110" s="798"/>
      <c r="CE110" s="798"/>
      <c r="CF110" s="859">
        <v>196.1</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547536</v>
      </c>
      <c r="BR111" s="769"/>
      <c r="BS111" s="769"/>
      <c r="BT111" s="769"/>
      <c r="BU111" s="769"/>
      <c r="BV111" s="769">
        <v>456246</v>
      </c>
      <c r="BW111" s="769"/>
      <c r="BX111" s="769"/>
      <c r="BY111" s="769"/>
      <c r="BZ111" s="769"/>
      <c r="CA111" s="769">
        <v>414847</v>
      </c>
      <c r="CB111" s="769"/>
      <c r="CC111" s="769"/>
      <c r="CD111" s="769"/>
      <c r="CE111" s="769"/>
      <c r="CF111" s="846">
        <v>1.2</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33333</v>
      </c>
      <c r="AB112" s="782"/>
      <c r="AC112" s="782"/>
      <c r="AD112" s="782"/>
      <c r="AE112" s="783"/>
      <c r="AF112" s="784">
        <v>16666</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29237010</v>
      </c>
      <c r="BR112" s="769"/>
      <c r="BS112" s="769"/>
      <c r="BT112" s="769"/>
      <c r="BU112" s="769"/>
      <c r="BV112" s="769">
        <v>28122422</v>
      </c>
      <c r="BW112" s="769"/>
      <c r="BX112" s="769"/>
      <c r="BY112" s="769"/>
      <c r="BZ112" s="769"/>
      <c r="CA112" s="769">
        <v>27698049</v>
      </c>
      <c r="CB112" s="769"/>
      <c r="CC112" s="769"/>
      <c r="CD112" s="769"/>
      <c r="CE112" s="769"/>
      <c r="CF112" s="846">
        <v>83</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3024391</v>
      </c>
      <c r="AB113" s="907"/>
      <c r="AC113" s="907"/>
      <c r="AD113" s="907"/>
      <c r="AE113" s="908"/>
      <c r="AF113" s="909">
        <v>2601442</v>
      </c>
      <c r="AG113" s="907"/>
      <c r="AH113" s="907"/>
      <c r="AI113" s="907"/>
      <c r="AJ113" s="908"/>
      <c r="AK113" s="909">
        <v>2428038</v>
      </c>
      <c r="AL113" s="907"/>
      <c r="AM113" s="907"/>
      <c r="AN113" s="907"/>
      <c r="AO113" s="908"/>
      <c r="AP113" s="910">
        <v>7.3</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1343390</v>
      </c>
      <c r="BR113" s="769"/>
      <c r="BS113" s="769"/>
      <c r="BT113" s="769"/>
      <c r="BU113" s="769"/>
      <c r="BV113" s="769">
        <v>1347478</v>
      </c>
      <c r="BW113" s="769"/>
      <c r="BX113" s="769"/>
      <c r="BY113" s="769"/>
      <c r="BZ113" s="769"/>
      <c r="CA113" s="769">
        <v>2316208</v>
      </c>
      <c r="CB113" s="769"/>
      <c r="CC113" s="769"/>
      <c r="CD113" s="769"/>
      <c r="CE113" s="769"/>
      <c r="CF113" s="846">
        <v>6.9</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212104</v>
      </c>
      <c r="AB114" s="782"/>
      <c r="AC114" s="782"/>
      <c r="AD114" s="782"/>
      <c r="AE114" s="783"/>
      <c r="AF114" s="784">
        <v>130556</v>
      </c>
      <c r="AG114" s="782"/>
      <c r="AH114" s="782"/>
      <c r="AI114" s="782"/>
      <c r="AJ114" s="783"/>
      <c r="AK114" s="784">
        <v>43363</v>
      </c>
      <c r="AL114" s="782"/>
      <c r="AM114" s="782"/>
      <c r="AN114" s="782"/>
      <c r="AO114" s="783"/>
      <c r="AP114" s="752">
        <v>0.1</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8489217</v>
      </c>
      <c r="BR114" s="769"/>
      <c r="BS114" s="769"/>
      <c r="BT114" s="769"/>
      <c r="BU114" s="769"/>
      <c r="BV114" s="769">
        <v>7794824</v>
      </c>
      <c r="BW114" s="769"/>
      <c r="BX114" s="769"/>
      <c r="BY114" s="769"/>
      <c r="BZ114" s="769"/>
      <c r="CA114" s="769">
        <v>7318629</v>
      </c>
      <c r="CB114" s="769"/>
      <c r="CC114" s="769"/>
      <c r="CD114" s="769"/>
      <c r="CE114" s="769"/>
      <c r="CF114" s="846">
        <v>21.9</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45510</v>
      </c>
      <c r="AB115" s="907"/>
      <c r="AC115" s="907"/>
      <c r="AD115" s="907"/>
      <c r="AE115" s="908"/>
      <c r="AF115" s="909">
        <v>43798</v>
      </c>
      <c r="AG115" s="907"/>
      <c r="AH115" s="907"/>
      <c r="AI115" s="907"/>
      <c r="AJ115" s="908"/>
      <c r="AK115" s="909">
        <v>42360</v>
      </c>
      <c r="AL115" s="907"/>
      <c r="AM115" s="907"/>
      <c r="AN115" s="907"/>
      <c r="AO115" s="908"/>
      <c r="AP115" s="910">
        <v>0.1</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4320854</v>
      </c>
      <c r="BR115" s="769"/>
      <c r="BS115" s="769"/>
      <c r="BT115" s="769"/>
      <c r="BU115" s="769"/>
      <c r="BV115" s="769">
        <v>109476</v>
      </c>
      <c r="BW115" s="769"/>
      <c r="BX115" s="769"/>
      <c r="BY115" s="769"/>
      <c r="BZ115" s="769"/>
      <c r="CA115" s="769">
        <v>91461</v>
      </c>
      <c r="CB115" s="769"/>
      <c r="CC115" s="769"/>
      <c r="CD115" s="769"/>
      <c r="CE115" s="769"/>
      <c r="CF115" s="846">
        <v>0.3</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48604</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9578052</v>
      </c>
      <c r="AB117" s="893"/>
      <c r="AC117" s="893"/>
      <c r="AD117" s="893"/>
      <c r="AE117" s="894"/>
      <c r="AF117" s="896">
        <v>10714200</v>
      </c>
      <c r="AG117" s="893"/>
      <c r="AH117" s="893"/>
      <c r="AI117" s="893"/>
      <c r="AJ117" s="894"/>
      <c r="AK117" s="896">
        <v>9549972</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285</v>
      </c>
      <c r="AG118" s="886"/>
      <c r="AH118" s="886"/>
      <c r="AI118" s="886"/>
      <c r="AJ118" s="887"/>
      <c r="AK118" s="888" t="s">
        <v>284</v>
      </c>
      <c r="AL118" s="886"/>
      <c r="AM118" s="886"/>
      <c r="AN118" s="886"/>
      <c r="AO118" s="887"/>
      <c r="AP118" s="889" t="s">
        <v>409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437</v>
      </c>
      <c r="BP118" s="836"/>
      <c r="BQ118" s="855">
        <v>109015163</v>
      </c>
      <c r="BR118" s="856"/>
      <c r="BS118" s="856"/>
      <c r="BT118" s="856"/>
      <c r="BU118" s="856"/>
      <c r="BV118" s="856">
        <v>104172555</v>
      </c>
      <c r="BW118" s="856"/>
      <c r="BX118" s="856"/>
      <c r="BY118" s="856"/>
      <c r="BZ118" s="856"/>
      <c r="CA118" s="856">
        <v>103299997</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8140154</v>
      </c>
      <c r="BR119" s="798"/>
      <c r="BS119" s="798"/>
      <c r="BT119" s="798"/>
      <c r="BU119" s="798"/>
      <c r="BV119" s="798">
        <v>8719281</v>
      </c>
      <c r="BW119" s="798"/>
      <c r="BX119" s="798"/>
      <c r="BY119" s="798"/>
      <c r="BZ119" s="798"/>
      <c r="CA119" s="798">
        <v>10244561</v>
      </c>
      <c r="CB119" s="798"/>
      <c r="CC119" s="798"/>
      <c r="CD119" s="798"/>
      <c r="CE119" s="798"/>
      <c r="CF119" s="859">
        <v>30.7</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498932</v>
      </c>
      <c r="DH119" s="715"/>
      <c r="DI119" s="715"/>
      <c r="DJ119" s="715"/>
      <c r="DK119" s="716"/>
      <c r="DL119" s="717">
        <v>456246</v>
      </c>
      <c r="DM119" s="715"/>
      <c r="DN119" s="715"/>
      <c r="DO119" s="715"/>
      <c r="DP119" s="716"/>
      <c r="DQ119" s="717">
        <v>414847</v>
      </c>
      <c r="DR119" s="715"/>
      <c r="DS119" s="715"/>
      <c r="DT119" s="715"/>
      <c r="DU119" s="716"/>
      <c r="DV119" s="805">
        <v>1.2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20681926</v>
      </c>
      <c r="BR120" s="769"/>
      <c r="BS120" s="769"/>
      <c r="BT120" s="769"/>
      <c r="BU120" s="769"/>
      <c r="BV120" s="769">
        <v>20690780</v>
      </c>
      <c r="BW120" s="769"/>
      <c r="BX120" s="769"/>
      <c r="BY120" s="769"/>
      <c r="BZ120" s="769"/>
      <c r="CA120" s="769">
        <v>20005840</v>
      </c>
      <c r="CB120" s="769"/>
      <c r="CC120" s="769"/>
      <c r="CD120" s="769"/>
      <c r="CE120" s="769"/>
      <c r="CF120" s="846">
        <v>59.9</v>
      </c>
      <c r="CG120" s="847"/>
      <c r="CH120" s="847"/>
      <c r="CI120" s="847"/>
      <c r="CJ120" s="847"/>
      <c r="CK120" s="848" t="s">
        <v>443</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23642778</v>
      </c>
      <c r="DH120" s="798"/>
      <c r="DI120" s="798"/>
      <c r="DJ120" s="798"/>
      <c r="DK120" s="798"/>
      <c r="DL120" s="798">
        <v>22609602</v>
      </c>
      <c r="DM120" s="798"/>
      <c r="DN120" s="798"/>
      <c r="DO120" s="798"/>
      <c r="DP120" s="798"/>
      <c r="DQ120" s="798">
        <v>21660660</v>
      </c>
      <c r="DR120" s="798"/>
      <c r="DS120" s="798"/>
      <c r="DT120" s="798"/>
      <c r="DU120" s="798"/>
      <c r="DV120" s="799">
        <v>64.900000000000006</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59952200</v>
      </c>
      <c r="BR121" s="856"/>
      <c r="BS121" s="856"/>
      <c r="BT121" s="856"/>
      <c r="BU121" s="856"/>
      <c r="BV121" s="856">
        <v>61074529</v>
      </c>
      <c r="BW121" s="856"/>
      <c r="BX121" s="856"/>
      <c r="BY121" s="856"/>
      <c r="BZ121" s="856"/>
      <c r="CA121" s="856">
        <v>64100435</v>
      </c>
      <c r="CB121" s="856"/>
      <c r="CC121" s="856"/>
      <c r="CD121" s="856"/>
      <c r="CE121" s="856"/>
      <c r="CF121" s="857">
        <v>192</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1691290</v>
      </c>
      <c r="DH121" s="769"/>
      <c r="DI121" s="769"/>
      <c r="DJ121" s="769"/>
      <c r="DK121" s="769"/>
      <c r="DL121" s="769">
        <v>2101818</v>
      </c>
      <c r="DM121" s="769"/>
      <c r="DN121" s="769"/>
      <c r="DO121" s="769"/>
      <c r="DP121" s="769"/>
      <c r="DQ121" s="769">
        <v>2929441</v>
      </c>
      <c r="DR121" s="769"/>
      <c r="DS121" s="769"/>
      <c r="DT121" s="769"/>
      <c r="DU121" s="769"/>
      <c r="DV121" s="821">
        <v>8.8000000000000007</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446</v>
      </c>
      <c r="BP122" s="836"/>
      <c r="BQ122" s="837">
        <v>88774280</v>
      </c>
      <c r="BR122" s="838"/>
      <c r="BS122" s="838"/>
      <c r="BT122" s="838"/>
      <c r="BU122" s="838"/>
      <c r="BV122" s="838">
        <v>90484590</v>
      </c>
      <c r="BW122" s="838"/>
      <c r="BX122" s="838"/>
      <c r="BY122" s="838"/>
      <c r="BZ122" s="838"/>
      <c r="CA122" s="838">
        <v>94350836</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2714679</v>
      </c>
      <c r="DH122" s="769"/>
      <c r="DI122" s="769"/>
      <c r="DJ122" s="769"/>
      <c r="DK122" s="769"/>
      <c r="DL122" s="769">
        <v>2464199</v>
      </c>
      <c r="DM122" s="769"/>
      <c r="DN122" s="769"/>
      <c r="DO122" s="769"/>
      <c r="DP122" s="769"/>
      <c r="DQ122" s="769">
        <v>2305590</v>
      </c>
      <c r="DR122" s="769"/>
      <c r="DS122" s="769"/>
      <c r="DT122" s="769"/>
      <c r="DU122" s="769"/>
      <c r="DV122" s="821">
        <v>6.9</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14690</v>
      </c>
      <c r="AB123" s="782"/>
      <c r="AC123" s="782"/>
      <c r="AD123" s="782"/>
      <c r="AE123" s="783"/>
      <c r="AF123" s="784">
        <v>12978</v>
      </c>
      <c r="AG123" s="782"/>
      <c r="AH123" s="782"/>
      <c r="AI123" s="782"/>
      <c r="AJ123" s="783"/>
      <c r="AK123" s="784">
        <v>11540</v>
      </c>
      <c r="AL123" s="782"/>
      <c r="AM123" s="782"/>
      <c r="AN123" s="782"/>
      <c r="AO123" s="783"/>
      <c r="AP123" s="752">
        <v>0</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60.7</v>
      </c>
      <c r="BR123" s="830"/>
      <c r="BS123" s="830"/>
      <c r="BT123" s="830"/>
      <c r="BU123" s="830"/>
      <c r="BV123" s="830">
        <v>41.7</v>
      </c>
      <c r="BW123" s="830"/>
      <c r="BX123" s="830"/>
      <c r="BY123" s="830"/>
      <c r="BZ123" s="830"/>
      <c r="CA123" s="830">
        <v>26.8</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542803</v>
      </c>
      <c r="DH123" s="782"/>
      <c r="DI123" s="782"/>
      <c r="DJ123" s="782"/>
      <c r="DK123" s="783"/>
      <c r="DL123" s="784">
        <v>434054</v>
      </c>
      <c r="DM123" s="782"/>
      <c r="DN123" s="782"/>
      <c r="DO123" s="782"/>
      <c r="DP123" s="783"/>
      <c r="DQ123" s="784">
        <v>417526</v>
      </c>
      <c r="DR123" s="782"/>
      <c r="DS123" s="782"/>
      <c r="DT123" s="782"/>
      <c r="DU123" s="783"/>
      <c r="DV123" s="752">
        <v>1.3</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v>124481</v>
      </c>
      <c r="DH124" s="715"/>
      <c r="DI124" s="715"/>
      <c r="DJ124" s="715"/>
      <c r="DK124" s="716"/>
      <c r="DL124" s="717">
        <v>93023</v>
      </c>
      <c r="DM124" s="715"/>
      <c r="DN124" s="715"/>
      <c r="DO124" s="715"/>
      <c r="DP124" s="716"/>
      <c r="DQ124" s="717">
        <v>82474</v>
      </c>
      <c r="DR124" s="715"/>
      <c r="DS124" s="715"/>
      <c r="DT124" s="715"/>
      <c r="DU124" s="716"/>
      <c r="DV124" s="805">
        <v>0.2</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30820</v>
      </c>
      <c r="AB126" s="782"/>
      <c r="AC126" s="782"/>
      <c r="AD126" s="782"/>
      <c r="AE126" s="783"/>
      <c r="AF126" s="784">
        <v>30820</v>
      </c>
      <c r="AG126" s="782"/>
      <c r="AH126" s="782"/>
      <c r="AI126" s="782"/>
      <c r="AJ126" s="783"/>
      <c r="AK126" s="784">
        <v>30820</v>
      </c>
      <c r="AL126" s="782"/>
      <c r="AM126" s="782"/>
      <c r="AN126" s="782"/>
      <c r="AO126" s="783"/>
      <c r="AP126" s="752">
        <v>0.1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v>3729408</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457</v>
      </c>
      <c r="AY127" s="756"/>
      <c r="AZ127" s="756"/>
      <c r="BA127" s="756"/>
      <c r="BB127" s="756"/>
      <c r="BC127" s="756"/>
      <c r="BD127" s="756"/>
      <c r="BE127" s="757"/>
      <c r="BF127" s="758" t="s">
        <v>111</v>
      </c>
      <c r="BG127" s="759"/>
      <c r="BH127" s="759"/>
      <c r="BI127" s="759"/>
      <c r="BJ127" s="759"/>
      <c r="BK127" s="759"/>
      <c r="BL127" s="760"/>
      <c r="BM127" s="758">
        <v>11.5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v>591446</v>
      </c>
      <c r="DH127" s="818"/>
      <c r="DI127" s="818"/>
      <c r="DJ127" s="818"/>
      <c r="DK127" s="818"/>
      <c r="DL127" s="818">
        <v>109476</v>
      </c>
      <c r="DM127" s="818"/>
      <c r="DN127" s="818"/>
      <c r="DO127" s="818"/>
      <c r="DP127" s="818"/>
      <c r="DQ127" s="818">
        <v>91461</v>
      </c>
      <c r="DR127" s="818"/>
      <c r="DS127" s="818"/>
      <c r="DT127" s="818"/>
      <c r="DU127" s="818"/>
      <c r="DV127" s="819">
        <v>0.3</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2165841</v>
      </c>
      <c r="AB128" s="722"/>
      <c r="AC128" s="722"/>
      <c r="AD128" s="722"/>
      <c r="AE128" s="723"/>
      <c r="AF128" s="724">
        <v>2237446</v>
      </c>
      <c r="AG128" s="722"/>
      <c r="AH128" s="722"/>
      <c r="AI128" s="722"/>
      <c r="AJ128" s="723"/>
      <c r="AK128" s="724">
        <v>2232040</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111</v>
      </c>
      <c r="BG128" s="789"/>
      <c r="BH128" s="789"/>
      <c r="BI128" s="789"/>
      <c r="BJ128" s="789"/>
      <c r="BK128" s="789"/>
      <c r="BL128" s="790"/>
      <c r="BM128" s="788">
        <v>16.5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38385781</v>
      </c>
      <c r="AB129" s="782"/>
      <c r="AC129" s="782"/>
      <c r="AD129" s="782"/>
      <c r="AE129" s="783"/>
      <c r="AF129" s="784">
        <v>37809001</v>
      </c>
      <c r="AG129" s="782"/>
      <c r="AH129" s="782"/>
      <c r="AI129" s="782"/>
      <c r="AJ129" s="783"/>
      <c r="AK129" s="784">
        <v>38457880</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5089854</v>
      </c>
      <c r="AB130" s="782"/>
      <c r="AC130" s="782"/>
      <c r="AD130" s="782"/>
      <c r="AE130" s="783"/>
      <c r="AF130" s="784">
        <v>4987895</v>
      </c>
      <c r="AG130" s="782"/>
      <c r="AH130" s="782"/>
      <c r="AI130" s="782"/>
      <c r="AJ130" s="783"/>
      <c r="AK130" s="784">
        <v>5078951</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26.8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33295927</v>
      </c>
      <c r="AB131" s="715"/>
      <c r="AC131" s="715"/>
      <c r="AD131" s="715"/>
      <c r="AE131" s="716"/>
      <c r="AF131" s="717">
        <v>32821106</v>
      </c>
      <c r="AG131" s="715"/>
      <c r="AH131" s="715"/>
      <c r="AI131" s="715"/>
      <c r="AJ131" s="716"/>
      <c r="AK131" s="717">
        <v>33378929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6.9748995789999997</v>
      </c>
      <c r="AB132" s="738"/>
      <c r="AC132" s="738"/>
      <c r="AD132" s="738"/>
      <c r="AE132" s="739"/>
      <c r="AF132" s="740">
        <v>10.62992515</v>
      </c>
      <c r="AG132" s="738"/>
      <c r="AH132" s="738"/>
      <c r="AI132" s="738"/>
      <c r="AJ132" s="739"/>
      <c r="AK132" s="740">
        <v>6.7077676459999998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7.5</v>
      </c>
      <c r="AB133" s="747"/>
      <c r="AC133" s="747"/>
      <c r="AD133" s="747"/>
      <c r="AE133" s="748"/>
      <c r="AF133" s="746">
        <v>8.3000000000000007</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70" zoomScaleNormal="85" zoomScaleSheetLayoutView="100" workbookViewId="0">
      <selection activeCell="S46" sqref="S4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5" zoomScaleNormal="40" zoomScaleSheetLayoutView="55" workbookViewId="0">
      <selection activeCell="S46" sqref="S4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S46" sqref="S4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8" t="s">
        <v>473</v>
      </c>
      <c r="L7" s="254"/>
      <c r="M7" s="255" t="s">
        <v>474</v>
      </c>
      <c r="N7" s="256"/>
    </row>
    <row r="8" spans="1:16">
      <c r="A8" s="248"/>
      <c r="B8" s="244"/>
      <c r="C8" s="244"/>
      <c r="D8" s="244"/>
      <c r="E8" s="244"/>
      <c r="F8" s="244"/>
      <c r="G8" s="257"/>
      <c r="H8" s="258"/>
      <c r="I8" s="258"/>
      <c r="J8" s="259"/>
      <c r="K8" s="1119"/>
      <c r="L8" s="260" t="s">
        <v>475</v>
      </c>
      <c r="M8" s="261" t="s">
        <v>476</v>
      </c>
      <c r="N8" s="262" t="s">
        <v>477</v>
      </c>
    </row>
    <row r="9" spans="1:16">
      <c r="A9" s="248"/>
      <c r="B9" s="244"/>
      <c r="C9" s="244"/>
      <c r="D9" s="244"/>
      <c r="E9" s="244"/>
      <c r="F9" s="244"/>
      <c r="G9" s="1132" t="s">
        <v>478</v>
      </c>
      <c r="H9" s="1133"/>
      <c r="I9" s="1133"/>
      <c r="J9" s="1134"/>
      <c r="K9" s="263">
        <v>11472781</v>
      </c>
      <c r="L9" s="264">
        <v>56864</v>
      </c>
      <c r="M9" s="265">
        <v>57294</v>
      </c>
      <c r="N9" s="266">
        <v>-0.8</v>
      </c>
    </row>
    <row r="10" spans="1:16">
      <c r="A10" s="248"/>
      <c r="B10" s="244"/>
      <c r="C10" s="244"/>
      <c r="D10" s="244"/>
      <c r="E10" s="244"/>
      <c r="F10" s="244"/>
      <c r="G10" s="1132" t="s">
        <v>479</v>
      </c>
      <c r="H10" s="1133"/>
      <c r="I10" s="1133"/>
      <c r="J10" s="1134"/>
      <c r="K10" s="267">
        <v>639630</v>
      </c>
      <c r="L10" s="268">
        <v>3170</v>
      </c>
      <c r="M10" s="269">
        <v>3408</v>
      </c>
      <c r="N10" s="270">
        <v>-7</v>
      </c>
    </row>
    <row r="11" spans="1:16" ht="13.5" customHeight="1">
      <c r="A11" s="248"/>
      <c r="B11" s="244"/>
      <c r="C11" s="244"/>
      <c r="D11" s="244"/>
      <c r="E11" s="244"/>
      <c r="F11" s="244"/>
      <c r="G11" s="1132" t="s">
        <v>480</v>
      </c>
      <c r="H11" s="1133"/>
      <c r="I11" s="1133"/>
      <c r="J11" s="1134"/>
      <c r="K11" s="267">
        <v>110051</v>
      </c>
      <c r="L11" s="268">
        <v>545</v>
      </c>
      <c r="M11" s="269">
        <v>2192</v>
      </c>
      <c r="N11" s="270">
        <v>-75.099999999999994</v>
      </c>
    </row>
    <row r="12" spans="1:16" ht="13.5" customHeight="1">
      <c r="A12" s="248"/>
      <c r="B12" s="244"/>
      <c r="C12" s="244"/>
      <c r="D12" s="244"/>
      <c r="E12" s="244"/>
      <c r="F12" s="244"/>
      <c r="G12" s="1132" t="s">
        <v>481</v>
      </c>
      <c r="H12" s="1133"/>
      <c r="I12" s="1133"/>
      <c r="J12" s="1134"/>
      <c r="K12" s="267">
        <v>293323</v>
      </c>
      <c r="L12" s="268">
        <v>1454</v>
      </c>
      <c r="M12" s="269">
        <v>715</v>
      </c>
      <c r="N12" s="270">
        <v>103.4</v>
      </c>
    </row>
    <row r="13" spans="1:16" ht="13.5" customHeight="1">
      <c r="A13" s="248"/>
      <c r="B13" s="244"/>
      <c r="C13" s="244"/>
      <c r="D13" s="244"/>
      <c r="E13" s="244"/>
      <c r="F13" s="244"/>
      <c r="G13" s="1132" t="s">
        <v>482</v>
      </c>
      <c r="H13" s="1133"/>
      <c r="I13" s="1133"/>
      <c r="J13" s="1134"/>
      <c r="K13" s="267" t="s">
        <v>483</v>
      </c>
      <c r="L13" s="268" t="s">
        <v>483</v>
      </c>
      <c r="M13" s="269" t="s">
        <v>483</v>
      </c>
      <c r="N13" s="270" t="s">
        <v>483</v>
      </c>
    </row>
    <row r="14" spans="1:16" ht="13.5" customHeight="1">
      <c r="A14" s="248"/>
      <c r="B14" s="244"/>
      <c r="C14" s="244"/>
      <c r="D14" s="244"/>
      <c r="E14" s="244"/>
      <c r="F14" s="244"/>
      <c r="G14" s="1132" t="s">
        <v>484</v>
      </c>
      <c r="H14" s="1133"/>
      <c r="I14" s="1133"/>
      <c r="J14" s="1134"/>
      <c r="K14" s="267">
        <v>337826</v>
      </c>
      <c r="L14" s="268">
        <v>1674</v>
      </c>
      <c r="M14" s="269">
        <v>2255</v>
      </c>
      <c r="N14" s="270">
        <v>-25.8</v>
      </c>
    </row>
    <row r="15" spans="1:16" ht="13.5" customHeight="1">
      <c r="A15" s="248"/>
      <c r="B15" s="244"/>
      <c r="C15" s="244"/>
      <c r="D15" s="244"/>
      <c r="E15" s="244"/>
      <c r="F15" s="244"/>
      <c r="G15" s="1132" t="s">
        <v>485</v>
      </c>
      <c r="H15" s="1133"/>
      <c r="I15" s="1133"/>
      <c r="J15" s="1134"/>
      <c r="K15" s="267">
        <v>46158</v>
      </c>
      <c r="L15" s="268">
        <v>229</v>
      </c>
      <c r="M15" s="269">
        <v>1285</v>
      </c>
      <c r="N15" s="270">
        <v>-82.2</v>
      </c>
    </row>
    <row r="16" spans="1:16">
      <c r="A16" s="248"/>
      <c r="B16" s="244"/>
      <c r="C16" s="244"/>
      <c r="D16" s="244"/>
      <c r="E16" s="244"/>
      <c r="F16" s="244"/>
      <c r="G16" s="1135" t="s">
        <v>486</v>
      </c>
      <c r="H16" s="1136"/>
      <c r="I16" s="1136"/>
      <c r="J16" s="1137"/>
      <c r="K16" s="268">
        <v>-931133</v>
      </c>
      <c r="L16" s="268">
        <v>-4615</v>
      </c>
      <c r="M16" s="269">
        <v>-6247</v>
      </c>
      <c r="N16" s="270">
        <v>-26.1</v>
      </c>
    </row>
    <row r="17" spans="1:16">
      <c r="A17" s="248"/>
      <c r="B17" s="244"/>
      <c r="C17" s="244"/>
      <c r="D17" s="244"/>
      <c r="E17" s="244"/>
      <c r="F17" s="244"/>
      <c r="G17" s="1135" t="s">
        <v>169</v>
      </c>
      <c r="H17" s="1136"/>
      <c r="I17" s="1136"/>
      <c r="J17" s="1137"/>
      <c r="K17" s="268">
        <v>11968636</v>
      </c>
      <c r="L17" s="268">
        <v>59321</v>
      </c>
      <c r="M17" s="269">
        <v>60903</v>
      </c>
      <c r="N17" s="270">
        <v>-2.6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9" t="s">
        <v>491</v>
      </c>
      <c r="H21" s="1130"/>
      <c r="I21" s="1130"/>
      <c r="J21" s="1131"/>
      <c r="K21" s="280">
        <v>5.75</v>
      </c>
      <c r="L21" s="281">
        <v>6.11</v>
      </c>
      <c r="M21" s="282">
        <v>-0.36</v>
      </c>
      <c r="N21" s="249"/>
      <c r="O21" s="283"/>
      <c r="P21" s="279"/>
    </row>
    <row r="22" spans="1:16" s="284" customFormat="1">
      <c r="A22" s="279"/>
      <c r="B22" s="249"/>
      <c r="C22" s="249"/>
      <c r="D22" s="249"/>
      <c r="E22" s="249"/>
      <c r="F22" s="249"/>
      <c r="G22" s="1129" t="s">
        <v>492</v>
      </c>
      <c r="H22" s="1130"/>
      <c r="I22" s="1130"/>
      <c r="J22" s="1131"/>
      <c r="K22" s="285">
        <v>101.4</v>
      </c>
      <c r="L22" s="286">
        <v>100</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8" t="s">
        <v>473</v>
      </c>
      <c r="L30" s="254"/>
      <c r="M30" s="255" t="s">
        <v>474</v>
      </c>
      <c r="N30" s="256"/>
    </row>
    <row r="31" spans="1:16">
      <c r="A31" s="248"/>
      <c r="B31" s="244"/>
      <c r="C31" s="244"/>
      <c r="D31" s="244"/>
      <c r="E31" s="244"/>
      <c r="F31" s="244"/>
      <c r="G31" s="257"/>
      <c r="H31" s="258"/>
      <c r="I31" s="258"/>
      <c r="J31" s="259"/>
      <c r="K31" s="1119"/>
      <c r="L31" s="260" t="s">
        <v>475</v>
      </c>
      <c r="M31" s="261" t="s">
        <v>476</v>
      </c>
      <c r="N31" s="262" t="s">
        <v>477</v>
      </c>
    </row>
    <row r="32" spans="1:16" ht="27" customHeight="1">
      <c r="A32" s="248"/>
      <c r="B32" s="244"/>
      <c r="C32" s="244"/>
      <c r="D32" s="244"/>
      <c r="E32" s="244"/>
      <c r="F32" s="244"/>
      <c r="G32" s="1120" t="s">
        <v>496</v>
      </c>
      <c r="H32" s="1121"/>
      <c r="I32" s="1121"/>
      <c r="J32" s="1122"/>
      <c r="K32" s="294">
        <v>7036211</v>
      </c>
      <c r="L32" s="294">
        <v>34874</v>
      </c>
      <c r="M32" s="295">
        <v>32245</v>
      </c>
      <c r="N32" s="296">
        <v>8.1999999999999993</v>
      </c>
    </row>
    <row r="33" spans="1:16" ht="13.5" customHeight="1">
      <c r="A33" s="248"/>
      <c r="B33" s="244"/>
      <c r="C33" s="244"/>
      <c r="D33" s="244"/>
      <c r="E33" s="244"/>
      <c r="F33" s="244"/>
      <c r="G33" s="1120" t="s">
        <v>497</v>
      </c>
      <c r="H33" s="1121"/>
      <c r="I33" s="1121"/>
      <c r="J33" s="1122"/>
      <c r="K33" s="294" t="s">
        <v>483</v>
      </c>
      <c r="L33" s="294" t="s">
        <v>483</v>
      </c>
      <c r="M33" s="295">
        <v>4</v>
      </c>
      <c r="N33" s="296" t="s">
        <v>483</v>
      </c>
    </row>
    <row r="34" spans="1:16" ht="27" customHeight="1">
      <c r="A34" s="248"/>
      <c r="B34" s="244"/>
      <c r="C34" s="244"/>
      <c r="D34" s="244"/>
      <c r="E34" s="244"/>
      <c r="F34" s="244"/>
      <c r="G34" s="1120" t="s">
        <v>498</v>
      </c>
      <c r="H34" s="1121"/>
      <c r="I34" s="1121"/>
      <c r="J34" s="1122"/>
      <c r="K34" s="294" t="s">
        <v>483</v>
      </c>
      <c r="L34" s="294" t="s">
        <v>483</v>
      </c>
      <c r="M34" s="295">
        <v>33</v>
      </c>
      <c r="N34" s="296" t="s">
        <v>483</v>
      </c>
    </row>
    <row r="35" spans="1:16" ht="27" customHeight="1">
      <c r="A35" s="248"/>
      <c r="B35" s="244"/>
      <c r="C35" s="244"/>
      <c r="D35" s="244"/>
      <c r="E35" s="244"/>
      <c r="F35" s="244"/>
      <c r="G35" s="1120" t="s">
        <v>499</v>
      </c>
      <c r="H35" s="1121"/>
      <c r="I35" s="1121"/>
      <c r="J35" s="1122"/>
      <c r="K35" s="294">
        <v>2428038</v>
      </c>
      <c r="L35" s="294">
        <v>12034</v>
      </c>
      <c r="M35" s="295">
        <v>8277</v>
      </c>
      <c r="N35" s="296">
        <v>45.4</v>
      </c>
    </row>
    <row r="36" spans="1:16" ht="27" customHeight="1">
      <c r="A36" s="248"/>
      <c r="B36" s="244"/>
      <c r="C36" s="244"/>
      <c r="D36" s="244"/>
      <c r="E36" s="244"/>
      <c r="F36" s="244"/>
      <c r="G36" s="1120" t="s">
        <v>500</v>
      </c>
      <c r="H36" s="1121"/>
      <c r="I36" s="1121"/>
      <c r="J36" s="1122"/>
      <c r="K36" s="294">
        <v>43363</v>
      </c>
      <c r="L36" s="294">
        <v>215</v>
      </c>
      <c r="M36" s="295">
        <v>932</v>
      </c>
      <c r="N36" s="296">
        <v>-76.900000000000006</v>
      </c>
    </row>
    <row r="37" spans="1:16" ht="13.5" customHeight="1">
      <c r="A37" s="248"/>
      <c r="B37" s="244"/>
      <c r="C37" s="244"/>
      <c r="D37" s="244"/>
      <c r="E37" s="244"/>
      <c r="F37" s="244"/>
      <c r="G37" s="1120" t="s">
        <v>501</v>
      </c>
      <c r="H37" s="1121"/>
      <c r="I37" s="1121"/>
      <c r="J37" s="1122"/>
      <c r="K37" s="294">
        <v>42360</v>
      </c>
      <c r="L37" s="294">
        <v>210</v>
      </c>
      <c r="M37" s="295">
        <v>1529</v>
      </c>
      <c r="N37" s="296">
        <v>-86.3</v>
      </c>
    </row>
    <row r="38" spans="1:16" ht="27" customHeight="1">
      <c r="A38" s="248"/>
      <c r="B38" s="244"/>
      <c r="C38" s="244"/>
      <c r="D38" s="244"/>
      <c r="E38" s="244"/>
      <c r="F38" s="244"/>
      <c r="G38" s="1123" t="s">
        <v>502</v>
      </c>
      <c r="H38" s="1124"/>
      <c r="I38" s="1124"/>
      <c r="J38" s="1125"/>
      <c r="K38" s="297" t="s">
        <v>483</v>
      </c>
      <c r="L38" s="297" t="s">
        <v>483</v>
      </c>
      <c r="M38" s="298">
        <v>3</v>
      </c>
      <c r="N38" s="299" t="s">
        <v>483</v>
      </c>
      <c r="O38" s="293"/>
    </row>
    <row r="39" spans="1:16">
      <c r="A39" s="248"/>
      <c r="B39" s="244"/>
      <c r="C39" s="244"/>
      <c r="D39" s="244"/>
      <c r="E39" s="244"/>
      <c r="F39" s="244"/>
      <c r="G39" s="1123" t="s">
        <v>503</v>
      </c>
      <c r="H39" s="1124"/>
      <c r="I39" s="1124"/>
      <c r="J39" s="1125"/>
      <c r="K39" s="300">
        <v>-2232040</v>
      </c>
      <c r="L39" s="300">
        <v>-11063</v>
      </c>
      <c r="M39" s="301">
        <v>-7647</v>
      </c>
      <c r="N39" s="302">
        <v>44.7</v>
      </c>
      <c r="O39" s="293"/>
    </row>
    <row r="40" spans="1:16" ht="27" customHeight="1">
      <c r="A40" s="248"/>
      <c r="B40" s="244"/>
      <c r="C40" s="244"/>
      <c r="D40" s="244"/>
      <c r="E40" s="244"/>
      <c r="F40" s="244"/>
      <c r="G40" s="1120" t="s">
        <v>504</v>
      </c>
      <c r="H40" s="1121"/>
      <c r="I40" s="1121"/>
      <c r="J40" s="1122"/>
      <c r="K40" s="300">
        <v>-5078951</v>
      </c>
      <c r="L40" s="300">
        <v>-25173</v>
      </c>
      <c r="M40" s="301">
        <v>-26081</v>
      </c>
      <c r="N40" s="302">
        <v>-3.5</v>
      </c>
      <c r="O40" s="293"/>
    </row>
    <row r="41" spans="1:16">
      <c r="A41" s="248"/>
      <c r="B41" s="244"/>
      <c r="C41" s="244"/>
      <c r="D41" s="244"/>
      <c r="E41" s="244"/>
      <c r="F41" s="244"/>
      <c r="G41" s="1126" t="s">
        <v>279</v>
      </c>
      <c r="H41" s="1127"/>
      <c r="I41" s="1127"/>
      <c r="J41" s="1128"/>
      <c r="K41" s="294">
        <v>2238981</v>
      </c>
      <c r="L41" s="300">
        <v>11097</v>
      </c>
      <c r="M41" s="301">
        <v>9295</v>
      </c>
      <c r="N41" s="302">
        <v>19.399999999999999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3" t="s">
        <v>473</v>
      </c>
      <c r="J49" s="1115" t="s">
        <v>508</v>
      </c>
      <c r="K49" s="1116"/>
      <c r="L49" s="1116"/>
      <c r="M49" s="1116"/>
      <c r="N49" s="1117"/>
    </row>
    <row r="50" spans="1:14">
      <c r="A50" s="248"/>
      <c r="B50" s="244"/>
      <c r="C50" s="244"/>
      <c r="D50" s="244"/>
      <c r="E50" s="244"/>
      <c r="F50" s="244"/>
      <c r="G50" s="312"/>
      <c r="H50" s="313"/>
      <c r="I50" s="1114"/>
      <c r="J50" s="314" t="s">
        <v>509</v>
      </c>
      <c r="K50" s="315" t="s">
        <v>510</v>
      </c>
      <c r="L50" s="316" t="s">
        <v>511</v>
      </c>
      <c r="M50" s="317" t="s">
        <v>512</v>
      </c>
      <c r="N50" s="318" t="s">
        <v>513</v>
      </c>
    </row>
    <row r="51" spans="1:14">
      <c r="A51" s="248"/>
      <c r="B51" s="244"/>
      <c r="C51" s="244"/>
      <c r="D51" s="244"/>
      <c r="E51" s="244"/>
      <c r="F51" s="244"/>
      <c r="G51" s="310" t="s">
        <v>514</v>
      </c>
      <c r="H51" s="311"/>
      <c r="I51" s="319">
        <v>7857869</v>
      </c>
      <c r="J51" s="320">
        <v>39975</v>
      </c>
      <c r="K51" s="321">
        <v>92.2</v>
      </c>
      <c r="L51" s="322">
        <v>38349</v>
      </c>
      <c r="M51" s="323">
        <v>6.9</v>
      </c>
      <c r="N51" s="324">
        <v>85.3</v>
      </c>
    </row>
    <row r="52" spans="1:14">
      <c r="A52" s="248"/>
      <c r="B52" s="244"/>
      <c r="C52" s="244"/>
      <c r="D52" s="244"/>
      <c r="E52" s="244"/>
      <c r="F52" s="244"/>
      <c r="G52" s="325"/>
      <c r="H52" s="326" t="s">
        <v>515</v>
      </c>
      <c r="I52" s="327">
        <v>2157443</v>
      </c>
      <c r="J52" s="328">
        <v>10975</v>
      </c>
      <c r="K52" s="329">
        <v>-7.9</v>
      </c>
      <c r="L52" s="330">
        <v>22585</v>
      </c>
      <c r="M52" s="331">
        <v>6.2</v>
      </c>
      <c r="N52" s="332">
        <v>-14.1</v>
      </c>
    </row>
    <row r="53" spans="1:14">
      <c r="A53" s="248"/>
      <c r="B53" s="244"/>
      <c r="C53" s="244"/>
      <c r="D53" s="244"/>
      <c r="E53" s="244"/>
      <c r="F53" s="244"/>
      <c r="G53" s="310" t="s">
        <v>516</v>
      </c>
      <c r="H53" s="311"/>
      <c r="I53" s="319">
        <v>5344952</v>
      </c>
      <c r="J53" s="320">
        <v>27124</v>
      </c>
      <c r="K53" s="321">
        <v>-32.1</v>
      </c>
      <c r="L53" s="322">
        <v>37688</v>
      </c>
      <c r="M53" s="323">
        <v>-1.7</v>
      </c>
      <c r="N53" s="324">
        <v>-30.4</v>
      </c>
    </row>
    <row r="54" spans="1:14">
      <c r="A54" s="248"/>
      <c r="B54" s="244"/>
      <c r="C54" s="244"/>
      <c r="D54" s="244"/>
      <c r="E54" s="244"/>
      <c r="F54" s="244"/>
      <c r="G54" s="325"/>
      <c r="H54" s="326" t="s">
        <v>515</v>
      </c>
      <c r="I54" s="327">
        <v>2436203</v>
      </c>
      <c r="J54" s="328">
        <v>12363</v>
      </c>
      <c r="K54" s="329">
        <v>12.6</v>
      </c>
      <c r="L54" s="330">
        <v>22661</v>
      </c>
      <c r="M54" s="331">
        <v>0.3</v>
      </c>
      <c r="N54" s="332">
        <v>12.3</v>
      </c>
    </row>
    <row r="55" spans="1:14">
      <c r="A55" s="248"/>
      <c r="B55" s="244"/>
      <c r="C55" s="244"/>
      <c r="D55" s="244"/>
      <c r="E55" s="244"/>
      <c r="F55" s="244"/>
      <c r="G55" s="310" t="s">
        <v>517</v>
      </c>
      <c r="H55" s="311"/>
      <c r="I55" s="319">
        <v>5005960</v>
      </c>
      <c r="J55" s="320">
        <v>25330</v>
      </c>
      <c r="K55" s="321">
        <v>-6.6</v>
      </c>
      <c r="L55" s="322">
        <v>38606</v>
      </c>
      <c r="M55" s="323">
        <v>2.4</v>
      </c>
      <c r="N55" s="324">
        <v>-9</v>
      </c>
    </row>
    <row r="56" spans="1:14">
      <c r="A56" s="248"/>
      <c r="B56" s="244"/>
      <c r="C56" s="244"/>
      <c r="D56" s="244"/>
      <c r="E56" s="244"/>
      <c r="F56" s="244"/>
      <c r="G56" s="325"/>
      <c r="H56" s="326" t="s">
        <v>515</v>
      </c>
      <c r="I56" s="327">
        <v>1803447</v>
      </c>
      <c r="J56" s="328">
        <v>9125</v>
      </c>
      <c r="K56" s="329">
        <v>-26.2</v>
      </c>
      <c r="L56" s="330">
        <v>22435</v>
      </c>
      <c r="M56" s="331">
        <v>-1</v>
      </c>
      <c r="N56" s="332">
        <v>-25.2</v>
      </c>
    </row>
    <row r="57" spans="1:14">
      <c r="A57" s="248"/>
      <c r="B57" s="244"/>
      <c r="C57" s="244"/>
      <c r="D57" s="244"/>
      <c r="E57" s="244"/>
      <c r="F57" s="244"/>
      <c r="G57" s="310" t="s">
        <v>518</v>
      </c>
      <c r="H57" s="311"/>
      <c r="I57" s="319">
        <v>3067072</v>
      </c>
      <c r="J57" s="320">
        <v>15241</v>
      </c>
      <c r="K57" s="321">
        <v>-39.799999999999997</v>
      </c>
      <c r="L57" s="322">
        <v>39425</v>
      </c>
      <c r="M57" s="323">
        <v>2.1</v>
      </c>
      <c r="N57" s="324">
        <v>-41.9</v>
      </c>
    </row>
    <row r="58" spans="1:14">
      <c r="A58" s="248"/>
      <c r="B58" s="244"/>
      <c r="C58" s="244"/>
      <c r="D58" s="244"/>
      <c r="E58" s="244"/>
      <c r="F58" s="244"/>
      <c r="G58" s="325"/>
      <c r="H58" s="326" t="s">
        <v>515</v>
      </c>
      <c r="I58" s="327">
        <v>2511701</v>
      </c>
      <c r="J58" s="328">
        <v>12481</v>
      </c>
      <c r="K58" s="329">
        <v>36.799999999999997</v>
      </c>
      <c r="L58" s="330">
        <v>22414</v>
      </c>
      <c r="M58" s="331">
        <v>-0.1</v>
      </c>
      <c r="N58" s="332">
        <v>36.9</v>
      </c>
    </row>
    <row r="59" spans="1:14">
      <c r="A59" s="248"/>
      <c r="B59" s="244"/>
      <c r="C59" s="244"/>
      <c r="D59" s="244"/>
      <c r="E59" s="244"/>
      <c r="F59" s="244"/>
      <c r="G59" s="310" t="s">
        <v>519</v>
      </c>
      <c r="H59" s="311"/>
      <c r="I59" s="319">
        <v>5088614</v>
      </c>
      <c r="J59" s="320">
        <v>25221</v>
      </c>
      <c r="K59" s="321">
        <v>65.5</v>
      </c>
      <c r="L59" s="322">
        <v>43141</v>
      </c>
      <c r="M59" s="323">
        <v>9.4</v>
      </c>
      <c r="N59" s="324">
        <v>56.1</v>
      </c>
    </row>
    <row r="60" spans="1:14">
      <c r="A60" s="248"/>
      <c r="B60" s="244"/>
      <c r="C60" s="244"/>
      <c r="D60" s="244"/>
      <c r="E60" s="244"/>
      <c r="F60" s="244"/>
      <c r="G60" s="325"/>
      <c r="H60" s="326" t="s">
        <v>515</v>
      </c>
      <c r="I60" s="333">
        <v>2689126</v>
      </c>
      <c r="J60" s="328">
        <v>13328</v>
      </c>
      <c r="K60" s="329">
        <v>6.8</v>
      </c>
      <c r="L60" s="330">
        <v>21887</v>
      </c>
      <c r="M60" s="331">
        <v>-2.4</v>
      </c>
      <c r="N60" s="332">
        <v>9.1999999999999993</v>
      </c>
    </row>
    <row r="61" spans="1:14">
      <c r="A61" s="248"/>
      <c r="B61" s="244"/>
      <c r="C61" s="244"/>
      <c r="D61" s="244"/>
      <c r="E61" s="244"/>
      <c r="F61" s="244"/>
      <c r="G61" s="310" t="s">
        <v>520</v>
      </c>
      <c r="H61" s="334"/>
      <c r="I61" s="335">
        <v>5272893</v>
      </c>
      <c r="J61" s="336">
        <v>26578</v>
      </c>
      <c r="K61" s="337">
        <v>15.8</v>
      </c>
      <c r="L61" s="338">
        <v>39442</v>
      </c>
      <c r="M61" s="339">
        <v>3.8</v>
      </c>
      <c r="N61" s="324">
        <v>12</v>
      </c>
    </row>
    <row r="62" spans="1:14">
      <c r="A62" s="248"/>
      <c r="B62" s="244"/>
      <c r="C62" s="244"/>
      <c r="D62" s="244"/>
      <c r="E62" s="244"/>
      <c r="F62" s="244"/>
      <c r="G62" s="325"/>
      <c r="H62" s="326" t="s">
        <v>515</v>
      </c>
      <c r="I62" s="327">
        <v>2319584</v>
      </c>
      <c r="J62" s="328">
        <v>11654</v>
      </c>
      <c r="K62" s="329">
        <v>4.4000000000000004</v>
      </c>
      <c r="L62" s="330">
        <v>22396</v>
      </c>
      <c r="M62" s="331">
        <v>0.6</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85" zoomScaleNormal="85" zoomScaleSheetLayoutView="100" workbookViewId="0">
      <selection activeCell="S46" sqref="S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8" t="s">
        <v>3</v>
      </c>
      <c r="D47" s="1138"/>
      <c r="E47" s="1139"/>
      <c r="F47" s="11">
        <v>9.49</v>
      </c>
      <c r="G47" s="12">
        <v>18.41</v>
      </c>
      <c r="H47" s="12">
        <v>15.61</v>
      </c>
      <c r="I47" s="12">
        <v>15.31</v>
      </c>
      <c r="J47" s="13">
        <v>16.23</v>
      </c>
    </row>
    <row r="48" spans="2:10" ht="57.75" customHeight="1">
      <c r="B48" s="14"/>
      <c r="C48" s="1140" t="s">
        <v>4</v>
      </c>
      <c r="D48" s="1140"/>
      <c r="E48" s="1141"/>
      <c r="F48" s="15">
        <v>0.88</v>
      </c>
      <c r="G48" s="16">
        <v>2.92</v>
      </c>
      <c r="H48" s="16">
        <v>0.82</v>
      </c>
      <c r="I48" s="16">
        <v>1.22</v>
      </c>
      <c r="J48" s="17">
        <v>1.9</v>
      </c>
    </row>
    <row r="49" spans="2:10" ht="57.75" customHeight="1" thickBot="1">
      <c r="B49" s="18"/>
      <c r="C49" s="1142" t="s">
        <v>5</v>
      </c>
      <c r="D49" s="1142"/>
      <c r="E49" s="1143"/>
      <c r="F49" s="19">
        <v>0.27</v>
      </c>
      <c r="G49" s="20">
        <v>11.11</v>
      </c>
      <c r="H49" s="20" t="s">
        <v>527</v>
      </c>
      <c r="I49" s="20" t="s">
        <v>528</v>
      </c>
      <c r="J49" s="21">
        <v>2.2400000000000002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2" zoomScale="85" zoomScaleNormal="85" zoomScaleSheetLayoutView="100" workbookViewId="0">
      <selection activeCell="S46" sqref="S4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0" t="s">
        <v>529</v>
      </c>
      <c r="D34" s="1150"/>
      <c r="E34" s="1151"/>
      <c r="F34" s="32" t="s">
        <v>483</v>
      </c>
      <c r="G34" s="33" t="s">
        <v>483</v>
      </c>
      <c r="H34" s="33" t="s">
        <v>483</v>
      </c>
      <c r="I34" s="33" t="s">
        <v>483</v>
      </c>
      <c r="J34" s="34" t="s">
        <v>530</v>
      </c>
      <c r="K34" s="22"/>
      <c r="L34" s="22"/>
      <c r="M34" s="22"/>
      <c r="N34" s="22"/>
      <c r="O34" s="22"/>
      <c r="P34" s="22"/>
    </row>
    <row r="35" spans="1:16" ht="39" customHeight="1">
      <c r="A35" s="22"/>
      <c r="B35" s="35"/>
      <c r="C35" s="1144" t="s">
        <v>531</v>
      </c>
      <c r="D35" s="1145"/>
      <c r="E35" s="1146"/>
      <c r="F35" s="36">
        <v>1.46</v>
      </c>
      <c r="G35" s="37">
        <v>1.66</v>
      </c>
      <c r="H35" s="37">
        <v>2.2400000000000002</v>
      </c>
      <c r="I35" s="37">
        <v>3.55</v>
      </c>
      <c r="J35" s="38">
        <v>4.68</v>
      </c>
      <c r="K35" s="22"/>
      <c r="L35" s="22"/>
      <c r="M35" s="22"/>
      <c r="N35" s="22"/>
      <c r="O35" s="22"/>
      <c r="P35" s="22"/>
    </row>
    <row r="36" spans="1:16" ht="39" customHeight="1">
      <c r="A36" s="22"/>
      <c r="B36" s="35"/>
      <c r="C36" s="1144" t="s">
        <v>532</v>
      </c>
      <c r="D36" s="1145"/>
      <c r="E36" s="1146"/>
      <c r="F36" s="36">
        <v>2.25</v>
      </c>
      <c r="G36" s="37">
        <v>2.52</v>
      </c>
      <c r="H36" s="37">
        <v>2.58</v>
      </c>
      <c r="I36" s="37">
        <v>2.72</v>
      </c>
      <c r="J36" s="38">
        <v>2.7</v>
      </c>
      <c r="K36" s="22"/>
      <c r="L36" s="22"/>
      <c r="M36" s="22"/>
      <c r="N36" s="22"/>
      <c r="O36" s="22"/>
      <c r="P36" s="22"/>
    </row>
    <row r="37" spans="1:16" ht="39" customHeight="1">
      <c r="A37" s="22"/>
      <c r="B37" s="35"/>
      <c r="C37" s="1144" t="s">
        <v>533</v>
      </c>
      <c r="D37" s="1145"/>
      <c r="E37" s="1146"/>
      <c r="F37" s="36">
        <v>1.3</v>
      </c>
      <c r="G37" s="37">
        <v>1.8</v>
      </c>
      <c r="H37" s="37">
        <v>1.99</v>
      </c>
      <c r="I37" s="37">
        <v>2.39</v>
      </c>
      <c r="J37" s="38">
        <v>2.4900000000000002</v>
      </c>
      <c r="K37" s="22"/>
      <c r="L37" s="22"/>
      <c r="M37" s="22"/>
      <c r="N37" s="22"/>
      <c r="O37" s="22"/>
      <c r="P37" s="22"/>
    </row>
    <row r="38" spans="1:16" ht="39" customHeight="1">
      <c r="A38" s="22"/>
      <c r="B38" s="35"/>
      <c r="C38" s="1144" t="s">
        <v>534</v>
      </c>
      <c r="D38" s="1145"/>
      <c r="E38" s="1146"/>
      <c r="F38" s="36">
        <v>2.91</v>
      </c>
      <c r="G38" s="37">
        <v>3</v>
      </c>
      <c r="H38" s="37">
        <v>0.33</v>
      </c>
      <c r="I38" s="37">
        <v>0.32</v>
      </c>
      <c r="J38" s="38">
        <v>1.93</v>
      </c>
      <c r="K38" s="22"/>
      <c r="L38" s="22"/>
      <c r="M38" s="22"/>
      <c r="N38" s="22"/>
      <c r="O38" s="22"/>
      <c r="P38" s="22"/>
    </row>
    <row r="39" spans="1:16" ht="39" customHeight="1">
      <c r="A39" s="22"/>
      <c r="B39" s="35"/>
      <c r="C39" s="1144" t="s">
        <v>535</v>
      </c>
      <c r="D39" s="1145"/>
      <c r="E39" s="1146"/>
      <c r="F39" s="36">
        <v>0.89</v>
      </c>
      <c r="G39" s="37">
        <v>2.92</v>
      </c>
      <c r="H39" s="37">
        <v>0.82</v>
      </c>
      <c r="I39" s="37">
        <v>1.21</v>
      </c>
      <c r="J39" s="38">
        <v>1.89</v>
      </c>
      <c r="K39" s="22"/>
      <c r="L39" s="22"/>
      <c r="M39" s="22"/>
      <c r="N39" s="22"/>
      <c r="O39" s="22"/>
      <c r="P39" s="22"/>
    </row>
    <row r="40" spans="1:16" ht="39" customHeight="1">
      <c r="A40" s="22"/>
      <c r="B40" s="35"/>
      <c r="C40" s="1144" t="s">
        <v>536</v>
      </c>
      <c r="D40" s="1145"/>
      <c r="E40" s="1146"/>
      <c r="F40" s="36">
        <v>1.1399999999999999</v>
      </c>
      <c r="G40" s="37">
        <v>1.26</v>
      </c>
      <c r="H40" s="37">
        <v>1.41</v>
      </c>
      <c r="I40" s="37">
        <v>1.54</v>
      </c>
      <c r="J40" s="38">
        <v>1.5</v>
      </c>
      <c r="K40" s="22"/>
      <c r="L40" s="22"/>
      <c r="M40" s="22"/>
      <c r="N40" s="22"/>
      <c r="O40" s="22"/>
      <c r="P40" s="22"/>
    </row>
    <row r="41" spans="1:16" ht="39" customHeight="1">
      <c r="A41" s="22"/>
      <c r="B41" s="35"/>
      <c r="C41" s="1144" t="s">
        <v>537</v>
      </c>
      <c r="D41" s="1145"/>
      <c r="E41" s="1146"/>
      <c r="F41" s="36">
        <v>0.31</v>
      </c>
      <c r="G41" s="37">
        <v>0.18</v>
      </c>
      <c r="H41" s="37">
        <v>0.71</v>
      </c>
      <c r="I41" s="37">
        <v>0.98</v>
      </c>
      <c r="J41" s="38">
        <v>1.1299999999999999</v>
      </c>
      <c r="K41" s="22"/>
      <c r="L41" s="22"/>
      <c r="M41" s="22"/>
      <c r="N41" s="22"/>
      <c r="O41" s="22"/>
      <c r="P41" s="22"/>
    </row>
    <row r="42" spans="1:16" ht="39" customHeight="1">
      <c r="A42" s="22"/>
      <c r="B42" s="39"/>
      <c r="C42" s="1144" t="s">
        <v>538</v>
      </c>
      <c r="D42" s="1145"/>
      <c r="E42" s="1146"/>
      <c r="F42" s="36" t="s">
        <v>539</v>
      </c>
      <c r="G42" s="37" t="s">
        <v>540</v>
      </c>
      <c r="H42" s="37" t="s">
        <v>541</v>
      </c>
      <c r="I42" s="37" t="s">
        <v>542</v>
      </c>
      <c r="J42" s="38" t="s">
        <v>483</v>
      </c>
      <c r="K42" s="22"/>
      <c r="L42" s="22"/>
      <c r="M42" s="22"/>
      <c r="N42" s="22"/>
      <c r="O42" s="22"/>
      <c r="P42" s="22"/>
    </row>
    <row r="43" spans="1:16" ht="39" customHeight="1" thickBot="1">
      <c r="A43" s="22"/>
      <c r="B43" s="40"/>
      <c r="C43" s="1147" t="s">
        <v>543</v>
      </c>
      <c r="D43" s="1148"/>
      <c r="E43" s="1149"/>
      <c r="F43" s="41">
        <v>0.73</v>
      </c>
      <c r="G43" s="42">
        <v>0.53</v>
      </c>
      <c r="H43" s="42">
        <v>0.2</v>
      </c>
      <c r="I43" s="42">
        <v>0.62</v>
      </c>
      <c r="J43" s="43">
        <v>1.1399999999999999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6" zoomScaleSheetLayoutView="55" workbookViewId="0">
      <selection activeCell="S46" sqref="S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0" t="s">
        <v>11</v>
      </c>
      <c r="C45" s="1161"/>
      <c r="D45" s="58"/>
      <c r="E45" s="1166" t="s">
        <v>12</v>
      </c>
      <c r="F45" s="1166"/>
      <c r="G45" s="1166"/>
      <c r="H45" s="1166"/>
      <c r="I45" s="1166"/>
      <c r="J45" s="1167"/>
      <c r="K45" s="59">
        <v>6381</v>
      </c>
      <c r="L45" s="60">
        <v>6430</v>
      </c>
      <c r="M45" s="60">
        <v>6263</v>
      </c>
      <c r="N45" s="60">
        <v>7922</v>
      </c>
      <c r="O45" s="61">
        <v>7036</v>
      </c>
      <c r="P45" s="48"/>
      <c r="Q45" s="48"/>
      <c r="R45" s="48"/>
      <c r="S45" s="48"/>
      <c r="T45" s="48"/>
      <c r="U45" s="48"/>
    </row>
    <row r="46" spans="1:21" ht="30.75" customHeight="1">
      <c r="A46" s="48"/>
      <c r="B46" s="1162"/>
      <c r="C46" s="1163"/>
      <c r="D46" s="62"/>
      <c r="E46" s="1154" t="s">
        <v>13</v>
      </c>
      <c r="F46" s="1154"/>
      <c r="G46" s="1154"/>
      <c r="H46" s="1154"/>
      <c r="I46" s="1154"/>
      <c r="J46" s="1155"/>
      <c r="K46" s="63" t="s">
        <v>483</v>
      </c>
      <c r="L46" s="64" t="s">
        <v>483</v>
      </c>
      <c r="M46" s="64" t="s">
        <v>483</v>
      </c>
      <c r="N46" s="64" t="s">
        <v>483</v>
      </c>
      <c r="O46" s="65" t="s">
        <v>483</v>
      </c>
      <c r="P46" s="48"/>
      <c r="Q46" s="48"/>
      <c r="R46" s="48"/>
      <c r="S46" s="48"/>
      <c r="T46" s="48"/>
      <c r="U46" s="48"/>
    </row>
    <row r="47" spans="1:21" ht="30.75" customHeight="1">
      <c r="A47" s="48"/>
      <c r="B47" s="1162"/>
      <c r="C47" s="1163"/>
      <c r="D47" s="62"/>
      <c r="E47" s="1154" t="s">
        <v>14</v>
      </c>
      <c r="F47" s="1154"/>
      <c r="G47" s="1154"/>
      <c r="H47" s="1154"/>
      <c r="I47" s="1154"/>
      <c r="J47" s="1155"/>
      <c r="K47" s="63">
        <v>67</v>
      </c>
      <c r="L47" s="64">
        <v>50</v>
      </c>
      <c r="M47" s="64">
        <v>33</v>
      </c>
      <c r="N47" s="64">
        <v>17</v>
      </c>
      <c r="O47" s="65" t="s">
        <v>483</v>
      </c>
      <c r="P47" s="48"/>
      <c r="Q47" s="48"/>
      <c r="R47" s="48"/>
      <c r="S47" s="48"/>
      <c r="T47" s="48"/>
      <c r="U47" s="48"/>
    </row>
    <row r="48" spans="1:21" ht="30.75" customHeight="1">
      <c r="A48" s="48"/>
      <c r="B48" s="1162"/>
      <c r="C48" s="1163"/>
      <c r="D48" s="62"/>
      <c r="E48" s="1154" t="s">
        <v>15</v>
      </c>
      <c r="F48" s="1154"/>
      <c r="G48" s="1154"/>
      <c r="H48" s="1154"/>
      <c r="I48" s="1154"/>
      <c r="J48" s="1155"/>
      <c r="K48" s="63">
        <v>3036</v>
      </c>
      <c r="L48" s="64">
        <v>3028</v>
      </c>
      <c r="M48" s="64">
        <v>3024</v>
      </c>
      <c r="N48" s="64">
        <v>2601</v>
      </c>
      <c r="O48" s="65">
        <v>2428</v>
      </c>
      <c r="P48" s="48"/>
      <c r="Q48" s="48"/>
      <c r="R48" s="48"/>
      <c r="S48" s="48"/>
      <c r="T48" s="48"/>
      <c r="U48" s="48"/>
    </row>
    <row r="49" spans="1:21" ht="30.75" customHeight="1">
      <c r="A49" s="48"/>
      <c r="B49" s="1162"/>
      <c r="C49" s="1163"/>
      <c r="D49" s="62"/>
      <c r="E49" s="1154" t="s">
        <v>16</v>
      </c>
      <c r="F49" s="1154"/>
      <c r="G49" s="1154"/>
      <c r="H49" s="1154"/>
      <c r="I49" s="1154"/>
      <c r="J49" s="1155"/>
      <c r="K49" s="63">
        <v>364</v>
      </c>
      <c r="L49" s="64">
        <v>227</v>
      </c>
      <c r="M49" s="64">
        <v>212</v>
      </c>
      <c r="N49" s="64">
        <v>131</v>
      </c>
      <c r="O49" s="65">
        <v>43</v>
      </c>
      <c r="P49" s="48"/>
      <c r="Q49" s="48"/>
      <c r="R49" s="48"/>
      <c r="S49" s="48"/>
      <c r="T49" s="48"/>
      <c r="U49" s="48"/>
    </row>
    <row r="50" spans="1:21" ht="30.75" customHeight="1">
      <c r="A50" s="48"/>
      <c r="B50" s="1162"/>
      <c r="C50" s="1163"/>
      <c r="D50" s="62"/>
      <c r="E50" s="1154" t="s">
        <v>17</v>
      </c>
      <c r="F50" s="1154"/>
      <c r="G50" s="1154"/>
      <c r="H50" s="1154"/>
      <c r="I50" s="1154"/>
      <c r="J50" s="1155"/>
      <c r="K50" s="63">
        <v>171</v>
      </c>
      <c r="L50" s="64">
        <v>73</v>
      </c>
      <c r="M50" s="64">
        <v>46</v>
      </c>
      <c r="N50" s="64">
        <v>44</v>
      </c>
      <c r="O50" s="65">
        <v>42</v>
      </c>
      <c r="P50" s="48"/>
      <c r="Q50" s="48"/>
      <c r="R50" s="48"/>
      <c r="S50" s="48"/>
      <c r="T50" s="48"/>
      <c r="U50" s="48"/>
    </row>
    <row r="51" spans="1:21" ht="30.75" customHeight="1">
      <c r="A51" s="48"/>
      <c r="B51" s="1164"/>
      <c r="C51" s="1165"/>
      <c r="D51" s="66"/>
      <c r="E51" s="1154" t="s">
        <v>18</v>
      </c>
      <c r="F51" s="1154"/>
      <c r="G51" s="1154"/>
      <c r="H51" s="1154"/>
      <c r="I51" s="1154"/>
      <c r="J51" s="1155"/>
      <c r="K51" s="63">
        <v>0</v>
      </c>
      <c r="L51" s="64" t="s">
        <v>483</v>
      </c>
      <c r="M51" s="64" t="s">
        <v>483</v>
      </c>
      <c r="N51" s="64" t="s">
        <v>483</v>
      </c>
      <c r="O51" s="65" t="s">
        <v>483</v>
      </c>
      <c r="P51" s="48"/>
      <c r="Q51" s="48"/>
      <c r="R51" s="48"/>
      <c r="S51" s="48"/>
      <c r="T51" s="48"/>
      <c r="U51" s="48"/>
    </row>
    <row r="52" spans="1:21" ht="30.75" customHeight="1">
      <c r="A52" s="48"/>
      <c r="B52" s="1152" t="s">
        <v>19</v>
      </c>
      <c r="C52" s="1153"/>
      <c r="D52" s="66"/>
      <c r="E52" s="1154" t="s">
        <v>20</v>
      </c>
      <c r="F52" s="1154"/>
      <c r="G52" s="1154"/>
      <c r="H52" s="1154"/>
      <c r="I52" s="1154"/>
      <c r="J52" s="1155"/>
      <c r="K52" s="63">
        <v>7350</v>
      </c>
      <c r="L52" s="64">
        <v>7432</v>
      </c>
      <c r="M52" s="64">
        <v>7255</v>
      </c>
      <c r="N52" s="64">
        <v>7225</v>
      </c>
      <c r="O52" s="65">
        <v>7311</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2669</v>
      </c>
      <c r="L53" s="69">
        <v>2376</v>
      </c>
      <c r="M53" s="69">
        <v>2323</v>
      </c>
      <c r="N53" s="69">
        <v>3490</v>
      </c>
      <c r="O53" s="70">
        <v>2238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2015-04-20T11:24:48Z</cp:lastPrinted>
  <dcterms:created xsi:type="dcterms:W3CDTF">2015-02-17T07:14:18Z</dcterms:created>
  <dcterms:modified xsi:type="dcterms:W3CDTF">2015-04-25T02:43:31Z</dcterms:modified>
</cp:coreProperties>
</file>