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E37" i="9"/>
  <c r="AM37" i="9"/>
  <c r="C37" i="9"/>
  <c r="AM36" i="9"/>
  <c r="C36" i="9"/>
  <c r="C35" i="9"/>
  <c r="U34" i="9" s="1"/>
  <c r="U35" i="9" s="1"/>
  <c r="U36" i="9" s="1"/>
  <c r="U37" i="9" s="1"/>
  <c r="CO34" i="9"/>
  <c r="CO35" i="9" s="1"/>
  <c r="CO36" i="9" s="1"/>
  <c r="CO37" i="9" s="1"/>
  <c r="CO38" i="9" s="1"/>
  <c r="BW34" i="9"/>
  <c r="BW35" i="9" s="1"/>
  <c r="BW36" i="9" s="1"/>
  <c r="BW37" i="9" s="1"/>
  <c r="C34" i="9"/>
  <c r="AM34" i="9" l="1"/>
  <c r="AM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<sst xmlns="http://schemas.openxmlformats.org/spreadsheetml/2006/main" count="977" uniqueCount="546">
  <si>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</si>
  <si>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</si>
  <si>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</si>
  <si>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</si>
  <si>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</si>
  <si>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</si>
  <si>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</si>
  <si>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</si>
  <si>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</si>
  <si>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</si>
  <si>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</si>
  <si>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</si>
  <si>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</si>
  <si>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</si>
  <si>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</si>
  <si>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</si>
  <si>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</si>
  <si>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</si>
  <si>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</si>
  <si>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</si>
  <si>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</si>
  <si>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</si>
  <si>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</si>
  <si>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</si>
  <si>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</si>
  <si>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</si>
  <si>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</si>
  <si>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</si>
  <si>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</si>
  <si>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</si>
  <si>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</si>
  <si>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</si>
  <si>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</si>
  <si>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</si>
  <si>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</si>
  <si>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</si>
  <si>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</si>
  <si>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</si>
  <si>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</si>
  <si>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</si>
  <si>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</si>
  <si>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</si>
  <si>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</si>
  <si>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</si>
  <si>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</si>
  <si>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</si>
  <si>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</si>
  <si>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</si>
  <si>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</si>
  <si>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</si>
  <si>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</si>
  <si>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</si>
  <si>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</si>
  <si>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</si>
  <si>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</si>
  <si>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</si>
  <si>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</si>
  <si>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</si>
  <si>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</si>
  <si>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</si>
  <si>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</si>
  <si>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</si>
  <si>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</si>
  <si>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</si>
  <si>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</si>
  <si>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</si>
  <si>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</si>
  <si>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</si>
  <si>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</si>
  <si>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</si>
  <si>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</si>
  <si>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</si>
  <si>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</si>
  <si>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</si>
  <si>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</si>
  <si>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</si>
  <si>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</si>
  <si>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</si>
  <si>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</si>
  <si>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</si>
  <si>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</si>
  <si>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</si>
  <si>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</si>
  <si>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</si>
  <si>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</si>
  <si>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</si>
  <si>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</si>
  <si>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</si>
  <si>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</si>
  <si>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</si>
  <si>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</si>
  <si>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</si>
  <si>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</si>
  <si>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</si>
  <si>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</si>
  <si>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</si>
  <si>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</si>
  <si>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</si>
  <si>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</si>
  <si>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</si>
  <si>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</si>
  <si>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</si>
  <si>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</si>
  <si>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</si>
  <si>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</si>
  <si>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</si>
  <si>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</si>
  <si>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</si>
  <si>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</si>
  <si>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</si>
  <si>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</si>
  <si>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</si>
  <si>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</si>
  <si>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</si>
  <si>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</si>
  <si>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</si>
  <si>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</si>
  <si>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</si>
  <si>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</si>
  <si>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</si>
  <si>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</si>
  <si>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</si>
  <si>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</si>
  <si>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</si>
  <si>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</si>
  <si>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</si>
  <si>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</si>
  <si>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</si>
  <si>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</si>
  <si>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</si>
  <si>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</si>
  <si>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</si>
  <si>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</si>
  <si>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</si>
  <si>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</si>
  <si>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</si>
  <si>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</si>
  <si>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</si>
  <si>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</si>
  <si>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</si>
  <si>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</si>
  <si>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</si>
  <si>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</si>
  <si>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</si>
  <si>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</si>
  <si>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</si>
  <si>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</si>
  <si>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</si>
  <si>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</si>
  <si>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</si>
  <si>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</si>
  <si>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</si>
  <si>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</si>
  <si>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</si>
  <si>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</si>
  <si>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</si>
  <si>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</si>
  <si>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</si>
  <si>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</si>
  <si>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</si>
  <si>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</si>
  <si>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</si>
  <si>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</si>
  <si>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</si>
  <si>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</si>
  <si>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</si>
  <si>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</si>
  <si>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</si>
  <si>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</si>
  <si>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</si>
  <si>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</si>
  <si>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</si>
  <si>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</si>
  <si>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</si>
  <si>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</si>
  <si>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</si>
  <si>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</si>
  <si>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</si>
  <si>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</si>
  <si>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</si>
  <si>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</si>
  <si>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</si>
  <si>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</si>
  <si>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</si>
  <si>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</si>
  <si>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</si>
  <si>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</si>
  <si>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</si>
  <si>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</si>
  <si>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</si>
  <si>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</si>
  <si>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</si>
  <si>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</si>
  <si>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兵庫県芦屋市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</si>
  <si>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</si>
  <si>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</si>
  <si>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</si>
  <si>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</si>
  <si>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</si>
  <si>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</si>
  <si>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</si>
  <si>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</si>
  <si>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</si>
  <si>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</si>
  <si>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</si>
  <si>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</si>
  <si>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</si>
  <si>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</si>
  <si>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</si>
  <si>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</si>
  <si>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</si>
  <si>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</si>
  <si>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</si>
  <si>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</si>
  <si>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</si>
  <si>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</si>
  <si>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</si>
  <si>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</si>
  <si>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</si>
  <si>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</si>
  <si>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</si>
  <si>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</si>
  <si>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</si>
  <si>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</si>
  <si>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</si>
  <si>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</si>
  <si>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</si>
  <si>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</si>
  <si>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</si>
  <si>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</si>
  <si>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</si>
  <si>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</si>
  <si>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</si>
  <si>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</si>
  <si>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</si>
  <si>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</si>
  <si>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</si>
  <si>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</si>
  <si>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</si>
  <si>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</si>
  <si>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</si>
  <si>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</si>
  <si>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</si>
  <si>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</si>
  <si>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</si>
  <si>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</si>
  <si>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</si>
  <si>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</si>
  <si>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</si>
  <si>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</si>
  <si>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</si>
  <si>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</si>
  <si>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</si>
  <si>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</si>
  <si>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</si>
  <si>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</si>
  <si>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</si>
  <si>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</si>
  <si>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</si>
  <si>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</si>
  <si>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</si>
  <si>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</si>
  <si>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</si>
  <si>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</si>
  <si>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</si>
  <si>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</si>
  <si>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</si>
  <si>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</si>
  <si>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</si>
  <si>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</si>
  <si>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</si>
  <si>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</si>
  <si>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</si>
  <si>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</si>
  <si>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</si>
  <si>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</si>
  <si>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</si>
  <si>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</si>
  <si>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</si>
  <si>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</si>
  <si>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</si>
  <si>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</si>
  <si>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</si>
  <si>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</si>
  <si>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</si>
  <si>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</si>
  <si>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</si>
  <si>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</si>
  <si>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</si>
  <si>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</si>
  <si>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</si>
  <si>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</si>
  <si>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</si>
  <si>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</si>
  <si>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</si>
  <si>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</si>
  <si>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</si>
  <si>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</si>
  <si>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</si>
  <si>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</si>
  <si>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</si>
  <si>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</si>
  <si>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</si>
  <si>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</si>
  <si>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</si>
  <si>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</si>
  <si>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</si>
  <si>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</si>
  <si>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</si>
  <si>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</si>
  <si>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</si>
  <si>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</si>
  <si>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</si>
  <si>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</si>
  <si>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</si>
  <si>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</si>
  <si>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</si>
  <si>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</si>
  <si>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</si>
  <si>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</si>
  <si>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</si>
  <si>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</si>
  <si>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</si>
  <si>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</si>
  <si>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</si>
  <si>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</si>
  <si>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</si>
  <si>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</si>
  <si>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</si>
  <si>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</si>
  <si>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</si>
  <si>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</si>
  <si>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</si>
  <si>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</si>
  <si>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</si>
  <si>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</si>
  <si>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</si>
  <si>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</si>
  <si>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</si>
  <si>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</si>
  <si>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</si>
  <si>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</si>
  <si>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</si>
  <si>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兵庫県芦屋市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</si>
  <si>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</si>
  <si>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</si>
  <si>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</si>
  <si>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</si>
  <si>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</si>
  <si>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</si>
  <si>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</si>
  <si>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</si>
  <si>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</si>
  <si>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</si>
  <si>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</si>
  <si>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</si>
  <si>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</si>
  <si>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</si>
  <si>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</si>
  <si>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</si>
  <si>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</si>
  <si>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</si>
  <si>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</si>
  <si>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</si>
  <si>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</si>
  <si>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</si>
  <si>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</si>
  <si>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</si>
  <si>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</si>
  <si>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</si>
  <si>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</si>
  <si>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</si>
  <si>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</si>
  <si>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</si>
  <si>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</si>
  <si>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</si>
  <si>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</si>
  <si>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</si>
  <si>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</si>
  <si>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</si>
  <si>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</si>
  <si>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</si>
  <si>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</si>
  <si>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</si>
  <si>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</si>
  <si>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</si>
  <si>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</si>
  <si>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宅地造成事業特別会計</t>
    <phoneticPr fontId="5"/>
  </si>
  <si>
    <t>都市再開発事業特別会計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</si>
  <si>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</si>
  <si>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</si>
  <si>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</si>
  <si>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</si>
  <si>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</si>
  <si>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</si>
  <si>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</si>
  <si>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</si>
  <si>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</si>
  <si>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</si>
  <si>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</si>
  <si>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</si>
  <si>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</si>
  <si>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</si>
  <si>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</si>
  <si>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</si>
  <si>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</si>
  <si>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</si>
  <si>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</si>
  <si>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</si>
  <si>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</si>
  <si>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</si>
  <si>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</si>
  <si>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</si>
  <si>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</si>
  <si>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</si>
  <si>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</si>
  <si>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</si>
  <si>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</si>
  <si>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</si>
  <si>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</si>
  <si>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</si>
  <si>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</si>
  <si>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</si>
  <si>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</si>
  <si>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</si>
  <si>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</si>
  <si>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</si>
  <si>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</si>
  <si>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</si>
  <si>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</si>
  <si>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</si>
  <si>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</si>
  <si>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</si>
  <si>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</si>
  <si>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</si>
  <si>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</si>
  <si>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</si>
  <si>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</si>
  <si>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</si>
  <si>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</si>
  <si>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</si>
  <si>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</si>
  <si>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</si>
  <si>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</si>
  <si>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</si>
  <si>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</si>
  <si>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</si>
  <si>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</si>
  <si>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</si>
  <si>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</si>
  <si>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</si>
  <si>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</si>
  <si>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</si>
  <si>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</si>
  <si>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</si>
  <si>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</si>
  <si>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</si>
  <si>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</si>
  <si>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</si>
  <si>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</si>
  <si>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</si>
  <si>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</si>
  <si>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</si>
  <si>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</si>
  <si>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</si>
  <si>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</si>
  <si>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</si>
  <si>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</si>
  <si>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</si>
  <si>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</si>
  <si>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</si>
  <si>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</si>
  <si>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</si>
  <si>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</si>
  <si>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</si>
  <si>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</si>
  <si>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</si>
  <si>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</si>
  <si>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</si>
  <si>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</si>
  <si>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</si>
  <si>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</si>
  <si>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</si>
  <si>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</si>
  <si>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</si>
  <si>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</si>
  <si>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</si>
  <si>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</si>
  <si>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</si>
  <si>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</si>
  <si>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</si>
  <si>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</si>
  <si>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</si>
  <si>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</si>
  <si>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</si>
  <si>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</si>
  <si>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</si>
  <si>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</si>
  <si>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</si>
  <si>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</si>
  <si>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</si>
  <si>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</si>
  <si>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</si>
  <si>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</si>
  <si>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</si>
  <si>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</si>
  <si>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</si>
  <si>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</si>
  <si>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</si>
  <si>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</si>
  <si>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</si>
  <si>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</si>
  <si>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</si>
  <si>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</si>
  <si>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</si>
  <si>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</si>
  <si>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</si>
  <si>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</si>
  <si>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</si>
  <si>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</si>
  <si>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</si>
  <si>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</si>
  <si>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2.03</t>
  </si>
  <si>
    <t>宅地造成事業特別会計</t>
  </si>
  <si>
    <t>水道事業会計</t>
  </si>
  <si>
    <t>一般会計</t>
  </si>
  <si>
    <t>病院事業会計</t>
  </si>
  <si>
    <t>国民健康保険事業特別会計</t>
  </si>
  <si>
    <t>▲ 0.25</t>
  </si>
  <si>
    <t>介護保険事業特別会計</t>
  </si>
  <si>
    <t>後期高齢者医療事業特別会計</t>
  </si>
  <si>
    <t>都市再開発事業特別会計</t>
  </si>
  <si>
    <t>その他会計（赤字）</t>
  </si>
  <si>
    <t>その他会計（黒字）</t>
  </si>
  <si>
    <t>阪神水道企業団</t>
    <rPh sb="0" eb="2">
      <t>ハンシン</t>
    </rPh>
    <rPh sb="2" eb="4">
      <t>スイドウ</t>
    </rPh>
    <rPh sb="4" eb="6">
      <t>キギョウ</t>
    </rPh>
    <rPh sb="6" eb="7">
      <t>ダン</t>
    </rPh>
    <phoneticPr fontId="24"/>
  </si>
  <si>
    <t>丹波少年自然の家事務組合</t>
    <rPh sb="0" eb="2">
      <t>タンバ</t>
    </rPh>
    <rPh sb="2" eb="4">
      <t>ショウネン</t>
    </rPh>
    <rPh sb="4" eb="6">
      <t>シゼン</t>
    </rPh>
    <rPh sb="7" eb="8">
      <t>イエ</t>
    </rPh>
    <rPh sb="8" eb="10">
      <t>ジム</t>
    </rPh>
    <rPh sb="10" eb="12">
      <t>クミアイ</t>
    </rPh>
    <phoneticPr fontId="24"/>
  </si>
  <si>
    <t>兵庫県後期高齢者医療広域連合（一般会計）</t>
    <rPh sb="0" eb="3">
      <t>ヒ</t>
    </rPh>
    <rPh sb="3" eb="5">
      <t>コウキ</t>
    </rPh>
    <rPh sb="5" eb="8">
      <t>コウレイシャ</t>
    </rPh>
    <rPh sb="8" eb="10">
      <t>イリョウ</t>
    </rPh>
    <rPh sb="10" eb="12">
      <t>コウイキ</t>
    </rPh>
    <rPh sb="12" eb="14">
      <t>レンゴウ</t>
    </rPh>
    <rPh sb="15" eb="19">
      <t>イ</t>
    </rPh>
    <phoneticPr fontId="24"/>
  </si>
  <si>
    <t>兵庫県後期高齢者医療広域連合（特別会計）</t>
  </si>
  <si>
    <t>○</t>
  </si>
  <si>
    <t>阪神福祉事業団</t>
    <rPh sb="0" eb="2">
      <t>ハンシン</t>
    </rPh>
    <rPh sb="2" eb="4">
      <t>フクシ</t>
    </rPh>
    <rPh sb="4" eb="6">
      <t>ジギョウ</t>
    </rPh>
    <rPh sb="6" eb="7">
      <t>ダン</t>
    </rPh>
    <phoneticPr fontId="24"/>
  </si>
  <si>
    <t>兵庫県信用保証協会</t>
    <rPh sb="0" eb="3">
      <t>ヒョウゴケン</t>
    </rPh>
    <rPh sb="3" eb="5">
      <t>シンヨウ</t>
    </rPh>
    <rPh sb="5" eb="7">
      <t>ホショウ</t>
    </rPh>
    <rPh sb="7" eb="9">
      <t>キョウカイ</t>
    </rPh>
    <phoneticPr fontId="24"/>
  </si>
  <si>
    <t>財)芦屋市ハートフル福祉公社</t>
  </si>
  <si>
    <t>芦屋都市管理㈱</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</si>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</sst>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76688</c:v>
                </c:pt>
                <c:pt idx="1">
                  <c:v>51849</c:v>
                </c:pt>
                <c:pt idx="2">
                  <c:v>23122</c:v>
                </c:pt>
                <c:pt idx="3">
                  <c:v>23265</c:v>
                </c:pt>
                <c:pt idx="4">
                  <c:v>104444</c:v>
                </c:pt>
              </c:numCache>
            </c:numRef>
          </c:val>
          <c:smooth val="0"/>
        </c:ser>
        <c:dLbls>
          <c:showLegendKey val="0"/>
          <c:showVal val="0"/>
          <c:showCatName val="0"/>
          <c:showSerName val="0"/>
          <c:showPercent val="0"/>
          <c:showBubbleSize val="0"/>
        </c:dLbls>
        <c:marker val="1"/>
        <c:smooth val="0"/>
        <c:axId val="94565888"/>
        <c:axId val="94567808"/>
      </c:lineChart>
      <c:catAx>
        <c:axId val="94565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67808"/>
        <c:crosses val="autoZero"/>
        <c:auto val="1"/>
        <c:lblAlgn val="ctr"/>
        <c:lblOffset val="100"/>
        <c:tickLblSkip val="1"/>
        <c:tickMarkSkip val="1"/>
        <c:noMultiLvlLbl val="0"/>
      </c:catAx>
      <c:valAx>
        <c:axId val="945678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65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c:v>
                </c:pt>
                <c:pt idx="1">
                  <c:v>1.83</c:v>
                </c:pt>
                <c:pt idx="2">
                  <c:v>6.59</c:v>
                </c:pt>
                <c:pt idx="3">
                  <c:v>1.3</c:v>
                </c:pt>
                <c:pt idx="4">
                  <c:v>2.23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30.83</c:v>
                </c:pt>
                <c:pt idx="1">
                  <c:v>28.54</c:v>
                </c:pt>
                <c:pt idx="2">
                  <c:v>29.5</c:v>
                </c:pt>
                <c:pt idx="3">
                  <c:v>33.44</c:v>
                </c:pt>
                <c:pt idx="4">
                  <c:v>30.14</c:v>
                </c:pt>
              </c:numCache>
            </c:numRef>
          </c:val>
        </c:ser>
        <c:dLbls>
          <c:showLegendKey val="0"/>
          <c:showVal val="0"/>
          <c:showCatName val="0"/>
          <c:showSerName val="0"/>
          <c:showPercent val="0"/>
          <c:showBubbleSize val="0"/>
        </c:dLbls>
        <c:gapWidth val="250"/>
        <c:overlap val="100"/>
        <c:axId val="105611648"/>
        <c:axId val="10561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5.56</c:v>
                </c:pt>
                <c:pt idx="1">
                  <c:v>0.56999999999999995</c:v>
                </c:pt>
                <c:pt idx="2">
                  <c:v>5.84</c:v>
                </c:pt>
                <c:pt idx="3">
                  <c:v>-2.0299999999999998</c:v>
                </c:pt>
                <c:pt idx="4">
                  <c:v>6.57</c:v>
                </c:pt>
              </c:numCache>
            </c:numRef>
          </c:val>
          <c:smooth val="0"/>
        </c:ser>
        <c:dLbls>
          <c:showLegendKey val="0"/>
          <c:showVal val="0"/>
          <c:showCatName val="0"/>
          <c:showSerName val="0"/>
          <c:showPercent val="0"/>
          <c:showBubbleSize val="0"/>
        </c:dLbls>
        <c:marker val="1"/>
        <c:smooth val="0"/>
        <c:axId val="105611648"/>
        <c:axId val="105613568"/>
      </c:lineChart>
      <c:catAx>
        <c:axId val="1056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13568"/>
        <c:crosses val="autoZero"/>
        <c:auto val="1"/>
        <c:lblAlgn val="ctr"/>
        <c:lblOffset val="100"/>
        <c:tickLblSkip val="1"/>
        <c:tickMarkSkip val="1"/>
        <c:noMultiLvlLbl val="0"/>
      </c:catAx>
      <c:valAx>
        <c:axId val="1056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0.1</c:v>
                </c:pt>
                <c:pt idx="4">
                  <c:v>#N/A</c:v>
                </c:pt>
                <c:pt idx="5">
                  <c:v>0.14000000000000001</c:v>
                </c:pt>
                <c:pt idx="6">
                  <c:v>#N/A</c:v>
                </c:pt>
                <c:pt idx="7">
                  <c:v>0.24</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1.1399999999999999</c:v>
                </c:pt>
                <c:pt idx="2">
                  <c:v>#N/A</c:v>
                </c:pt>
                <c:pt idx="3">
                  <c:v>0.13</c:v>
                </c:pt>
                <c:pt idx="4">
                  <c:v>#N/A</c:v>
                </c:pt>
                <c:pt idx="5">
                  <c:v>0.13</c:v>
                </c:pt>
                <c:pt idx="6">
                  <c:v>#N/A</c:v>
                </c:pt>
                <c:pt idx="7">
                  <c:v>0.2</c:v>
                </c:pt>
                <c:pt idx="8">
                  <c:v>#N/A</c:v>
                </c:pt>
                <c:pt idx="9">
                  <c:v>0.13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0.19</c:v>
                </c:pt>
                <c:pt idx="4">
                  <c:v>#N/A</c:v>
                </c:pt>
                <c:pt idx="5">
                  <c:v>0.2</c:v>
                </c:pt>
                <c:pt idx="6">
                  <c:v>#N/A</c:v>
                </c:pt>
                <c:pt idx="7">
                  <c:v>0.28000000000000003</c:v>
                </c:pt>
                <c:pt idx="8">
                  <c:v>#N/A</c:v>
                </c:pt>
                <c:pt idx="9">
                  <c:v>0.27</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0.23</c:v>
                </c:pt>
                <c:pt idx="2">
                  <c:v>#N/A</c:v>
                </c:pt>
                <c:pt idx="3">
                  <c:v>0.02</c:v>
                </c:pt>
                <c:pt idx="4">
                  <c:v>#N/A</c:v>
                </c:pt>
                <c:pt idx="5">
                  <c:v>0.02</c:v>
                </c:pt>
                <c:pt idx="6">
                  <c:v>#N/A</c:v>
                </c:pt>
                <c:pt idx="7">
                  <c:v>0.5</c:v>
                </c:pt>
                <c:pt idx="8">
                  <c:v>#N/A</c:v>
                </c:pt>
                <c:pt idx="9">
                  <c:v>0.52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0.25</c:v>
                </c:pt>
                <c:pt idx="1">
                  <c:v>#N/A</c:v>
                </c:pt>
                <c:pt idx="2">
                  <c:v>#N/A</c:v>
                </c:pt>
                <c:pt idx="3">
                  <c:v>0.02</c:v>
                </c:pt>
                <c:pt idx="4">
                  <c:v>#N/A</c:v>
                </c:pt>
                <c:pt idx="5">
                  <c:v>0.39</c:v>
                </c:pt>
                <c:pt idx="6">
                  <c:v>#N/A</c:v>
                </c:pt>
                <c:pt idx="7">
                  <c:v>0.24</c:v>
                </c:pt>
                <c:pt idx="8">
                  <c:v>#N/A</c:v>
                </c:pt>
                <c:pt idx="9">
                  <c:v>0.7</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0.94</c:v>
                </c:pt>
                <c:pt idx="4">
                  <c:v>#N/A</c:v>
                </c:pt>
                <c:pt idx="5">
                  <c:v>0.85</c:v>
                </c:pt>
                <c:pt idx="6">
                  <c:v>#N/A</c:v>
                </c:pt>
                <c:pt idx="7">
                  <c:v>1.45</c:v>
                </c:pt>
                <c:pt idx="8">
                  <c:v>#N/A</c:v>
                </c:pt>
                <c:pt idx="9">
                  <c:v>1.23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0.94</c:v>
                </c:pt>
                <c:pt idx="2">
                  <c:v>#N/A</c:v>
                </c:pt>
                <c:pt idx="3">
                  <c:v>1.78</c:v>
                </c:pt>
                <c:pt idx="4">
                  <c:v>#N/A</c:v>
                </c:pt>
                <c:pt idx="5">
                  <c:v>6.47</c:v>
                </c:pt>
                <c:pt idx="6">
                  <c:v>#N/A</c:v>
                </c:pt>
                <c:pt idx="7">
                  <c:v>1.0900000000000001</c:v>
                </c:pt>
                <c:pt idx="8">
                  <c:v>#N/A</c:v>
                </c:pt>
                <c:pt idx="9">
                  <c:v>2.21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5.23</c:v>
                </c:pt>
                <c:pt idx="2">
                  <c:v>#N/A</c:v>
                </c:pt>
                <c:pt idx="3">
                  <c:v>4.32</c:v>
                </c:pt>
                <c:pt idx="4">
                  <c:v>#N/A</c:v>
                </c:pt>
                <c:pt idx="5">
                  <c:v>3.47</c:v>
                </c:pt>
                <c:pt idx="6">
                  <c:v>#N/A</c:v>
                </c:pt>
                <c:pt idx="7">
                  <c:v>2.4500000000000002</c:v>
                </c:pt>
                <c:pt idx="8">
                  <c:v>#N/A</c:v>
                </c:pt>
                <c:pt idx="9">
                  <c:v>3.01</c:v>
                </c:pt>
              </c:numCache>
            </c:numRef>
          </c:val>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5.92</c:v>
                </c:pt>
                <c:pt idx="2">
                  <c:v>#N/A</c:v>
                </c:pt>
                <c:pt idx="3">
                  <c:v>6.17</c:v>
                </c:pt>
                <c:pt idx="4">
                  <c:v>#N/A</c:v>
                </c:pt>
                <c:pt idx="5">
                  <c:v>4.51</c:v>
                </c:pt>
                <c:pt idx="6">
                  <c:v>#N/A</c:v>
                </c:pt>
                <c:pt idx="7">
                  <c:v>4.38</c:v>
                </c:pt>
                <c:pt idx="8">
                  <c:v>#N/A</c:v>
                </c:pt>
                <c:pt idx="9">
                  <c:v>4.24</c:v>
                </c:pt>
              </c:numCache>
            </c:numRef>
          </c:val>
        </c:ser>
        <c:dLbls>
          <c:showLegendKey val="0"/>
          <c:showVal val="0"/>
          <c:showCatName val="0"/>
          <c:showSerName val="0"/>
          <c:showPercent val="0"/>
          <c:showBubbleSize val="0"/>
        </c:dLbls>
        <c:gapWidth val="150"/>
        <c:overlap val="100"/>
        <c:axId val="89110784"/>
        <c:axId val="89124864"/>
      </c:barChart>
      <c:catAx>
        <c:axId val="891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24864"/>
        <c:crosses val="autoZero"/>
        <c:auto val="1"/>
        <c:lblAlgn val="ctr"/>
        <c:lblOffset val="100"/>
        <c:tickLblSkip val="1"/>
        <c:tickMarkSkip val="1"/>
        <c:noMultiLvlLbl val="0"/>
      </c:catAx>
      <c:valAx>
        <c:axId val="8912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1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6906</c:v>
                </c:pt>
                <c:pt idx="5">
                  <c:v>7049</c:v>
                </c:pt>
                <c:pt idx="8">
                  <c:v>6875</c:v>
                </c:pt>
                <c:pt idx="11">
                  <c:v>6487</c:v>
                </c:pt>
                <c:pt idx="14">
                  <c:v>6449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374</c:v>
                </c:pt>
                <c:pt idx="3">
                  <c:v>365</c:v>
                </c:pt>
                <c:pt idx="6">
                  <c:v>356</c:v>
                </c:pt>
                <c:pt idx="9">
                  <c:v>107</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140</c:v>
                </c:pt>
                <c:pt idx="3">
                  <c:v>119</c:v>
                </c:pt>
                <c:pt idx="6">
                  <c:v>126</c:v>
                </c:pt>
                <c:pt idx="9">
                  <c:v>119</c:v>
                </c:pt>
                <c:pt idx="12">
                  <c:v>113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979</c:v>
                </c:pt>
                <c:pt idx="3">
                  <c:v>940</c:v>
                </c:pt>
                <c:pt idx="6">
                  <c:v>951</c:v>
                </c:pt>
                <c:pt idx="9">
                  <c:v>1272</c:v>
                </c:pt>
                <c:pt idx="12">
                  <c:v>1001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190</c:v>
                </c:pt>
                <c:pt idx="3">
                  <c:v>190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7901</c:v>
                </c:pt>
                <c:pt idx="3">
                  <c:v>7763</c:v>
                </c:pt>
                <c:pt idx="6">
                  <c:v>7621</c:v>
                </c:pt>
                <c:pt idx="9">
                  <c:v>7857</c:v>
                </c:pt>
                <c:pt idx="12">
                  <c:v>7576</c:v>
                </c:pt>
              </c:numCache>
            </c:numRef>
          </c:val>
        </c:ser>
        <c:dLbls>
          <c:showLegendKey val="0"/>
          <c:showVal val="0"/>
          <c:showCatName val="0"/>
          <c:showSerName val="0"/>
          <c:showPercent val="0"/>
          <c:showBubbleSize val="0"/>
        </c:dLbls>
        <c:gapWidth val="100"/>
        <c:overlap val="100"/>
        <c:axId val="104269312"/>
        <c:axId val="10427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2678</c:v>
                </c:pt>
                <c:pt idx="2">
                  <c:v>#N/A</c:v>
                </c:pt>
                <c:pt idx="3">
                  <c:v>#N/A</c:v>
                </c:pt>
                <c:pt idx="4">
                  <c:v>2328</c:v>
                </c:pt>
                <c:pt idx="5">
                  <c:v>#N/A</c:v>
                </c:pt>
                <c:pt idx="6">
                  <c:v>#N/A</c:v>
                </c:pt>
                <c:pt idx="7">
                  <c:v>2179</c:v>
                </c:pt>
                <c:pt idx="8">
                  <c:v>#N/A</c:v>
                </c:pt>
                <c:pt idx="9">
                  <c:v>#N/A</c:v>
                </c:pt>
                <c:pt idx="10">
                  <c:v>2868</c:v>
                </c:pt>
                <c:pt idx="11">
                  <c:v>#N/A</c:v>
                </c:pt>
                <c:pt idx="12">
                  <c:v>#N/A</c:v>
                </c:pt>
                <c:pt idx="13">
                  <c:v>2242</c:v>
                </c:pt>
                <c:pt idx="14">
                  <c:v>#N/A</c:v>
                </c:pt>
              </c:numCache>
            </c:numRef>
          </c:val>
          <c:smooth val="0"/>
        </c:ser>
        <c:dLbls>
          <c:showLegendKey val="0"/>
          <c:showVal val="0"/>
          <c:showCatName val="0"/>
          <c:showSerName val="0"/>
          <c:showPercent val="0"/>
          <c:showBubbleSize val="0"/>
        </c:dLbls>
        <c:marker val="1"/>
        <c:smooth val="0"/>
        <c:axId val="104269312"/>
        <c:axId val="104271232"/>
      </c:lineChart>
      <c:catAx>
        <c:axId val="10426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71232"/>
        <c:crosses val="autoZero"/>
        <c:auto val="1"/>
        <c:lblAlgn val="ctr"/>
        <c:lblOffset val="100"/>
        <c:tickLblSkip val="1"/>
        <c:tickMarkSkip val="1"/>
        <c:noMultiLvlLbl val="0"/>
      </c:catAx>
      <c:valAx>
        <c:axId val="10427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6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43636</c:v>
                </c:pt>
                <c:pt idx="5">
                  <c:v>41416</c:v>
                </c:pt>
                <c:pt idx="8">
                  <c:v>39951</c:v>
                </c:pt>
                <c:pt idx="11">
                  <c:v>39174</c:v>
                </c:pt>
                <c:pt idx="14">
                  <c:v>36441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14228</c:v>
                </c:pt>
                <c:pt idx="5">
                  <c:v>12715</c:v>
                </c:pt>
                <c:pt idx="8">
                  <c:v>13834</c:v>
                </c:pt>
                <c:pt idx="11">
                  <c:v>13962</c:v>
                </c:pt>
                <c:pt idx="14">
                  <c:v>12749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17772</c:v>
                </c:pt>
                <c:pt idx="5">
                  <c:v>17891</c:v>
                </c:pt>
                <c:pt idx="8">
                  <c:v>18407</c:v>
                </c:pt>
                <c:pt idx="11">
                  <c:v>18842</c:v>
                </c:pt>
                <c:pt idx="14">
                  <c:v>14831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2397</c:v>
                </c:pt>
                <c:pt idx="3">
                  <c:v>2352</c:v>
                </c:pt>
                <c:pt idx="6">
                  <c:v>2338</c:v>
                </c:pt>
                <c:pt idx="9">
                  <c:v>2330</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7723</c:v>
                </c:pt>
                <c:pt idx="3">
                  <c:v>7389</c:v>
                </c:pt>
                <c:pt idx="6">
                  <c:v>6931</c:v>
                </c:pt>
                <c:pt idx="9">
                  <c:v>6690</c:v>
                </c:pt>
                <c:pt idx="12">
                  <c:v>5854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735</c:v>
                </c:pt>
                <c:pt idx="3">
                  <c:v>634</c:v>
                </c:pt>
                <c:pt idx="6">
                  <c:v>528</c:v>
                </c:pt>
                <c:pt idx="9">
                  <c:v>423</c:v>
                </c:pt>
                <c:pt idx="12">
                  <c:v>318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10658</c:v>
                </c:pt>
                <c:pt idx="3">
                  <c:v>10853</c:v>
                </c:pt>
                <c:pt idx="6">
                  <c:v>10640</c:v>
                </c:pt>
                <c:pt idx="9">
                  <c:v>12392</c:v>
                </c:pt>
                <c:pt idx="12">
                  <c:v>11652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7525</c:v>
                </c:pt>
                <c:pt idx="3">
                  <c:v>9558</c:v>
                </c:pt>
                <c:pt idx="6">
                  <c:v>9032</c:v>
                </c:pt>
                <c:pt idx="9">
                  <c:v>8530</c:v>
                </c:pt>
                <c:pt idx="12">
                  <c:v>8026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81182</c:v>
                </c:pt>
                <c:pt idx="3">
                  <c:v>74553</c:v>
                </c:pt>
                <c:pt idx="6">
                  <c:v>70193</c:v>
                </c:pt>
                <c:pt idx="9">
                  <c:v>65545</c:v>
                </c:pt>
                <c:pt idx="12">
                  <c:v>60279</c:v>
                </c:pt>
              </c:numCache>
            </c:numRef>
          </c:val>
        </c:ser>
        <c:dLbls>
          <c:showLegendKey val="0"/>
          <c:showVal val="0"/>
          <c:showCatName val="0"/>
          <c:showSerName val="0"/>
          <c:showPercent val="0"/>
          <c:showBubbleSize val="0"/>
        </c:dLbls>
        <c:gapWidth val="100"/>
        <c:overlap val="100"/>
        <c:axId val="105211008"/>
        <c:axId val="10521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34585</c:v>
                </c:pt>
                <c:pt idx="2">
                  <c:v>#N/A</c:v>
                </c:pt>
                <c:pt idx="3">
                  <c:v>#N/A</c:v>
                </c:pt>
                <c:pt idx="4">
                  <c:v>33318</c:v>
                </c:pt>
                <c:pt idx="5">
                  <c:v>#N/A</c:v>
                </c:pt>
                <c:pt idx="6">
                  <c:v>#N/A</c:v>
                </c:pt>
                <c:pt idx="7">
                  <c:v>27471</c:v>
                </c:pt>
                <c:pt idx="8">
                  <c:v>#N/A</c:v>
                </c:pt>
                <c:pt idx="9">
                  <c:v>#N/A</c:v>
                </c:pt>
                <c:pt idx="10">
                  <c:v>23931</c:v>
                </c:pt>
                <c:pt idx="11">
                  <c:v>#N/A</c:v>
                </c:pt>
                <c:pt idx="12">
                  <c:v>#N/A</c:v>
                </c:pt>
                <c:pt idx="13">
                  <c:v>22126</c:v>
                </c:pt>
                <c:pt idx="14">
                  <c:v>#N/A</c:v>
                </c:pt>
              </c:numCache>
            </c:numRef>
          </c:val>
          <c:smooth val="0"/>
        </c:ser>
        <c:dLbls>
          <c:showLegendKey val="0"/>
          <c:showVal val="0"/>
          <c:showCatName val="0"/>
          <c:showSerName val="0"/>
          <c:showPercent val="0"/>
          <c:showBubbleSize val="0"/>
        </c:dLbls>
        <c:marker val="1"/>
        <c:smooth val="0"/>
        <c:axId val="105211008"/>
        <c:axId val="105212928"/>
      </c:lineChart>
      <c:catAx>
        <c:axId val="1052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12928"/>
        <c:crosses val="autoZero"/>
        <c:auto val="1"/>
        <c:lblAlgn val="ctr"/>
        <c:lblOffset val="100"/>
        <c:tickLblSkip val="1"/>
        <c:tickMarkSkip val="1"/>
        <c:noMultiLvlLbl val="0"/>
      </c:catAx>
      <c:valAx>
        <c:axId val="10521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96,850
95,355
18.47
46,372,503
45,459,674
522,306
23,380,173
60,278,640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１人あたりの納税額が全国トップである個人住民税を中心とした税収により，平成１５年度までは普通交付税の不交付となる１．００を超えていたが，震災復興事業等に要する市債の返済(公債費)の増加や，三位一体改革に伴う個人市民税の税率６％比例税率化による税収減などにより悪化し，１．００未満となった。当面は，１．００は超えることはないが，公債費の償還とともに徐々に改善する見込み。</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38100</xdr:rowOff>
    </xdr:to>
    <xdr:cxnSp macro="">
      <xdr:nvCxnSpPr>
        <xdr:cNvPr id="68" name="直線コネクタ 67"/>
        <xdr:cNvCxnSpPr/>
      </xdr:nvCxnSpPr>
      <xdr:spPr>
        <a:xfrm>
          <a:off x="4114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17992</xdr:rowOff>
    </xdr:from>
    <xdr:to>
      <xdr:col>6</xdr:col>
      <xdr:colOff>0</xdr:colOff>
      <xdr:row>37</xdr:row>
      <xdr:rowOff>38100</xdr:rowOff>
    </xdr:to>
    <xdr:cxnSp macro="">
      <xdr:nvCxnSpPr>
        <xdr:cNvPr id="71" name="直線コネクタ 70"/>
        <xdr:cNvCxnSpPr/>
      </xdr:nvCxnSpPr>
      <xdr:spPr>
        <a:xfrm>
          <a:off x="3225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149225</xdr:rowOff>
    </xdr:from>
    <xdr:to>
      <xdr:col>4</xdr:col>
      <xdr:colOff>482600</xdr:colOff>
      <xdr:row>37</xdr:row>
      <xdr:rowOff>17992</xdr:rowOff>
    </xdr:to>
    <xdr:cxnSp macro="">
      <xdr:nvCxnSpPr>
        <xdr:cNvPr id="74" name="直線コネクタ 73"/>
        <xdr:cNvCxnSpPr/>
      </xdr:nvCxnSpPr>
      <xdr:spPr>
        <a:xfrm>
          <a:off x="2336800" y="63214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36</xdr:row>
      <xdr:rowOff>149225</xdr:rowOff>
    </xdr:to>
    <xdr:cxnSp macro="">
      <xdr:nvCxnSpPr>
        <xdr:cNvPr id="77" name="直線コネクタ 76"/>
        <xdr:cNvCxnSpPr/>
      </xdr:nvCxnSpPr>
      <xdr:spPr>
        <a:xfrm>
          <a:off x="1447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7" name="円/楕円 86"/>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8"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9" name="円/楕円 88"/>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90" name="テキスト ボックス 89"/>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138642</xdr:rowOff>
    </xdr:from>
    <xdr:to>
      <xdr:col>4</xdr:col>
      <xdr:colOff>533400</xdr:colOff>
      <xdr:row>37</xdr:row>
      <xdr:rowOff>68792</xdr:rowOff>
    </xdr:to>
    <xdr:sp macro="" textlink="">
      <xdr:nvSpPr>
        <xdr:cNvPr id="91" name="円/楕円 90"/>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78969</xdr:rowOff>
    </xdr:from>
    <xdr:ext cx="762000" cy="259045"/>
    <xdr:sp macro="" textlink="">
      <xdr:nvSpPr>
        <xdr:cNvPr id="92" name="テキスト ボックス 91"/>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98425</xdr:rowOff>
    </xdr:from>
    <xdr:to>
      <xdr:col>3</xdr:col>
      <xdr:colOff>330200</xdr:colOff>
      <xdr:row>37</xdr:row>
      <xdr:rowOff>28575</xdr:rowOff>
    </xdr:to>
    <xdr:sp macro="" textlink="">
      <xdr:nvSpPr>
        <xdr:cNvPr id="93" name="円/楕円 92"/>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38752</xdr:rowOff>
    </xdr:from>
    <xdr:ext cx="762000" cy="259045"/>
    <xdr:sp macro="" textlink="">
      <xdr:nvSpPr>
        <xdr:cNvPr id="94" name="テキスト ボックス 93"/>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震災復興事業等による起債の償還に伴う公債費の増大により，平成７年度以降，類似団体平均より高い状況が続いている上，三位一体改革に伴う税収減や地方特例交付金の減少によりさらに悪化している。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また，平成２２年度及び平成２４年度は特に悪化しているが，いずれも将来の公債費を軽減するため満期を迎えた市債の借換えを抑制したことによるもので，一時的なものである。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経常経費の削減に取り組むなど，</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137371</xdr:rowOff>
    </xdr:to>
    <xdr:cxnSp macro="">
      <xdr:nvCxnSpPr>
        <xdr:cNvPr id="131" name="直線コネクタ 130"/>
        <xdr:cNvCxnSpPr/>
      </xdr:nvCxnSpPr>
      <xdr:spPr>
        <a:xfrm flipV="1">
          <a:off x="4114800" y="11128798"/>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635</xdr:rowOff>
    </xdr:from>
    <xdr:to>
      <xdr:col>6</xdr:col>
      <xdr:colOff>0</xdr:colOff>
      <xdr:row>65</xdr:row>
      <xdr:rowOff>137371</xdr:rowOff>
    </xdr:to>
    <xdr:cxnSp macro="">
      <xdr:nvCxnSpPr>
        <xdr:cNvPr id="134" name="直線コネクタ 133"/>
        <xdr:cNvCxnSpPr/>
      </xdr:nvCxnSpPr>
      <xdr:spPr>
        <a:xfrm>
          <a:off x="3225800" y="1114488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635</xdr:rowOff>
    </xdr:from>
    <xdr:to>
      <xdr:col>4</xdr:col>
      <xdr:colOff>482600</xdr:colOff>
      <xdr:row>67</xdr:row>
      <xdr:rowOff>11642</xdr:rowOff>
    </xdr:to>
    <xdr:cxnSp macro="">
      <xdr:nvCxnSpPr>
        <xdr:cNvPr id="137" name="直線コネクタ 136"/>
        <xdr:cNvCxnSpPr/>
      </xdr:nvCxnSpPr>
      <xdr:spPr>
        <a:xfrm flipV="1">
          <a:off x="2336800" y="11144885"/>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67</xdr:row>
      <xdr:rowOff>11642</xdr:rowOff>
    </xdr:to>
    <xdr:cxnSp macro="">
      <xdr:nvCxnSpPr>
        <xdr:cNvPr id="140" name="直線コネクタ 139"/>
        <xdr:cNvCxnSpPr/>
      </xdr:nvCxnSpPr>
      <xdr:spPr>
        <a:xfrm>
          <a:off x="1447800" y="11092604"/>
          <a:ext cx="889000" cy="4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50" name="円/楕円 149"/>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77275</xdr:rowOff>
    </xdr:from>
    <xdr:ext cx="762000" cy="259045"/>
    <xdr:sp macro="" textlink="">
      <xdr:nvSpPr>
        <xdr:cNvPr id="151" name="財政構造の弾力性該当値テキスト"/>
        <xdr:cNvSpPr txBox="1"/>
      </xdr:nvSpPr>
      <xdr:spPr>
        <a:xfrm>
          <a:off x="5041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86571</xdr:rowOff>
    </xdr:from>
    <xdr:to>
      <xdr:col>6</xdr:col>
      <xdr:colOff>50800</xdr:colOff>
      <xdr:row>66</xdr:row>
      <xdr:rowOff>16721</xdr:rowOff>
    </xdr:to>
    <xdr:sp macro="" textlink="">
      <xdr:nvSpPr>
        <xdr:cNvPr id="152" name="円/楕円 151"/>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1498</xdr:rowOff>
    </xdr:from>
    <xdr:ext cx="736600" cy="259045"/>
    <xdr:sp macro="" textlink="">
      <xdr:nvSpPr>
        <xdr:cNvPr id="153" name="テキスト ボックス 152"/>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121285</xdr:rowOff>
    </xdr:from>
    <xdr:to>
      <xdr:col>4</xdr:col>
      <xdr:colOff>533400</xdr:colOff>
      <xdr:row>65</xdr:row>
      <xdr:rowOff>51435</xdr:rowOff>
    </xdr:to>
    <xdr:sp macro="" textlink="">
      <xdr:nvSpPr>
        <xdr:cNvPr id="154" name="円/楕円 153"/>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55" name="テキスト ボックス 154"/>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132292</xdr:rowOff>
    </xdr:from>
    <xdr:to>
      <xdr:col>3</xdr:col>
      <xdr:colOff>330200</xdr:colOff>
      <xdr:row>67</xdr:row>
      <xdr:rowOff>62442</xdr:rowOff>
    </xdr:to>
    <xdr:sp macro="" textlink="">
      <xdr:nvSpPr>
        <xdr:cNvPr id="156" name="円/楕円 155"/>
        <xdr:cNvSpPr/>
      </xdr:nvSpPr>
      <xdr:spPr>
        <a:xfrm>
          <a:off x="2286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47219</xdr:rowOff>
    </xdr:from>
    <xdr:ext cx="762000" cy="259045"/>
    <xdr:sp macro="" textlink="">
      <xdr:nvSpPr>
        <xdr:cNvPr id="157" name="テキスト ボックス 156"/>
        <xdr:cNvSpPr txBox="1"/>
      </xdr:nvSpPr>
      <xdr:spPr>
        <a:xfrm>
          <a:off x="1955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58" name="円/楕円 157"/>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59" name="テキスト ボックス 158"/>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[136,667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人件費については，地域手当の支給率が他市よりも高い１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％(国基準で</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１５％)であることや，管理職の割合が高いことなどから，他団体よりも高くなっている。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物件費については，類似団体に比較して施設が多いことから，施設の管理運営等の委託料などにより高くなっている。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給与の適正化や経常的な経費の見直しを進め，経費削減に努めていく。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85930</xdr:rowOff>
    </xdr:from>
    <xdr:to>
      <xdr:col>7</xdr:col>
      <xdr:colOff>152400</xdr:colOff>
      <xdr:row>81</xdr:row>
      <xdr:rowOff>91320</xdr:rowOff>
    </xdr:to>
    <xdr:cxnSp macro="">
      <xdr:nvCxnSpPr>
        <xdr:cNvPr id="195" name="直線コネクタ 194"/>
        <xdr:cNvCxnSpPr/>
      </xdr:nvCxnSpPr>
      <xdr:spPr>
        <a:xfrm>
          <a:off x="4114800" y="13973380"/>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85930</xdr:rowOff>
    </xdr:from>
    <xdr:to>
      <xdr:col>6</xdr:col>
      <xdr:colOff>0</xdr:colOff>
      <xdr:row>81</xdr:row>
      <xdr:rowOff>87268</xdr:rowOff>
    </xdr:to>
    <xdr:cxnSp macro="">
      <xdr:nvCxnSpPr>
        <xdr:cNvPr id="198" name="直線コネクタ 197"/>
        <xdr:cNvCxnSpPr/>
      </xdr:nvCxnSpPr>
      <xdr:spPr>
        <a:xfrm flipV="1">
          <a:off x="3225800" y="13973380"/>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79984</xdr:rowOff>
    </xdr:from>
    <xdr:to>
      <xdr:col>4</xdr:col>
      <xdr:colOff>482600</xdr:colOff>
      <xdr:row>81</xdr:row>
      <xdr:rowOff>87268</xdr:rowOff>
    </xdr:to>
    <xdr:cxnSp macro="">
      <xdr:nvCxnSpPr>
        <xdr:cNvPr id="201" name="直線コネクタ 200"/>
        <xdr:cNvCxnSpPr/>
      </xdr:nvCxnSpPr>
      <xdr:spPr>
        <a:xfrm>
          <a:off x="2336800" y="13967434"/>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79984</xdr:rowOff>
    </xdr:from>
    <xdr:to>
      <xdr:col>3</xdr:col>
      <xdr:colOff>279400</xdr:colOff>
      <xdr:row>81</xdr:row>
      <xdr:rowOff>80840</xdr:rowOff>
    </xdr:to>
    <xdr:cxnSp macro="">
      <xdr:nvCxnSpPr>
        <xdr:cNvPr id="204" name="直線コネクタ 203"/>
        <xdr:cNvCxnSpPr/>
      </xdr:nvCxnSpPr>
      <xdr:spPr>
        <a:xfrm flipV="1">
          <a:off x="1447800" y="13967434"/>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08" name="テキスト ボックス 207"/>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40520</xdr:rowOff>
    </xdr:from>
    <xdr:to>
      <xdr:col>7</xdr:col>
      <xdr:colOff>203200</xdr:colOff>
      <xdr:row>81</xdr:row>
      <xdr:rowOff>142120</xdr:rowOff>
    </xdr:to>
    <xdr:sp macro="" textlink="">
      <xdr:nvSpPr>
        <xdr:cNvPr id="214" name="円/楕円 213"/>
        <xdr:cNvSpPr/>
      </xdr:nvSpPr>
      <xdr:spPr>
        <a:xfrm>
          <a:off x="4902200" y="139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88797</xdr:rowOff>
    </xdr:from>
    <xdr:ext cx="762000" cy="259045"/>
    <xdr:sp macro="" textlink="">
      <xdr:nvSpPr>
        <xdr:cNvPr id="215" name="人件費・物件費等の状況該当値テキスト"/>
        <xdr:cNvSpPr txBox="1"/>
      </xdr:nvSpPr>
      <xdr:spPr>
        <a:xfrm>
          <a:off x="5041900" y="1397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35130</xdr:rowOff>
    </xdr:from>
    <xdr:to>
      <xdr:col>6</xdr:col>
      <xdr:colOff>50800</xdr:colOff>
      <xdr:row>81</xdr:row>
      <xdr:rowOff>136730</xdr:rowOff>
    </xdr:to>
    <xdr:sp macro="" textlink="">
      <xdr:nvSpPr>
        <xdr:cNvPr id="216" name="円/楕円 215"/>
        <xdr:cNvSpPr/>
      </xdr:nvSpPr>
      <xdr:spPr>
        <a:xfrm>
          <a:off x="4064000" y="139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121507</xdr:rowOff>
    </xdr:from>
    <xdr:ext cx="736600" cy="259045"/>
    <xdr:sp macro="" textlink="">
      <xdr:nvSpPr>
        <xdr:cNvPr id="217" name="テキスト ボックス 216"/>
        <xdr:cNvSpPr txBox="1"/>
      </xdr:nvSpPr>
      <xdr:spPr>
        <a:xfrm>
          <a:off x="3733800" y="140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36468</xdr:rowOff>
    </xdr:from>
    <xdr:to>
      <xdr:col>4</xdr:col>
      <xdr:colOff>533400</xdr:colOff>
      <xdr:row>81</xdr:row>
      <xdr:rowOff>138068</xdr:rowOff>
    </xdr:to>
    <xdr:sp macro="" textlink="">
      <xdr:nvSpPr>
        <xdr:cNvPr id="218" name="円/楕円 217"/>
        <xdr:cNvSpPr/>
      </xdr:nvSpPr>
      <xdr:spPr>
        <a:xfrm>
          <a:off x="3175000" y="139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122845</xdr:rowOff>
    </xdr:from>
    <xdr:ext cx="762000" cy="259045"/>
    <xdr:sp macro="" textlink="">
      <xdr:nvSpPr>
        <xdr:cNvPr id="219" name="テキスト ボックス 218"/>
        <xdr:cNvSpPr txBox="1"/>
      </xdr:nvSpPr>
      <xdr:spPr>
        <a:xfrm>
          <a:off x="2844800" y="1401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29184</xdr:rowOff>
    </xdr:from>
    <xdr:to>
      <xdr:col>3</xdr:col>
      <xdr:colOff>330200</xdr:colOff>
      <xdr:row>81</xdr:row>
      <xdr:rowOff>130784</xdr:rowOff>
    </xdr:to>
    <xdr:sp macro="" textlink="">
      <xdr:nvSpPr>
        <xdr:cNvPr id="220" name="円/楕円 219"/>
        <xdr:cNvSpPr/>
      </xdr:nvSpPr>
      <xdr:spPr>
        <a:xfrm>
          <a:off x="2286000" y="139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115561</xdr:rowOff>
    </xdr:from>
    <xdr:ext cx="762000" cy="259045"/>
    <xdr:sp macro="" textlink="">
      <xdr:nvSpPr>
        <xdr:cNvPr id="221" name="テキスト ボックス 220"/>
        <xdr:cNvSpPr txBox="1"/>
      </xdr:nvSpPr>
      <xdr:spPr>
        <a:xfrm>
          <a:off x="1955800" y="140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30040</xdr:rowOff>
    </xdr:from>
    <xdr:to>
      <xdr:col>2</xdr:col>
      <xdr:colOff>127000</xdr:colOff>
      <xdr:row>81</xdr:row>
      <xdr:rowOff>131640</xdr:rowOff>
    </xdr:to>
    <xdr:sp macro="" textlink="">
      <xdr:nvSpPr>
        <xdr:cNvPr id="222" name="円/楕円 221"/>
        <xdr:cNvSpPr/>
      </xdr:nvSpPr>
      <xdr:spPr>
        <a:xfrm>
          <a:off x="1397000" y="139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116417</xdr:rowOff>
    </xdr:from>
    <xdr:ext cx="762000" cy="259045"/>
    <xdr:sp macro="" textlink="">
      <xdr:nvSpPr>
        <xdr:cNvPr id="223" name="テキスト ボックス 222"/>
        <xdr:cNvSpPr txBox="1"/>
      </xdr:nvSpPr>
      <xdr:spPr>
        <a:xfrm>
          <a:off x="1066800" y="1400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職員数の削減による管理職比率の上昇や，団塊の世代の大量退職に対応するため昇任年齢が低下したこと等の組織構成上の問題により，ラスパイレス指数が上昇している。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今後も引き続き給与制度の点検を行い，適正化に努めていく。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70358</xdr:rowOff>
    </xdr:to>
    <xdr:cxnSp macro="">
      <xdr:nvCxnSpPr>
        <xdr:cNvPr id="250" name="直線コネクタ 249"/>
        <xdr:cNvCxnSpPr/>
      </xdr:nvCxnSpPr>
      <xdr:spPr>
        <a:xfrm flipV="1">
          <a:off x="17018000" y="13794232"/>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42435</xdr:rowOff>
    </xdr:from>
    <xdr:ext cx="762000" cy="259045"/>
    <xdr:sp macro="" textlink="">
      <xdr:nvSpPr>
        <xdr:cNvPr id="251" name="給与水準   （国との比較）最小値テキスト"/>
        <xdr:cNvSpPr txBox="1"/>
      </xdr:nvSpPr>
      <xdr:spPr>
        <a:xfrm>
          <a:off x="17106900" y="1461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85</xdr:row>
      <xdr:rowOff>70358</xdr:rowOff>
    </xdr:from>
    <xdr:to>
      <xdr:col>24</xdr:col>
      <xdr:colOff>647700</xdr:colOff>
      <xdr:row>85</xdr:row>
      <xdr:rowOff>70358</xdr:rowOff>
    </xdr:to>
    <xdr:cxnSp macro="">
      <xdr:nvCxnSpPr>
        <xdr:cNvPr id="252" name="直線コネクタ 251"/>
        <xdr:cNvCxnSpPr/>
      </xdr:nvCxnSpPr>
      <xdr:spPr>
        <a:xfrm>
          <a:off x="16929100" y="1464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3"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4" name="直線コネクタ 253"/>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87</xdr:row>
      <xdr:rowOff>123189</xdr:rowOff>
    </xdr:to>
    <xdr:cxnSp macro="">
      <xdr:nvCxnSpPr>
        <xdr:cNvPr id="255" name="直線コネクタ 254"/>
        <xdr:cNvCxnSpPr/>
      </xdr:nvCxnSpPr>
      <xdr:spPr>
        <a:xfrm flipV="1">
          <a:off x="16179800" y="14643608"/>
          <a:ext cx="8382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7383</xdr:rowOff>
    </xdr:from>
    <xdr:ext cx="762000" cy="259045"/>
    <xdr:sp macro="" textlink="">
      <xdr:nvSpPr>
        <xdr:cNvPr id="256" name="給与水準   （国との比較）平均値テキスト"/>
        <xdr:cNvSpPr txBox="1"/>
      </xdr:nvSpPr>
      <xdr:spPr>
        <a:xfrm>
          <a:off x="17106900" y="14066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162306</xdr:rowOff>
    </xdr:from>
    <xdr:to>
      <xdr:col>24</xdr:col>
      <xdr:colOff>609600</xdr:colOff>
      <xdr:row>83</xdr:row>
      <xdr:rowOff>92456</xdr:rowOff>
    </xdr:to>
    <xdr:sp macro="" textlink="">
      <xdr:nvSpPr>
        <xdr:cNvPr id="257" name="フローチャート : 判断 256"/>
        <xdr:cNvSpPr/>
      </xdr:nvSpPr>
      <xdr:spPr>
        <a:xfrm>
          <a:off x="169672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108713</xdr:rowOff>
    </xdr:from>
    <xdr:to>
      <xdr:col>23</xdr:col>
      <xdr:colOff>406400</xdr:colOff>
      <xdr:row>87</xdr:row>
      <xdr:rowOff>123189</xdr:rowOff>
    </xdr:to>
    <xdr:cxnSp macro="">
      <xdr:nvCxnSpPr>
        <xdr:cNvPr id="258" name="直線コネクタ 257"/>
        <xdr:cNvCxnSpPr/>
      </xdr:nvCxnSpPr>
      <xdr:spPr>
        <a:xfrm>
          <a:off x="15290800" y="1502486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29211</xdr:rowOff>
    </xdr:from>
    <xdr:to>
      <xdr:col>23</xdr:col>
      <xdr:colOff>457200</xdr:colOff>
      <xdr:row>85</xdr:row>
      <xdr:rowOff>130811</xdr:rowOff>
    </xdr:to>
    <xdr:sp macro="" textlink="">
      <xdr:nvSpPr>
        <xdr:cNvPr id="259" name="フローチャート :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60" name="テキスト ボックス 25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150113</xdr:rowOff>
    </xdr:from>
    <xdr:to>
      <xdr:col>22</xdr:col>
      <xdr:colOff>203200</xdr:colOff>
      <xdr:row>87</xdr:row>
      <xdr:rowOff>108713</xdr:rowOff>
    </xdr:to>
    <xdr:cxnSp macro="">
      <xdr:nvCxnSpPr>
        <xdr:cNvPr id="261" name="直線コネクタ 260"/>
        <xdr:cNvCxnSpPr/>
      </xdr:nvCxnSpPr>
      <xdr:spPr>
        <a:xfrm>
          <a:off x="14401800" y="14551913"/>
          <a:ext cx="889000" cy="4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29211</xdr:rowOff>
    </xdr:from>
    <xdr:to>
      <xdr:col>22</xdr:col>
      <xdr:colOff>254000</xdr:colOff>
      <xdr:row>85</xdr:row>
      <xdr:rowOff>130811</xdr:rowOff>
    </xdr:to>
    <xdr:sp macro="" textlink="">
      <xdr:nvSpPr>
        <xdr:cNvPr id="262" name="フローチャート : 判断 261"/>
        <xdr:cNvSpPr/>
      </xdr:nvSpPr>
      <xdr:spPr>
        <a:xfrm>
          <a:off x="15240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63" name="テキスト ボックス 262"/>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150113</xdr:rowOff>
    </xdr:from>
    <xdr:to>
      <xdr:col>21</xdr:col>
      <xdr:colOff>0</xdr:colOff>
      <xdr:row>84</xdr:row>
      <xdr:rowOff>169418</xdr:rowOff>
    </xdr:to>
    <xdr:cxnSp macro="">
      <xdr:nvCxnSpPr>
        <xdr:cNvPr id="264" name="直線コネクタ 263"/>
        <xdr:cNvCxnSpPr/>
      </xdr:nvCxnSpPr>
      <xdr:spPr>
        <a:xfrm flipV="1">
          <a:off x="13512800" y="1455191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29463</xdr:rowOff>
    </xdr:from>
    <xdr:to>
      <xdr:col>21</xdr:col>
      <xdr:colOff>50800</xdr:colOff>
      <xdr:row>83</xdr:row>
      <xdr:rowOff>131063</xdr:rowOff>
    </xdr:to>
    <xdr:sp macro="" textlink="">
      <xdr:nvSpPr>
        <xdr:cNvPr id="265" name="フローチャート : 判断 264"/>
        <xdr:cNvSpPr/>
      </xdr:nvSpPr>
      <xdr:spPr>
        <a:xfrm>
          <a:off x="14351000" y="142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141240</xdr:rowOff>
    </xdr:from>
    <xdr:ext cx="762000" cy="259045"/>
    <xdr:sp macro="" textlink="">
      <xdr:nvSpPr>
        <xdr:cNvPr id="266" name="テキスト ボックス 265"/>
        <xdr:cNvSpPr txBox="1"/>
      </xdr:nvSpPr>
      <xdr:spPr>
        <a:xfrm>
          <a:off x="14020800" y="140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39115</xdr:rowOff>
    </xdr:from>
    <xdr:to>
      <xdr:col>19</xdr:col>
      <xdr:colOff>533400</xdr:colOff>
      <xdr:row>83</xdr:row>
      <xdr:rowOff>140715</xdr:rowOff>
    </xdr:to>
    <xdr:sp macro="" textlink="">
      <xdr:nvSpPr>
        <xdr:cNvPr id="267" name="フローチャート : 判断 266"/>
        <xdr:cNvSpPr/>
      </xdr:nvSpPr>
      <xdr:spPr>
        <a:xfrm>
          <a:off x="13462000" y="142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150892</xdr:rowOff>
    </xdr:from>
    <xdr:ext cx="762000" cy="259045"/>
    <xdr:sp macro="" textlink="">
      <xdr:nvSpPr>
        <xdr:cNvPr id="268" name="テキスト ボックス 267"/>
        <xdr:cNvSpPr txBox="1"/>
      </xdr:nvSpPr>
      <xdr:spPr>
        <a:xfrm>
          <a:off x="13131800" y="140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4" name="円/楕円 273"/>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86885</xdr:rowOff>
    </xdr:from>
    <xdr:ext cx="762000" cy="259045"/>
    <xdr:sp macro="" textlink="">
      <xdr:nvSpPr>
        <xdr:cNvPr id="275" name="給与水準   （国との比較）該当値テキスト"/>
        <xdr:cNvSpPr txBox="1"/>
      </xdr:nvSpPr>
      <xdr:spPr>
        <a:xfrm>
          <a:off x="17106900" y="1448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6" name="円/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158766</xdr:rowOff>
    </xdr:from>
    <xdr:ext cx="736600" cy="259045"/>
    <xdr:sp macro="" textlink="">
      <xdr:nvSpPr>
        <xdr:cNvPr id="277" name="テキスト ボックス 276"/>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57913</xdr:rowOff>
    </xdr:from>
    <xdr:to>
      <xdr:col>22</xdr:col>
      <xdr:colOff>254000</xdr:colOff>
      <xdr:row>87</xdr:row>
      <xdr:rowOff>159513</xdr:rowOff>
    </xdr:to>
    <xdr:sp macro="" textlink="">
      <xdr:nvSpPr>
        <xdr:cNvPr id="278" name="円/楕円 277"/>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144290</xdr:rowOff>
    </xdr:from>
    <xdr:ext cx="762000" cy="259045"/>
    <xdr:sp macro="" textlink="">
      <xdr:nvSpPr>
        <xdr:cNvPr id="279" name="テキスト ボックス 278"/>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99313</xdr:rowOff>
    </xdr:from>
    <xdr:to>
      <xdr:col>21</xdr:col>
      <xdr:colOff>50800</xdr:colOff>
      <xdr:row>85</xdr:row>
      <xdr:rowOff>29463</xdr:rowOff>
    </xdr:to>
    <xdr:sp macro="" textlink="">
      <xdr:nvSpPr>
        <xdr:cNvPr id="280" name="円/楕円 279"/>
        <xdr:cNvSpPr/>
      </xdr:nvSpPr>
      <xdr:spPr>
        <a:xfrm>
          <a:off x="14351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14240</xdr:rowOff>
    </xdr:from>
    <xdr:ext cx="762000" cy="259045"/>
    <xdr:sp macro="" textlink="">
      <xdr:nvSpPr>
        <xdr:cNvPr id="281" name="テキスト ボックス 280"/>
        <xdr:cNvSpPr txBox="1"/>
      </xdr:nvSpPr>
      <xdr:spPr>
        <a:xfrm>
          <a:off x="140208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118618</xdr:rowOff>
    </xdr:from>
    <xdr:to>
      <xdr:col>19</xdr:col>
      <xdr:colOff>533400</xdr:colOff>
      <xdr:row>85</xdr:row>
      <xdr:rowOff>48768</xdr:rowOff>
    </xdr:to>
    <xdr:sp macro="" textlink="">
      <xdr:nvSpPr>
        <xdr:cNvPr id="282" name="円/楕円 281"/>
        <xdr:cNvSpPr/>
      </xdr:nvSpPr>
      <xdr:spPr>
        <a:xfrm>
          <a:off x="13462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33545</xdr:rowOff>
    </xdr:from>
    <xdr:ext cx="762000" cy="259045"/>
    <xdr:sp macro="" textlink="">
      <xdr:nvSpPr>
        <xdr:cNvPr id="283" name="テキスト ボックス 282"/>
        <xdr:cNvSpPr txBox="1"/>
      </xdr:nvSpPr>
      <xdr:spPr>
        <a:xfrm>
          <a:off x="131318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行政改革により，平成１５年度以降，事務事業の整理・統合や民間活力の導入を積極的に推進し，職員数の適正化に取り組んできたことにより，平成１５年度末の８．７４人から６．８</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人に減少している。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5" name="直線コネクタ 314"/>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6"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7" name="直線コネクタ 316"/>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8"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9" name="直線コネクタ 318"/>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90896</xdr:rowOff>
    </xdr:from>
    <xdr:to>
      <xdr:col>24</xdr:col>
      <xdr:colOff>558800</xdr:colOff>
      <xdr:row>60</xdr:row>
      <xdr:rowOff>92045</xdr:rowOff>
    </xdr:to>
    <xdr:cxnSp macro="">
      <xdr:nvCxnSpPr>
        <xdr:cNvPr id="320" name="直線コネクタ 319"/>
        <xdr:cNvCxnSpPr/>
      </xdr:nvCxnSpPr>
      <xdr:spPr>
        <a:xfrm>
          <a:off x="16179800" y="1037789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1"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2" name="フローチャート : 判断 321"/>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90896</xdr:rowOff>
    </xdr:from>
    <xdr:to>
      <xdr:col>23</xdr:col>
      <xdr:colOff>406400</xdr:colOff>
      <xdr:row>60</xdr:row>
      <xdr:rowOff>115026</xdr:rowOff>
    </xdr:to>
    <xdr:cxnSp macro="">
      <xdr:nvCxnSpPr>
        <xdr:cNvPr id="323" name="直線コネクタ 322"/>
        <xdr:cNvCxnSpPr/>
      </xdr:nvCxnSpPr>
      <xdr:spPr>
        <a:xfrm flipV="1">
          <a:off x="15290800" y="103778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4" name="フローチャート : 判断 323"/>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5" name="テキスト ボックス 324"/>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111578</xdr:rowOff>
    </xdr:from>
    <xdr:to>
      <xdr:col>22</xdr:col>
      <xdr:colOff>203200</xdr:colOff>
      <xdr:row>60</xdr:row>
      <xdr:rowOff>115026</xdr:rowOff>
    </xdr:to>
    <xdr:cxnSp macro="">
      <xdr:nvCxnSpPr>
        <xdr:cNvPr id="326" name="直線コネクタ 325"/>
        <xdr:cNvCxnSpPr/>
      </xdr:nvCxnSpPr>
      <xdr:spPr>
        <a:xfrm>
          <a:off x="14401800" y="1039857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7" name="フローチャート : 判断 326"/>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8" name="テキスト ボックス 327"/>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111578</xdr:rowOff>
    </xdr:from>
    <xdr:to>
      <xdr:col>21</xdr:col>
      <xdr:colOff>0</xdr:colOff>
      <xdr:row>60</xdr:row>
      <xdr:rowOff>116175</xdr:rowOff>
    </xdr:to>
    <xdr:cxnSp macro="">
      <xdr:nvCxnSpPr>
        <xdr:cNvPr id="329" name="直線コネクタ 328"/>
        <xdr:cNvCxnSpPr/>
      </xdr:nvCxnSpPr>
      <xdr:spPr>
        <a:xfrm flipV="1">
          <a:off x="13512800" y="103985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0" name="フローチャート : 判断 329"/>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1" name="テキスト ボックス 330"/>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2" name="フローチャート : 判断 331"/>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3" name="テキスト ボックス 332"/>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41245</xdr:rowOff>
    </xdr:from>
    <xdr:to>
      <xdr:col>24</xdr:col>
      <xdr:colOff>609600</xdr:colOff>
      <xdr:row>60</xdr:row>
      <xdr:rowOff>142845</xdr:rowOff>
    </xdr:to>
    <xdr:sp macro="" textlink="">
      <xdr:nvSpPr>
        <xdr:cNvPr id="339" name="円/楕円 338"/>
        <xdr:cNvSpPr/>
      </xdr:nvSpPr>
      <xdr:spPr>
        <a:xfrm>
          <a:off x="169672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57772</xdr:rowOff>
    </xdr:from>
    <xdr:ext cx="762000" cy="259045"/>
    <xdr:sp macro="" textlink="">
      <xdr:nvSpPr>
        <xdr:cNvPr id="340" name="定員管理の状況該当値テキスト"/>
        <xdr:cNvSpPr txBox="1"/>
      </xdr:nvSpPr>
      <xdr:spPr>
        <a:xfrm>
          <a:off x="17106900" y="101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40096</xdr:rowOff>
    </xdr:from>
    <xdr:to>
      <xdr:col>23</xdr:col>
      <xdr:colOff>457200</xdr:colOff>
      <xdr:row>60</xdr:row>
      <xdr:rowOff>141696</xdr:rowOff>
    </xdr:to>
    <xdr:sp macro="" textlink="">
      <xdr:nvSpPr>
        <xdr:cNvPr id="341" name="円/楕円 340"/>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151873</xdr:rowOff>
    </xdr:from>
    <xdr:ext cx="736600" cy="259045"/>
    <xdr:sp macro="" textlink="">
      <xdr:nvSpPr>
        <xdr:cNvPr id="342" name="テキスト ボックス 341"/>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64226</xdr:rowOff>
    </xdr:from>
    <xdr:to>
      <xdr:col>22</xdr:col>
      <xdr:colOff>254000</xdr:colOff>
      <xdr:row>60</xdr:row>
      <xdr:rowOff>165826</xdr:rowOff>
    </xdr:to>
    <xdr:sp macro="" textlink="">
      <xdr:nvSpPr>
        <xdr:cNvPr id="343" name="円/楕円 342"/>
        <xdr:cNvSpPr/>
      </xdr:nvSpPr>
      <xdr:spPr>
        <a:xfrm>
          <a:off x="15240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4553</xdr:rowOff>
    </xdr:from>
    <xdr:ext cx="762000" cy="259045"/>
    <xdr:sp macro="" textlink="">
      <xdr:nvSpPr>
        <xdr:cNvPr id="344" name="テキスト ボックス 343"/>
        <xdr:cNvSpPr txBox="1"/>
      </xdr:nvSpPr>
      <xdr:spPr>
        <a:xfrm>
          <a:off x="14909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60778</xdr:rowOff>
    </xdr:from>
    <xdr:to>
      <xdr:col>21</xdr:col>
      <xdr:colOff>50800</xdr:colOff>
      <xdr:row>60</xdr:row>
      <xdr:rowOff>162378</xdr:rowOff>
    </xdr:to>
    <xdr:sp macro="" textlink="">
      <xdr:nvSpPr>
        <xdr:cNvPr id="345" name="円/楕円 344"/>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147155</xdr:rowOff>
    </xdr:from>
    <xdr:ext cx="762000" cy="259045"/>
    <xdr:sp macro="" textlink="">
      <xdr:nvSpPr>
        <xdr:cNvPr id="346" name="テキスト ボックス 345"/>
        <xdr:cNvSpPr txBox="1"/>
      </xdr:nvSpPr>
      <xdr:spPr>
        <a:xfrm>
          <a:off x="14020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65375</xdr:rowOff>
    </xdr:from>
    <xdr:to>
      <xdr:col>19</xdr:col>
      <xdr:colOff>533400</xdr:colOff>
      <xdr:row>60</xdr:row>
      <xdr:rowOff>166975</xdr:rowOff>
    </xdr:to>
    <xdr:sp macro="" textlink="">
      <xdr:nvSpPr>
        <xdr:cNvPr id="347" name="円/楕円 346"/>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151752</xdr:rowOff>
    </xdr:from>
    <xdr:ext cx="762000" cy="259045"/>
    <xdr:sp macro="" textlink="">
      <xdr:nvSpPr>
        <xdr:cNvPr id="348" name="テキスト ボックス 347"/>
        <xdr:cNvSpPr txBox="1"/>
      </xdr:nvSpPr>
      <xdr:spPr>
        <a:xfrm>
          <a:off x="13131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阪神淡路大震災の復興事業に伴う市債の借入により公債費の負担が多額になったことから，他団体よりも高い水準となっている。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平成１９年度以降は，計画的償還に加えて，借換抑制や繰上償還などの取組みにより，数値は改善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病院建設にかかる償還額が増加することや，山手幹線芦屋川横断部工事にかかる割賦負担金の支払いが始まる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といった増加要因もあるものの，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引き続き積極的な取</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みを行い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，改善を目指す。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3" name="直線コネクタ 372"/>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4"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5" name="直線コネクタ 374"/>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6"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7" name="直線コネクタ 376"/>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41</xdr:row>
      <xdr:rowOff>154622</xdr:rowOff>
    </xdr:to>
    <xdr:cxnSp macro="">
      <xdr:nvCxnSpPr>
        <xdr:cNvPr id="378" name="直線コネクタ 377"/>
        <xdr:cNvCxnSpPr/>
      </xdr:nvCxnSpPr>
      <xdr:spPr>
        <a:xfrm flipV="1">
          <a:off x="16179800" y="71659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9"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0" name="フローチャート : 判断 379"/>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41</xdr:row>
      <xdr:rowOff>154622</xdr:rowOff>
    </xdr:to>
    <xdr:cxnSp macro="">
      <xdr:nvCxnSpPr>
        <xdr:cNvPr id="381" name="直線コネクタ 380"/>
        <xdr:cNvCxnSpPr/>
      </xdr:nvCxnSpPr>
      <xdr:spPr>
        <a:xfrm>
          <a:off x="15290800" y="716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2" name="フローチャート : 判断 381"/>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3" name="テキスト ボックス 382"/>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42</xdr:row>
      <xdr:rowOff>103822</xdr:rowOff>
    </xdr:to>
    <xdr:cxnSp macro="">
      <xdr:nvCxnSpPr>
        <xdr:cNvPr id="384" name="直線コネクタ 383"/>
        <xdr:cNvCxnSpPr/>
      </xdr:nvCxnSpPr>
      <xdr:spPr>
        <a:xfrm flipV="1">
          <a:off x="14401800" y="716597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5" name="フローチャート : 判断 384"/>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6" name="テキスト ボックス 385"/>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103822</xdr:rowOff>
    </xdr:from>
    <xdr:to>
      <xdr:col>21</xdr:col>
      <xdr:colOff>0</xdr:colOff>
      <xdr:row>43</xdr:row>
      <xdr:rowOff>89218</xdr:rowOff>
    </xdr:to>
    <xdr:cxnSp macro="">
      <xdr:nvCxnSpPr>
        <xdr:cNvPr id="387" name="直線コネクタ 386"/>
        <xdr:cNvCxnSpPr/>
      </xdr:nvCxnSpPr>
      <xdr:spPr>
        <a:xfrm flipV="1">
          <a:off x="13512800" y="730472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8" name="フローチャート : 判断 387"/>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89" name="テキスト ボックス 388"/>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0" name="フローチャート : 判断 389"/>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1" name="テキスト ボックス 390"/>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7" name="円/楕円 396"/>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398"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9" name="円/楕円 398"/>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400" name="テキスト ボックス 399"/>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401" name="円/楕円 400"/>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402" name="テキスト ボックス 401"/>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53022</xdr:rowOff>
    </xdr:from>
    <xdr:to>
      <xdr:col>21</xdr:col>
      <xdr:colOff>50800</xdr:colOff>
      <xdr:row>42</xdr:row>
      <xdr:rowOff>154622</xdr:rowOff>
    </xdr:to>
    <xdr:sp macro="" textlink="">
      <xdr:nvSpPr>
        <xdr:cNvPr id="403" name="円/楕円 402"/>
        <xdr:cNvSpPr/>
      </xdr:nvSpPr>
      <xdr:spPr>
        <a:xfrm>
          <a:off x="14351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139399</xdr:rowOff>
    </xdr:from>
    <xdr:ext cx="762000" cy="259045"/>
    <xdr:sp macro="" textlink="">
      <xdr:nvSpPr>
        <xdr:cNvPr id="404" name="テキスト ボックス 403"/>
        <xdr:cNvSpPr txBox="1"/>
      </xdr:nvSpPr>
      <xdr:spPr>
        <a:xfrm>
          <a:off x="14020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38418</xdr:rowOff>
    </xdr:from>
    <xdr:to>
      <xdr:col>19</xdr:col>
      <xdr:colOff>533400</xdr:colOff>
      <xdr:row>43</xdr:row>
      <xdr:rowOff>140018</xdr:rowOff>
    </xdr:to>
    <xdr:sp macro="" textlink="">
      <xdr:nvSpPr>
        <xdr:cNvPr id="405" name="円/楕円 404"/>
        <xdr:cNvSpPr/>
      </xdr:nvSpPr>
      <xdr:spPr>
        <a:xfrm>
          <a:off x="13462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124795</xdr:rowOff>
    </xdr:from>
    <xdr:ext cx="762000" cy="259045"/>
    <xdr:sp macro="" textlink="">
      <xdr:nvSpPr>
        <xdr:cNvPr id="406" name="テキスト ボックス 405"/>
        <xdr:cNvSpPr txBox="1"/>
      </xdr:nvSpPr>
      <xdr:spPr>
        <a:xfrm>
          <a:off x="13131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震災復興事業等により借り入れた市債の残高が依然として大きく，類似団体の平均を大きく上回っている。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借換抑制や繰上償還など，市債残高を積極的に減少させる取組により，年々改善の傾向にあるものの，以前として高い水準にあるため，引き続き積極的な取り組みを行い，改善に努める。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3" name="直線コネクタ 42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4" name="テキスト ボックス 42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7" name="直線コネクタ 42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8" name="テキスト ボックス 42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1" name="直線コネクタ 430"/>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2"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3" name="直線コネクタ 432"/>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4"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5" name="直線コネクタ 434"/>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22416</xdr:rowOff>
    </xdr:from>
    <xdr:to>
      <xdr:col>24</xdr:col>
      <xdr:colOff>558800</xdr:colOff>
      <xdr:row>19</xdr:row>
      <xdr:rowOff>92996</xdr:rowOff>
    </xdr:to>
    <xdr:cxnSp macro="">
      <xdr:nvCxnSpPr>
        <xdr:cNvPr id="436" name="直線コネクタ 435"/>
        <xdr:cNvCxnSpPr/>
      </xdr:nvCxnSpPr>
      <xdr:spPr>
        <a:xfrm flipV="1">
          <a:off x="16179800" y="3279966"/>
          <a:ext cx="8382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7"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8" name="フローチャート : 判断 437"/>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92996</xdr:rowOff>
    </xdr:from>
    <xdr:to>
      <xdr:col>23</xdr:col>
      <xdr:colOff>406400</xdr:colOff>
      <xdr:row>20</xdr:row>
      <xdr:rowOff>37370</xdr:rowOff>
    </xdr:to>
    <xdr:cxnSp macro="">
      <xdr:nvCxnSpPr>
        <xdr:cNvPr id="439" name="直線コネクタ 438"/>
        <xdr:cNvCxnSpPr/>
      </xdr:nvCxnSpPr>
      <xdr:spPr>
        <a:xfrm flipV="1">
          <a:off x="15290800" y="33505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37370</xdr:rowOff>
    </xdr:from>
    <xdr:to>
      <xdr:col>22</xdr:col>
      <xdr:colOff>203200</xdr:colOff>
      <xdr:row>21</xdr:row>
      <xdr:rowOff>66802</xdr:rowOff>
    </xdr:to>
    <xdr:cxnSp macro="">
      <xdr:nvCxnSpPr>
        <xdr:cNvPr id="442" name="直線コネクタ 441"/>
        <xdr:cNvCxnSpPr/>
      </xdr:nvCxnSpPr>
      <xdr:spPr>
        <a:xfrm flipV="1">
          <a:off x="14401800" y="3466370"/>
          <a:ext cx="889000" cy="2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3" name="フローチャート : 判断 442"/>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4" name="テキスト ボックス 443"/>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66802</xdr:rowOff>
    </xdr:from>
    <xdr:to>
      <xdr:col>21</xdr:col>
      <xdr:colOff>0</xdr:colOff>
      <xdr:row>21</xdr:row>
      <xdr:rowOff>122301</xdr:rowOff>
    </xdr:to>
    <xdr:cxnSp macro="">
      <xdr:nvCxnSpPr>
        <xdr:cNvPr id="445" name="直線コネクタ 444"/>
        <xdr:cNvCxnSpPr/>
      </xdr:nvCxnSpPr>
      <xdr:spPr>
        <a:xfrm flipV="1">
          <a:off x="13512800" y="366725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6" name="フローチャート : 判断 445"/>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7" name="テキスト ボックス 446"/>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8" name="フローチャート : 判断 447"/>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49" name="テキスト ボックス 448"/>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143065</xdr:rowOff>
    </xdr:from>
    <xdr:to>
      <xdr:col>24</xdr:col>
      <xdr:colOff>609600</xdr:colOff>
      <xdr:row>19</xdr:row>
      <xdr:rowOff>73216</xdr:rowOff>
    </xdr:to>
    <xdr:sp macro="" textlink="">
      <xdr:nvSpPr>
        <xdr:cNvPr id="455" name="円/楕円 454"/>
        <xdr:cNvSpPr/>
      </xdr:nvSpPr>
      <xdr:spPr>
        <a:xfrm>
          <a:off x="16967200" y="32291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115143</xdr:rowOff>
    </xdr:from>
    <xdr:ext cx="762000" cy="259045"/>
    <xdr:sp macro="" textlink="">
      <xdr:nvSpPr>
        <xdr:cNvPr id="456" name="将来負担の状況該当値テキスト"/>
        <xdr:cNvSpPr txBox="1"/>
      </xdr:nvSpPr>
      <xdr:spPr>
        <a:xfrm>
          <a:off x="17106900" y="32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42196</xdr:rowOff>
    </xdr:from>
    <xdr:to>
      <xdr:col>23</xdr:col>
      <xdr:colOff>457200</xdr:colOff>
      <xdr:row>19</xdr:row>
      <xdr:rowOff>143796</xdr:rowOff>
    </xdr:to>
    <xdr:sp macro="" textlink="">
      <xdr:nvSpPr>
        <xdr:cNvPr id="457" name="円/楕円 456"/>
        <xdr:cNvSpPr/>
      </xdr:nvSpPr>
      <xdr:spPr>
        <a:xfrm>
          <a:off x="16129000" y="32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128573</xdr:rowOff>
    </xdr:from>
    <xdr:ext cx="736600" cy="259045"/>
    <xdr:sp macro="" textlink="">
      <xdr:nvSpPr>
        <xdr:cNvPr id="458" name="テキスト ボックス 457"/>
        <xdr:cNvSpPr txBox="1"/>
      </xdr:nvSpPr>
      <xdr:spPr>
        <a:xfrm>
          <a:off x="15798800" y="338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158020</xdr:rowOff>
    </xdr:from>
    <xdr:to>
      <xdr:col>22</xdr:col>
      <xdr:colOff>254000</xdr:colOff>
      <xdr:row>20</xdr:row>
      <xdr:rowOff>88170</xdr:rowOff>
    </xdr:to>
    <xdr:sp macro="" textlink="">
      <xdr:nvSpPr>
        <xdr:cNvPr id="459" name="円/楕円 458"/>
        <xdr:cNvSpPr/>
      </xdr:nvSpPr>
      <xdr:spPr>
        <a:xfrm>
          <a:off x="15240000" y="34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72947</xdr:rowOff>
    </xdr:from>
    <xdr:ext cx="762000" cy="259045"/>
    <xdr:sp macro="" textlink="">
      <xdr:nvSpPr>
        <xdr:cNvPr id="460" name="テキスト ボックス 459"/>
        <xdr:cNvSpPr txBox="1"/>
      </xdr:nvSpPr>
      <xdr:spPr>
        <a:xfrm>
          <a:off x="14909800" y="35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16002</xdr:rowOff>
    </xdr:from>
    <xdr:to>
      <xdr:col>21</xdr:col>
      <xdr:colOff>50800</xdr:colOff>
      <xdr:row>21</xdr:row>
      <xdr:rowOff>117602</xdr:rowOff>
    </xdr:to>
    <xdr:sp macro="" textlink="">
      <xdr:nvSpPr>
        <xdr:cNvPr id="461" name="円/楕円 460"/>
        <xdr:cNvSpPr/>
      </xdr:nvSpPr>
      <xdr:spPr>
        <a:xfrm>
          <a:off x="14351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102379</xdr:rowOff>
    </xdr:from>
    <xdr:ext cx="762000" cy="259045"/>
    <xdr:sp macro="" textlink="">
      <xdr:nvSpPr>
        <xdr:cNvPr id="462" name="テキスト ボックス 461"/>
        <xdr:cNvSpPr txBox="1"/>
      </xdr:nvSpPr>
      <xdr:spPr>
        <a:xfrm>
          <a:off x="14020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71501</xdr:rowOff>
    </xdr:from>
    <xdr:to>
      <xdr:col>19</xdr:col>
      <xdr:colOff>533400</xdr:colOff>
      <xdr:row>22</xdr:row>
      <xdr:rowOff>1651</xdr:rowOff>
    </xdr:to>
    <xdr:sp macro="" textlink="">
      <xdr:nvSpPr>
        <xdr:cNvPr id="463" name="円/楕円 462"/>
        <xdr:cNvSpPr/>
      </xdr:nvSpPr>
      <xdr:spPr>
        <a:xfrm>
          <a:off x="13462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157878</xdr:rowOff>
    </xdr:from>
    <xdr:ext cx="762000" cy="259045"/>
    <xdr:sp macro="" textlink="">
      <xdr:nvSpPr>
        <xdr:cNvPr id="464" name="テキスト ボックス 463"/>
        <xdr:cNvSpPr txBox="1"/>
      </xdr:nvSpPr>
      <xdr:spPr>
        <a:xfrm>
          <a:off x="13131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96,850
95,355
18.47
46,372,503
45,459,674
522,306
23,380,173
60,278,640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ラスパイレス指数は類似団体の平均を上回っているが，行政改革の実施等により，職員数の削減，給料，手当の見直し，民間活力の導入などを行っていることから，人件費に係る率は減少傾向にある。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引き続き，職員数や給与等の適正化により総人件費の抑制に努める。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39</xdr:row>
      <xdr:rowOff>46990</xdr:rowOff>
    </xdr:to>
    <xdr:cxnSp macro="">
      <xdr:nvCxnSpPr>
        <xdr:cNvPr id="65" name="直線コネクタ 64"/>
        <xdr:cNvCxnSpPr/>
      </xdr:nvCxnSpPr>
      <xdr:spPr>
        <a:xfrm flipV="1">
          <a:off x="3987800" y="6611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46990</xdr:rowOff>
    </xdr:to>
    <xdr:cxnSp macro="">
      <xdr:nvCxnSpPr>
        <xdr:cNvPr id="68" name="直線コネクタ 67"/>
        <xdr:cNvCxnSpPr/>
      </xdr:nvCxnSpPr>
      <xdr:spPr>
        <a:xfrm>
          <a:off x="3098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46990</xdr:rowOff>
    </xdr:to>
    <xdr:cxnSp macro="">
      <xdr:nvCxnSpPr>
        <xdr:cNvPr id="71" name="直線コネクタ 70"/>
        <xdr:cNvCxnSpPr/>
      </xdr:nvCxnSpPr>
      <xdr:spPr>
        <a:xfrm flipV="1">
          <a:off x="2209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35560</xdr:rowOff>
    </xdr:to>
    <xdr:cxnSp macro="">
      <xdr:nvCxnSpPr>
        <xdr:cNvPr id="74" name="直線コネクタ 73"/>
        <xdr:cNvCxnSpPr/>
      </xdr:nvCxnSpPr>
      <xdr:spPr>
        <a:xfrm flipV="1">
          <a:off x="1320800" y="6733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4" name="円/楕円 83"/>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5"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6" name="円/楕円 85"/>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7" name="テキスト ボックス 86"/>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8" name="円/楕円 87"/>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89" name="テキスト ボックス 88"/>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0" name="円/楕円 89"/>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1" name="テキスト ボックス 90"/>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2" name="円/楕円 91"/>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3" name="テキスト ボックス 92"/>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施設の維持管理経費をはじめ経常的な経費削減に取り組んでいるものの，各種システムの改修などにより増加傾向にある。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特に委託料については，保有施設の多いことなどから，類似団体よりも高額となっている。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今後も，経常的な経費の見直しをすすめ，経費削減に努めていくとともに施設利用料等については，適正な受益者負担についての見直しも検討する。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35560</xdr:rowOff>
    </xdr:to>
    <xdr:cxnSp macro="">
      <xdr:nvCxnSpPr>
        <xdr:cNvPr id="126" name="直線コネクタ 125"/>
        <xdr:cNvCxnSpPr/>
      </xdr:nvCxnSpPr>
      <xdr:spPr>
        <a:xfrm>
          <a:off x="15671800" y="306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153670</xdr:rowOff>
    </xdr:to>
    <xdr:cxnSp macro="">
      <xdr:nvCxnSpPr>
        <xdr:cNvPr id="129" name="直線コネクタ 128"/>
        <xdr:cNvCxnSpPr/>
      </xdr:nvCxnSpPr>
      <xdr:spPr>
        <a:xfrm>
          <a:off x="14782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107950</xdr:rowOff>
    </xdr:to>
    <xdr:cxnSp macro="">
      <xdr:nvCxnSpPr>
        <xdr:cNvPr id="132" name="直線コネクタ 131"/>
        <xdr:cNvCxnSpPr/>
      </xdr:nvCxnSpPr>
      <xdr:spPr>
        <a:xfrm>
          <a:off x="13893800" y="2847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104140</xdr:rowOff>
    </xdr:to>
    <xdr:cxnSp macro="">
      <xdr:nvCxnSpPr>
        <xdr:cNvPr id="135" name="直線コネクタ 134"/>
        <xdr:cNvCxnSpPr/>
      </xdr:nvCxnSpPr>
      <xdr:spPr>
        <a:xfrm>
          <a:off x="13004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5" name="円/楕円 144"/>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6"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7" name="円/楕円 146"/>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8" name="テキスト ボックス 147"/>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9" name="円/楕円 148"/>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0" name="テキスト ボックス 149"/>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1" name="円/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52" name="テキスト ボックス 151"/>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3" name="円/楕円 152"/>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4" name="テキスト ボックス 153"/>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長引く不況など，現在の社会状況の中で年々増加してはいるものの，他団体と比較して生活保護費が少ないこと等により，扶助費に係る率は相対的に低い水準となっている。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しかしながら，社会福祉関係経費は，今後も増加が見込まれる経費であり，今後の市税収入等の動向も注視し，市独自の扶助制度については，他団体の動向等も踏まえ，適正な水準を見極めていく。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99568</xdr:rowOff>
    </xdr:from>
    <xdr:to>
      <xdr:col>7</xdr:col>
      <xdr:colOff>15875</xdr:colOff>
      <xdr:row>54</xdr:row>
      <xdr:rowOff>145288</xdr:rowOff>
    </xdr:to>
    <xdr:cxnSp macro="">
      <xdr:nvCxnSpPr>
        <xdr:cNvPr id="185" name="直線コネクタ 184"/>
        <xdr:cNvCxnSpPr/>
      </xdr:nvCxnSpPr>
      <xdr:spPr>
        <a:xfrm>
          <a:off x="3987800" y="93578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72136</xdr:rowOff>
    </xdr:from>
    <xdr:to>
      <xdr:col>5</xdr:col>
      <xdr:colOff>549275</xdr:colOff>
      <xdr:row>54</xdr:row>
      <xdr:rowOff>99568</xdr:rowOff>
    </xdr:to>
    <xdr:cxnSp macro="">
      <xdr:nvCxnSpPr>
        <xdr:cNvPr id="188" name="直線コネクタ 187"/>
        <xdr:cNvCxnSpPr/>
      </xdr:nvCxnSpPr>
      <xdr:spPr>
        <a:xfrm>
          <a:off x="3098800" y="9330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72136</xdr:rowOff>
    </xdr:to>
    <xdr:cxnSp macro="">
      <xdr:nvCxnSpPr>
        <xdr:cNvPr id="191" name="直線コネクタ 190"/>
        <xdr:cNvCxnSpPr/>
      </xdr:nvCxnSpPr>
      <xdr:spPr>
        <a:xfrm>
          <a:off x="2209800" y="9293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124714</xdr:rowOff>
    </xdr:from>
    <xdr:to>
      <xdr:col>3</xdr:col>
      <xdr:colOff>142875</xdr:colOff>
      <xdr:row>54</xdr:row>
      <xdr:rowOff>35560</xdr:rowOff>
    </xdr:to>
    <xdr:cxnSp macro="">
      <xdr:nvCxnSpPr>
        <xdr:cNvPr id="194" name="直線コネクタ 193"/>
        <xdr:cNvCxnSpPr/>
      </xdr:nvCxnSpPr>
      <xdr:spPr>
        <a:xfrm>
          <a:off x="1320800" y="92115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94488</xdr:rowOff>
    </xdr:from>
    <xdr:to>
      <xdr:col>7</xdr:col>
      <xdr:colOff>66675</xdr:colOff>
      <xdr:row>55</xdr:row>
      <xdr:rowOff>24638</xdr:rowOff>
    </xdr:to>
    <xdr:sp macro="" textlink="">
      <xdr:nvSpPr>
        <xdr:cNvPr id="204" name="円/楕円 203"/>
        <xdr:cNvSpPr/>
      </xdr:nvSpPr>
      <xdr:spPr>
        <a:xfrm>
          <a:off x="47752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111015</xdr:rowOff>
    </xdr:from>
    <xdr:ext cx="762000" cy="259045"/>
    <xdr:sp macro="" textlink="">
      <xdr:nvSpPr>
        <xdr:cNvPr id="205" name="扶助費該当値テキスト"/>
        <xdr:cNvSpPr txBox="1"/>
      </xdr:nvSpPr>
      <xdr:spPr>
        <a:xfrm>
          <a:off x="4914900" y="91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48768</xdr:rowOff>
    </xdr:from>
    <xdr:to>
      <xdr:col>5</xdr:col>
      <xdr:colOff>600075</xdr:colOff>
      <xdr:row>54</xdr:row>
      <xdr:rowOff>150368</xdr:rowOff>
    </xdr:to>
    <xdr:sp macro="" textlink="">
      <xdr:nvSpPr>
        <xdr:cNvPr id="206" name="円/楕円 205"/>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160545</xdr:rowOff>
    </xdr:from>
    <xdr:ext cx="736600" cy="259045"/>
    <xdr:sp macro="" textlink="">
      <xdr:nvSpPr>
        <xdr:cNvPr id="207" name="テキスト ボックス 206"/>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21336</xdr:rowOff>
    </xdr:from>
    <xdr:to>
      <xdr:col>4</xdr:col>
      <xdr:colOff>396875</xdr:colOff>
      <xdr:row>54</xdr:row>
      <xdr:rowOff>122936</xdr:rowOff>
    </xdr:to>
    <xdr:sp macro="" textlink="">
      <xdr:nvSpPr>
        <xdr:cNvPr id="208" name="円/楕円 207"/>
        <xdr:cNvSpPr/>
      </xdr:nvSpPr>
      <xdr:spPr>
        <a:xfrm>
          <a:off x="3048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133113</xdr:rowOff>
    </xdr:from>
    <xdr:ext cx="762000" cy="259045"/>
    <xdr:sp macro="" textlink="">
      <xdr:nvSpPr>
        <xdr:cNvPr id="209" name="テキスト ボックス 208"/>
        <xdr:cNvSpPr txBox="1"/>
      </xdr:nvSpPr>
      <xdr:spPr>
        <a:xfrm>
          <a:off x="2717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0" name="円/楕円 209"/>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1" name="テキスト ボックス 210"/>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73914</xdr:rowOff>
    </xdr:from>
    <xdr:to>
      <xdr:col>1</xdr:col>
      <xdr:colOff>676275</xdr:colOff>
      <xdr:row>54</xdr:row>
      <xdr:rowOff>4064</xdr:rowOff>
    </xdr:to>
    <xdr:sp macro="" textlink="">
      <xdr:nvSpPr>
        <xdr:cNvPr id="212" name="円/楕円 211"/>
        <xdr:cNvSpPr/>
      </xdr:nvSpPr>
      <xdr:spPr>
        <a:xfrm>
          <a:off x="1270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14241</xdr:rowOff>
    </xdr:from>
    <xdr:ext cx="762000" cy="259045"/>
    <xdr:sp macro="" textlink="">
      <xdr:nvSpPr>
        <xdr:cNvPr id="213" name="テキスト ボックス 212"/>
        <xdr:cNvSpPr txBox="1"/>
      </xdr:nvSpPr>
      <xdr:spPr>
        <a:xfrm>
          <a:off x="939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他の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経費としては，維持補修費及び繰出金であるが，ほぼ他の類似団体と同水準となっている。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維持補修費については，市の保有する施設が他団体に比べて多いことから少し高くなっており，適切な施設管理に努める。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繰出金については，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社会保障関係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の特別会計への繰出金が増加傾向にある。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165100</xdr:rowOff>
    </xdr:to>
    <xdr:cxnSp macro="">
      <xdr:nvCxnSpPr>
        <xdr:cNvPr id="246" name="直線コネクタ 245"/>
        <xdr:cNvCxnSpPr/>
      </xdr:nvCxnSpPr>
      <xdr:spPr>
        <a:xfrm flipV="1">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165100</xdr:rowOff>
    </xdr:to>
    <xdr:cxnSp macro="">
      <xdr:nvCxnSpPr>
        <xdr:cNvPr id="249" name="直線コネクタ 248"/>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119380</xdr:rowOff>
    </xdr:to>
    <xdr:cxnSp macro="">
      <xdr:nvCxnSpPr>
        <xdr:cNvPr id="252" name="直線コネクタ 251"/>
        <xdr:cNvCxnSpPr/>
      </xdr:nvCxnSpPr>
      <xdr:spPr>
        <a:xfrm>
          <a:off x="13893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73660</xdr:rowOff>
    </xdr:to>
    <xdr:cxnSp macro="">
      <xdr:nvCxnSpPr>
        <xdr:cNvPr id="255" name="直線コネクタ 254"/>
        <xdr:cNvCxnSpPr/>
      </xdr:nvCxnSpPr>
      <xdr:spPr>
        <a:xfrm>
          <a:off x="13004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5" name="円/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7" name="円/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9" name="円/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1" name="円/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3" name="円/楕円 272"/>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4" name="テキスト ボックス 273"/>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今後，市立芦屋病院の建替にかかる経費負担により，若干増加する見込である。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85852</xdr:rowOff>
    </xdr:to>
    <xdr:cxnSp macro="">
      <xdr:nvCxnSpPr>
        <xdr:cNvPr id="304" name="直線コネクタ 303"/>
        <xdr:cNvCxnSpPr/>
      </xdr:nvCxnSpPr>
      <xdr:spPr>
        <a:xfrm flipV="1">
          <a:off x="15671800" y="5906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85852</xdr:rowOff>
    </xdr:to>
    <xdr:cxnSp macro="">
      <xdr:nvCxnSpPr>
        <xdr:cNvPr id="307" name="直線コネクタ 306"/>
        <xdr:cNvCxnSpPr/>
      </xdr:nvCxnSpPr>
      <xdr:spPr>
        <a:xfrm>
          <a:off x="14782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81280</xdr:rowOff>
    </xdr:to>
    <xdr:cxnSp macro="">
      <xdr:nvCxnSpPr>
        <xdr:cNvPr id="310" name="直線コネクタ 309"/>
        <xdr:cNvCxnSpPr/>
      </xdr:nvCxnSpPr>
      <xdr:spPr>
        <a:xfrm>
          <a:off x="13893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62992</xdr:rowOff>
    </xdr:to>
    <xdr:cxnSp macro="">
      <xdr:nvCxnSpPr>
        <xdr:cNvPr id="313" name="直線コネクタ 312"/>
        <xdr:cNvCxnSpPr/>
      </xdr:nvCxnSpPr>
      <xdr:spPr>
        <a:xfrm flipV="1">
          <a:off x="13004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23" name="円/楕円 322"/>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42435</xdr:rowOff>
    </xdr:from>
    <xdr:ext cx="762000" cy="259045"/>
    <xdr:sp macro="" textlink="">
      <xdr:nvSpPr>
        <xdr:cNvPr id="324" name="補助費等該当値テキスト"/>
        <xdr:cNvSpPr txBox="1"/>
      </xdr:nvSpPr>
      <xdr:spPr>
        <a:xfrm>
          <a:off x="16598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5" name="円/楕円 324"/>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6" name="テキスト ボックス 325"/>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27" name="円/楕円 326"/>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28" name="テキスト ボックス 327"/>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29" name="円/楕円 328"/>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0" name="テキスト ボックス 329"/>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31" name="円/楕円 330"/>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32" name="テキスト ボックス 331"/>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阪神淡路大震災の復興事業に伴う市債の借入により公債費の負担が多額になっていることから，公債費に係る率が３０％以上となる厳しい状況が続いていたが，平成２５年度においては３０％未満となった。</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今後も，後年度の償還を軽減するなどの取組により，改善に努める。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なお，平成２２年度が特に悪化しているのは，５７億円の市債の一括償還により，一時的に悪化したものである。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39370</xdr:rowOff>
    </xdr:from>
    <xdr:to>
      <xdr:col>7</xdr:col>
      <xdr:colOff>15875</xdr:colOff>
      <xdr:row>79</xdr:row>
      <xdr:rowOff>85089</xdr:rowOff>
    </xdr:to>
    <xdr:cxnSp macro="">
      <xdr:nvCxnSpPr>
        <xdr:cNvPr id="359" name="直線コネクタ 358"/>
        <xdr:cNvCxnSpPr/>
      </xdr:nvCxnSpPr>
      <xdr:spPr>
        <a:xfrm flipV="1">
          <a:off x="4826000" y="12726670"/>
          <a:ext cx="0" cy="90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57166</xdr:rowOff>
    </xdr:from>
    <xdr:ext cx="762000" cy="259045"/>
    <xdr:sp macro="" textlink="">
      <xdr:nvSpPr>
        <xdr:cNvPr id="360" name="公債費最小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79</xdr:row>
      <xdr:rowOff>85089</xdr:rowOff>
    </xdr:from>
    <xdr:to>
      <xdr:col>7</xdr:col>
      <xdr:colOff>104775</xdr:colOff>
      <xdr:row>79</xdr:row>
      <xdr:rowOff>85089</xdr:rowOff>
    </xdr:to>
    <xdr:cxnSp macro="">
      <xdr:nvCxnSpPr>
        <xdr:cNvPr id="361" name="直線コネクタ 360"/>
        <xdr:cNvCxnSpPr/>
      </xdr:nvCxnSpPr>
      <xdr:spPr>
        <a:xfrm>
          <a:off x="4737100" y="1362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125747</xdr:rowOff>
    </xdr:from>
    <xdr:ext cx="762000" cy="259045"/>
    <xdr:sp macro="" textlink="">
      <xdr:nvSpPr>
        <xdr:cNvPr id="362" name="公債費最大値テキスト"/>
        <xdr:cNvSpPr txBox="1"/>
      </xdr:nvSpPr>
      <xdr:spPr>
        <a:xfrm>
          <a:off x="4914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39370</xdr:rowOff>
    </xdr:from>
    <xdr:to>
      <xdr:col>7</xdr:col>
      <xdr:colOff>104775</xdr:colOff>
      <xdr:row>74</xdr:row>
      <xdr:rowOff>39370</xdr:rowOff>
    </xdr:to>
    <xdr:cxnSp macro="">
      <xdr:nvCxnSpPr>
        <xdr:cNvPr id="363" name="直線コネクタ 362"/>
        <xdr:cNvCxnSpPr/>
      </xdr:nvCxnSpPr>
      <xdr:spPr>
        <a:xfrm>
          <a:off x="4737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85089</xdr:rowOff>
    </xdr:from>
    <xdr:to>
      <xdr:col>7</xdr:col>
      <xdr:colOff>15875</xdr:colOff>
      <xdr:row>79</xdr:row>
      <xdr:rowOff>165100</xdr:rowOff>
    </xdr:to>
    <xdr:cxnSp macro="">
      <xdr:nvCxnSpPr>
        <xdr:cNvPr id="364" name="直線コネクタ 363"/>
        <xdr:cNvCxnSpPr/>
      </xdr:nvCxnSpPr>
      <xdr:spPr>
        <a:xfrm flipV="1">
          <a:off x="3987800" y="136296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5"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6" name="フローチャート : 判断 365"/>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111761</xdr:rowOff>
    </xdr:from>
    <xdr:to>
      <xdr:col>5</xdr:col>
      <xdr:colOff>549275</xdr:colOff>
      <xdr:row>79</xdr:row>
      <xdr:rowOff>165100</xdr:rowOff>
    </xdr:to>
    <xdr:cxnSp macro="">
      <xdr:nvCxnSpPr>
        <xdr:cNvPr id="367" name="直線コネクタ 366"/>
        <xdr:cNvCxnSpPr/>
      </xdr:nvCxnSpPr>
      <xdr:spPr>
        <a:xfrm>
          <a:off x="3098800" y="136563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106680</xdr:rowOff>
    </xdr:from>
    <xdr:to>
      <xdr:col>5</xdr:col>
      <xdr:colOff>600075</xdr:colOff>
      <xdr:row>77</xdr:row>
      <xdr:rowOff>36830</xdr:rowOff>
    </xdr:to>
    <xdr:sp macro="" textlink="">
      <xdr:nvSpPr>
        <xdr:cNvPr id="368" name="フローチャート : 判断 367"/>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69" name="テキスト ボックス 368"/>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111761</xdr:rowOff>
    </xdr:from>
    <xdr:to>
      <xdr:col>4</xdr:col>
      <xdr:colOff>346075</xdr:colOff>
      <xdr:row>82</xdr:row>
      <xdr:rowOff>62230</xdr:rowOff>
    </xdr:to>
    <xdr:cxnSp macro="">
      <xdr:nvCxnSpPr>
        <xdr:cNvPr id="370" name="直線コネクタ 369"/>
        <xdr:cNvCxnSpPr/>
      </xdr:nvCxnSpPr>
      <xdr:spPr>
        <a:xfrm flipV="1">
          <a:off x="2209800" y="13656311"/>
          <a:ext cx="889000" cy="4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118111</xdr:rowOff>
    </xdr:from>
    <xdr:to>
      <xdr:col>4</xdr:col>
      <xdr:colOff>396875</xdr:colOff>
      <xdr:row>77</xdr:row>
      <xdr:rowOff>48261</xdr:rowOff>
    </xdr:to>
    <xdr:sp macro="" textlink="">
      <xdr:nvSpPr>
        <xdr:cNvPr id="371" name="フローチャート : 判断 370"/>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58437</xdr:rowOff>
    </xdr:from>
    <xdr:ext cx="762000" cy="259045"/>
    <xdr:sp macro="" textlink="">
      <xdr:nvSpPr>
        <xdr:cNvPr id="372" name="テキスト ボックス 371"/>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82</xdr:row>
      <xdr:rowOff>62230</xdr:rowOff>
    </xdr:to>
    <xdr:cxnSp macro="">
      <xdr:nvCxnSpPr>
        <xdr:cNvPr id="373" name="直線コネクタ 372"/>
        <xdr:cNvCxnSpPr/>
      </xdr:nvCxnSpPr>
      <xdr:spPr>
        <a:xfrm>
          <a:off x="1320800" y="1372108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4" name="フローチャート : 判断 373"/>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5" name="テキスト ボックス 374"/>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76" name="フローチャート : 判断 375"/>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35577</xdr:rowOff>
    </xdr:from>
    <xdr:ext cx="762000" cy="259045"/>
    <xdr:sp macro="" textlink="">
      <xdr:nvSpPr>
        <xdr:cNvPr id="377" name="テキスト ボックス 376"/>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34289</xdr:rowOff>
    </xdr:from>
    <xdr:to>
      <xdr:col>7</xdr:col>
      <xdr:colOff>66675</xdr:colOff>
      <xdr:row>79</xdr:row>
      <xdr:rowOff>135889</xdr:rowOff>
    </xdr:to>
    <xdr:sp macro="" textlink="">
      <xdr:nvSpPr>
        <xdr:cNvPr id="383" name="円/楕円 382"/>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114316</xdr:rowOff>
    </xdr:from>
    <xdr:ext cx="762000" cy="259045"/>
    <xdr:sp macro="" textlink="">
      <xdr:nvSpPr>
        <xdr:cNvPr id="384" name="公債費該当値テキスト"/>
        <xdr:cNvSpPr txBox="1"/>
      </xdr:nvSpPr>
      <xdr:spPr>
        <a:xfrm>
          <a:off x="4914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114300</xdr:rowOff>
    </xdr:from>
    <xdr:to>
      <xdr:col>5</xdr:col>
      <xdr:colOff>600075</xdr:colOff>
      <xdr:row>80</xdr:row>
      <xdr:rowOff>44450</xdr:rowOff>
    </xdr:to>
    <xdr:sp macro="" textlink="">
      <xdr:nvSpPr>
        <xdr:cNvPr id="385" name="円/楕円 384"/>
        <xdr:cNvSpPr/>
      </xdr:nvSpPr>
      <xdr:spPr>
        <a:xfrm>
          <a:off x="3937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29227</xdr:rowOff>
    </xdr:from>
    <xdr:ext cx="736600" cy="259045"/>
    <xdr:sp macro="" textlink="">
      <xdr:nvSpPr>
        <xdr:cNvPr id="386" name="テキスト ボックス 385"/>
        <xdr:cNvSpPr txBox="1"/>
      </xdr:nvSpPr>
      <xdr:spPr>
        <a:xfrm>
          <a:off x="3606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60961</xdr:rowOff>
    </xdr:from>
    <xdr:to>
      <xdr:col>4</xdr:col>
      <xdr:colOff>396875</xdr:colOff>
      <xdr:row>79</xdr:row>
      <xdr:rowOff>162561</xdr:rowOff>
    </xdr:to>
    <xdr:sp macro="" textlink="">
      <xdr:nvSpPr>
        <xdr:cNvPr id="387" name="円/楕円 386"/>
        <xdr:cNvSpPr/>
      </xdr:nvSpPr>
      <xdr:spPr>
        <a:xfrm>
          <a:off x="3048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147338</xdr:rowOff>
    </xdr:from>
    <xdr:ext cx="762000" cy="259045"/>
    <xdr:sp macro="" textlink="">
      <xdr:nvSpPr>
        <xdr:cNvPr id="388" name="テキスト ボックス 387"/>
        <xdr:cNvSpPr txBox="1"/>
      </xdr:nvSpPr>
      <xdr:spPr>
        <a:xfrm>
          <a:off x="2717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11430</xdr:rowOff>
    </xdr:from>
    <xdr:to>
      <xdr:col>3</xdr:col>
      <xdr:colOff>193675</xdr:colOff>
      <xdr:row>82</xdr:row>
      <xdr:rowOff>113030</xdr:rowOff>
    </xdr:to>
    <xdr:sp macro="" textlink="">
      <xdr:nvSpPr>
        <xdr:cNvPr id="389" name="円/楕円 388"/>
        <xdr:cNvSpPr/>
      </xdr:nvSpPr>
      <xdr:spPr>
        <a:xfrm>
          <a:off x="21590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97807</xdr:rowOff>
    </xdr:from>
    <xdr:ext cx="762000" cy="259045"/>
    <xdr:sp macro="" textlink="">
      <xdr:nvSpPr>
        <xdr:cNvPr id="390" name="テキスト ボックス 389"/>
        <xdr:cNvSpPr txBox="1"/>
      </xdr:nvSpPr>
      <xdr:spPr>
        <a:xfrm>
          <a:off x="1828800" y="1415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125730</xdr:rowOff>
    </xdr:from>
    <xdr:to>
      <xdr:col>1</xdr:col>
      <xdr:colOff>676275</xdr:colOff>
      <xdr:row>80</xdr:row>
      <xdr:rowOff>55880</xdr:rowOff>
    </xdr:to>
    <xdr:sp macro="" textlink="">
      <xdr:nvSpPr>
        <xdr:cNvPr id="391" name="円/楕円 390"/>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40657</xdr:rowOff>
    </xdr:from>
    <xdr:ext cx="762000" cy="259045"/>
    <xdr:sp macro="" textlink="">
      <xdr:nvSpPr>
        <xdr:cNvPr id="392" name="テキスト ボックス 391"/>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公債費以外の率については，他団体よりも低いことから，本市において，経常収支比率が高くなっているのは，公債費の負担が多額になっていることが大きな要因と言える。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現在の社会状況による扶助費の増加や，施設管理などの物件費の増加により悪化</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傾向であるが，平成２５年度は対前年で改善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引き続き，経常経費の見直しを行い，適正な執行に努める。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20" name="直線コネクタ 419"/>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21"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2" name="直線コネクタ 421"/>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3"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4" name="直線コネクタ 423"/>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92711</xdr:rowOff>
    </xdr:to>
    <xdr:cxnSp macro="">
      <xdr:nvCxnSpPr>
        <xdr:cNvPr id="425" name="直線コネクタ 424"/>
        <xdr:cNvCxnSpPr/>
      </xdr:nvCxnSpPr>
      <xdr:spPr>
        <a:xfrm flipV="1">
          <a:off x="15671800" y="132295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6"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7" name="フローチャート : 判断 426"/>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92711</xdr:rowOff>
    </xdr:to>
    <xdr:cxnSp macro="">
      <xdr:nvCxnSpPr>
        <xdr:cNvPr id="428" name="直線コネクタ 427"/>
        <xdr:cNvCxnSpPr/>
      </xdr:nvCxnSpPr>
      <xdr:spPr>
        <a:xfrm>
          <a:off x="14782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9" name="フローチャート : 判断 428"/>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30" name="テキスト ボックス 429"/>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77</xdr:row>
      <xdr:rowOff>16511</xdr:rowOff>
    </xdr:to>
    <xdr:cxnSp macro="">
      <xdr:nvCxnSpPr>
        <xdr:cNvPr id="431" name="直線コネクタ 430"/>
        <xdr:cNvCxnSpPr/>
      </xdr:nvCxnSpPr>
      <xdr:spPr>
        <a:xfrm>
          <a:off x="13893800" y="130886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73661</xdr:rowOff>
    </xdr:to>
    <xdr:cxnSp macro="">
      <xdr:nvCxnSpPr>
        <xdr:cNvPr id="434" name="直線コネクタ 433"/>
        <xdr:cNvCxnSpPr/>
      </xdr:nvCxnSpPr>
      <xdr:spPr>
        <a:xfrm flipV="1">
          <a:off x="13004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5" name="フローチャート : 判断 434"/>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6" name="テキスト ボックス 435"/>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7" name="フローチャート : 判断 436"/>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8" name="テキスト ボックス 437"/>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4" name="円/楕円 443"/>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45"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7" name="テキスト ボックス 44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8" name="円/楕円 447"/>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9" name="テキスト ボックス 44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0" name="円/楕円 449"/>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1" name="テキスト ボックス 45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2" name="円/楕円 451"/>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53" name="テキスト ボックス 452"/>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兵庫県芦屋市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67240</xdr:rowOff>
    </xdr:from>
    <xdr:to>
      <xdr:col>4</xdr:col>
      <xdr:colOff>1117600</xdr:colOff>
      <xdr:row>15</xdr:row>
      <xdr:rowOff>145155</xdr:rowOff>
    </xdr:to>
    <xdr:cxnSp macro="">
      <xdr:nvCxnSpPr>
        <xdr:cNvPr id="50" name="直線コネクタ 49"/>
        <xdr:cNvCxnSpPr/>
      </xdr:nvCxnSpPr>
      <xdr:spPr bwMode="auto">
        <a:xfrm>
          <a:off x="5003800" y="2686615"/>
          <a:ext cx="6477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23025</xdr:rowOff>
    </xdr:from>
    <xdr:to>
      <xdr:col>4</xdr:col>
      <xdr:colOff>469900</xdr:colOff>
      <xdr:row>15</xdr:row>
      <xdr:rowOff>67240</xdr:rowOff>
    </xdr:to>
    <xdr:cxnSp macro="">
      <xdr:nvCxnSpPr>
        <xdr:cNvPr id="53" name="直線コネクタ 52"/>
        <xdr:cNvCxnSpPr/>
      </xdr:nvCxnSpPr>
      <xdr:spPr bwMode="auto">
        <a:xfrm>
          <a:off x="4305300" y="2642400"/>
          <a:ext cx="698500" cy="4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23025</xdr:rowOff>
    </xdr:from>
    <xdr:to>
      <xdr:col>3</xdr:col>
      <xdr:colOff>904875</xdr:colOff>
      <xdr:row>15</xdr:row>
      <xdr:rowOff>30893</xdr:rowOff>
    </xdr:to>
    <xdr:cxnSp macro="">
      <xdr:nvCxnSpPr>
        <xdr:cNvPr id="56" name="直線コネクタ 55"/>
        <xdr:cNvCxnSpPr/>
      </xdr:nvCxnSpPr>
      <xdr:spPr bwMode="auto">
        <a:xfrm flipV="1">
          <a:off x="3606800" y="2642400"/>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159099</xdr:rowOff>
    </xdr:from>
    <xdr:to>
      <xdr:col>3</xdr:col>
      <xdr:colOff>206375</xdr:colOff>
      <xdr:row>15</xdr:row>
      <xdr:rowOff>30893</xdr:rowOff>
    </xdr:to>
    <xdr:cxnSp macro="">
      <xdr:nvCxnSpPr>
        <xdr:cNvPr id="59" name="直線コネクタ 58"/>
        <xdr:cNvCxnSpPr/>
      </xdr:nvCxnSpPr>
      <xdr:spPr bwMode="auto">
        <a:xfrm>
          <a:off x="2908300" y="2607024"/>
          <a:ext cx="698500" cy="4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94355</xdr:rowOff>
    </xdr:from>
    <xdr:to>
      <xdr:col>5</xdr:col>
      <xdr:colOff>34925</xdr:colOff>
      <xdr:row>16</xdr:row>
      <xdr:rowOff>24505</xdr:rowOff>
    </xdr:to>
    <xdr:sp macro="" textlink="">
      <xdr:nvSpPr>
        <xdr:cNvPr id="69" name="円/楕円 68"/>
        <xdr:cNvSpPr/>
      </xdr:nvSpPr>
      <xdr:spPr bwMode="auto">
        <a:xfrm>
          <a:off x="5600700" y="271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110882</xdr:rowOff>
    </xdr:from>
    <xdr:ext cx="762000" cy="259045"/>
    <xdr:sp macro="" textlink="">
      <xdr:nvSpPr>
        <xdr:cNvPr id="70" name="人口1人当たり決算額の推移該当値テキスト130"/>
        <xdr:cNvSpPr txBox="1"/>
      </xdr:nvSpPr>
      <xdr:spPr>
        <a:xfrm>
          <a:off x="5740400" y="255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16440</xdr:rowOff>
    </xdr:from>
    <xdr:to>
      <xdr:col>4</xdr:col>
      <xdr:colOff>520700</xdr:colOff>
      <xdr:row>15</xdr:row>
      <xdr:rowOff>118040</xdr:rowOff>
    </xdr:to>
    <xdr:sp macro="" textlink="">
      <xdr:nvSpPr>
        <xdr:cNvPr id="71" name="円/楕円 70"/>
        <xdr:cNvSpPr/>
      </xdr:nvSpPr>
      <xdr:spPr bwMode="auto">
        <a:xfrm>
          <a:off x="4953000" y="263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128217</xdr:rowOff>
    </xdr:from>
    <xdr:ext cx="736600" cy="259045"/>
    <xdr:sp macro="" textlink="">
      <xdr:nvSpPr>
        <xdr:cNvPr id="72" name="テキスト ボックス 71"/>
        <xdr:cNvSpPr txBox="1"/>
      </xdr:nvSpPr>
      <xdr:spPr>
        <a:xfrm>
          <a:off x="4622800" y="240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85,637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143675</xdr:rowOff>
    </xdr:from>
    <xdr:to>
      <xdr:col>3</xdr:col>
      <xdr:colOff>955675</xdr:colOff>
      <xdr:row>15</xdr:row>
      <xdr:rowOff>73825</xdr:rowOff>
    </xdr:to>
    <xdr:sp macro="" textlink="">
      <xdr:nvSpPr>
        <xdr:cNvPr id="73" name="円/楕円 72"/>
        <xdr:cNvSpPr/>
      </xdr:nvSpPr>
      <xdr:spPr bwMode="auto">
        <a:xfrm>
          <a:off x="4254500" y="259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84002</xdr:rowOff>
    </xdr:from>
    <xdr:ext cx="762000" cy="259045"/>
    <xdr:sp macro="" textlink="">
      <xdr:nvSpPr>
        <xdr:cNvPr id="74" name="テキスト ボックス 73"/>
        <xdr:cNvSpPr txBox="1"/>
      </xdr:nvSpPr>
      <xdr:spPr>
        <a:xfrm>
          <a:off x="3924300" y="23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151543</xdr:rowOff>
    </xdr:from>
    <xdr:to>
      <xdr:col>3</xdr:col>
      <xdr:colOff>257175</xdr:colOff>
      <xdr:row>15</xdr:row>
      <xdr:rowOff>81693</xdr:rowOff>
    </xdr:to>
    <xdr:sp macro="" textlink="">
      <xdr:nvSpPr>
        <xdr:cNvPr id="75" name="円/楕円 74"/>
        <xdr:cNvSpPr/>
      </xdr:nvSpPr>
      <xdr:spPr bwMode="auto">
        <a:xfrm>
          <a:off x="3556000" y="259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91870</xdr:rowOff>
    </xdr:from>
    <xdr:ext cx="762000" cy="259045"/>
    <xdr:sp macro="" textlink="">
      <xdr:nvSpPr>
        <xdr:cNvPr id="76" name="テキスト ボックス 75"/>
        <xdr:cNvSpPr txBox="1"/>
      </xdr:nvSpPr>
      <xdr:spPr>
        <a:xfrm>
          <a:off x="3225800" y="236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108299</xdr:rowOff>
    </xdr:from>
    <xdr:to>
      <xdr:col>2</xdr:col>
      <xdr:colOff>692150</xdr:colOff>
      <xdr:row>15</xdr:row>
      <xdr:rowOff>38449</xdr:rowOff>
    </xdr:to>
    <xdr:sp macro="" textlink="">
      <xdr:nvSpPr>
        <xdr:cNvPr id="77" name="円/楕円 76"/>
        <xdr:cNvSpPr/>
      </xdr:nvSpPr>
      <xdr:spPr bwMode="auto">
        <a:xfrm>
          <a:off x="2857500" y="255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48626</xdr:rowOff>
    </xdr:from>
    <xdr:ext cx="762000" cy="259045"/>
    <xdr:sp macro="" textlink="">
      <xdr:nvSpPr>
        <xdr:cNvPr id="78" name="テキスト ボックス 77"/>
        <xdr:cNvSpPr txBox="1"/>
      </xdr:nvSpPr>
      <xdr:spPr>
        <a:xfrm>
          <a:off x="2527300" y="23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190116</xdr:rowOff>
    </xdr:from>
    <xdr:to>
      <xdr:col>4</xdr:col>
      <xdr:colOff>1117600</xdr:colOff>
      <xdr:row>35</xdr:row>
      <xdr:rowOff>340261</xdr:rowOff>
    </xdr:to>
    <xdr:cxnSp macro="">
      <xdr:nvCxnSpPr>
        <xdr:cNvPr id="110" name="直線コネクタ 109"/>
        <xdr:cNvCxnSpPr/>
      </xdr:nvCxnSpPr>
      <xdr:spPr bwMode="auto">
        <a:xfrm>
          <a:off x="5003800" y="6800466"/>
          <a:ext cx="647700" cy="15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190116</xdr:rowOff>
    </xdr:from>
    <xdr:to>
      <xdr:col>4</xdr:col>
      <xdr:colOff>469900</xdr:colOff>
      <xdr:row>36</xdr:row>
      <xdr:rowOff>698</xdr:rowOff>
    </xdr:to>
    <xdr:cxnSp macro="">
      <xdr:nvCxnSpPr>
        <xdr:cNvPr id="113" name="直線コネクタ 112"/>
        <xdr:cNvCxnSpPr/>
      </xdr:nvCxnSpPr>
      <xdr:spPr bwMode="auto">
        <a:xfrm flipV="1">
          <a:off x="4305300" y="6800466"/>
          <a:ext cx="698500" cy="153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303662</xdr:rowOff>
    </xdr:from>
    <xdr:to>
      <xdr:col>3</xdr:col>
      <xdr:colOff>904875</xdr:colOff>
      <xdr:row>36</xdr:row>
      <xdr:rowOff>698</xdr:rowOff>
    </xdr:to>
    <xdr:cxnSp macro="">
      <xdr:nvCxnSpPr>
        <xdr:cNvPr id="116" name="直線コネクタ 115"/>
        <xdr:cNvCxnSpPr/>
      </xdr:nvCxnSpPr>
      <xdr:spPr bwMode="auto">
        <a:xfrm>
          <a:off x="3606800" y="6914012"/>
          <a:ext cx="6985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215309</xdr:rowOff>
    </xdr:from>
    <xdr:to>
      <xdr:col>3</xdr:col>
      <xdr:colOff>206375</xdr:colOff>
      <xdr:row>35</xdr:row>
      <xdr:rowOff>303662</xdr:rowOff>
    </xdr:to>
    <xdr:cxnSp macro="">
      <xdr:nvCxnSpPr>
        <xdr:cNvPr id="119" name="直線コネクタ 118"/>
        <xdr:cNvCxnSpPr/>
      </xdr:nvCxnSpPr>
      <xdr:spPr bwMode="auto">
        <a:xfrm>
          <a:off x="2908300" y="6825659"/>
          <a:ext cx="698500" cy="88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289461</xdr:rowOff>
    </xdr:from>
    <xdr:to>
      <xdr:col>5</xdr:col>
      <xdr:colOff>34925</xdr:colOff>
      <xdr:row>36</xdr:row>
      <xdr:rowOff>48161</xdr:rowOff>
    </xdr:to>
    <xdr:sp macro="" textlink="">
      <xdr:nvSpPr>
        <xdr:cNvPr id="129" name="円/楕円 128"/>
        <xdr:cNvSpPr/>
      </xdr:nvSpPr>
      <xdr:spPr bwMode="auto">
        <a:xfrm>
          <a:off x="5600700" y="689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134538</xdr:rowOff>
    </xdr:from>
    <xdr:ext cx="762000" cy="259045"/>
    <xdr:sp macro="" textlink="">
      <xdr:nvSpPr>
        <xdr:cNvPr id="130" name="人口1人当たり決算額の推移該当値テキスト445"/>
        <xdr:cNvSpPr txBox="1"/>
      </xdr:nvSpPr>
      <xdr:spPr>
        <a:xfrm>
          <a:off x="5740400" y="67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139316</xdr:rowOff>
    </xdr:from>
    <xdr:to>
      <xdr:col>4</xdr:col>
      <xdr:colOff>520700</xdr:colOff>
      <xdr:row>35</xdr:row>
      <xdr:rowOff>240916</xdr:rowOff>
    </xdr:to>
    <xdr:sp macro="" textlink="">
      <xdr:nvSpPr>
        <xdr:cNvPr id="131" name="円/楕円 130"/>
        <xdr:cNvSpPr/>
      </xdr:nvSpPr>
      <xdr:spPr bwMode="auto">
        <a:xfrm>
          <a:off x="4953000" y="674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251093</xdr:rowOff>
    </xdr:from>
    <xdr:ext cx="736600" cy="259045"/>
    <xdr:sp macro="" textlink="">
      <xdr:nvSpPr>
        <xdr:cNvPr id="132" name="テキスト ボックス 131"/>
        <xdr:cNvSpPr txBox="1"/>
      </xdr:nvSpPr>
      <xdr:spPr>
        <a:xfrm>
          <a:off x="4622800" y="651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292798</xdr:rowOff>
    </xdr:from>
    <xdr:to>
      <xdr:col>3</xdr:col>
      <xdr:colOff>955675</xdr:colOff>
      <xdr:row>36</xdr:row>
      <xdr:rowOff>51498</xdr:rowOff>
    </xdr:to>
    <xdr:sp macro="" textlink="">
      <xdr:nvSpPr>
        <xdr:cNvPr id="133" name="円/楕円 132"/>
        <xdr:cNvSpPr/>
      </xdr:nvSpPr>
      <xdr:spPr bwMode="auto">
        <a:xfrm>
          <a:off x="4254500" y="690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61675</xdr:rowOff>
    </xdr:from>
    <xdr:ext cx="762000" cy="259045"/>
    <xdr:sp macro="" textlink="">
      <xdr:nvSpPr>
        <xdr:cNvPr id="134" name="テキスト ボックス 133"/>
        <xdr:cNvSpPr txBox="1"/>
      </xdr:nvSpPr>
      <xdr:spPr>
        <a:xfrm>
          <a:off x="3924300" y="667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252862</xdr:rowOff>
    </xdr:from>
    <xdr:to>
      <xdr:col>3</xdr:col>
      <xdr:colOff>257175</xdr:colOff>
      <xdr:row>36</xdr:row>
      <xdr:rowOff>11562</xdr:rowOff>
    </xdr:to>
    <xdr:sp macro="" textlink="">
      <xdr:nvSpPr>
        <xdr:cNvPr id="135" name="円/楕円 134"/>
        <xdr:cNvSpPr/>
      </xdr:nvSpPr>
      <xdr:spPr bwMode="auto">
        <a:xfrm>
          <a:off x="3556000" y="686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21739</xdr:rowOff>
    </xdr:from>
    <xdr:ext cx="762000" cy="259045"/>
    <xdr:sp macro="" textlink="">
      <xdr:nvSpPr>
        <xdr:cNvPr id="136" name="テキスト ボックス 135"/>
        <xdr:cNvSpPr txBox="1"/>
      </xdr:nvSpPr>
      <xdr:spPr>
        <a:xfrm>
          <a:off x="3225800" y="663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164509</xdr:rowOff>
    </xdr:from>
    <xdr:to>
      <xdr:col>2</xdr:col>
      <xdr:colOff>692150</xdr:colOff>
      <xdr:row>35</xdr:row>
      <xdr:rowOff>266109</xdr:rowOff>
    </xdr:to>
    <xdr:sp macro="" textlink="">
      <xdr:nvSpPr>
        <xdr:cNvPr id="137" name="円/楕円 136"/>
        <xdr:cNvSpPr/>
      </xdr:nvSpPr>
      <xdr:spPr bwMode="auto">
        <a:xfrm>
          <a:off x="2857500" y="677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276286</xdr:rowOff>
    </xdr:from>
    <xdr:ext cx="762000" cy="259045"/>
    <xdr:sp macro="" textlink="">
      <xdr:nvSpPr>
        <xdr:cNvPr id="138" name="テキスト ボックス 137"/>
        <xdr:cNvSpPr txBox="1"/>
      </xdr:nvSpPr>
      <xdr:spPr>
        <a:xfrm>
          <a:off x="2527300" y="654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標準財政規模比で概ね同水準を維持できている。実質収支額については，平成２３年度は特に投資的経費の額が少なかったこと等により高い割合となっている。実質単年度収支については，平成２１年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及び平成２５年度</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繰上償還金の額が他の年度と比べて多かったことにより，平成２３年度は単年度収支が多かったことにより，高い割合となっている一方，平成２４年度でマイナスとなっているのは，２３年度の実質収支の繰越しが多かったことに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連結ベースにおいては，赤字は生じていない。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２１年度の実質公債費比率において，地方債の発行に一定の制限がかかる１８％を下回り，その後も改善傾向だったが，平成２４年度では借換えの抑制や病院建設に係る償還の負担により，増加し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平成２５年度は元利償還金の減少により対前年では改善したが，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今後，病院建設にかかる償還額が増加することや，山手幹線芦屋川横断部工事にかかる割賦負担金の支払いが始まるため，今後数年間は，１８％は超えないものの，ほぼ横ばいで推移する見通しである。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将来負担額の大きな割合を占める地方債残高は，ここ数年間は，借換抑制や繰上償還などにより，大きく減少している。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引き続き，充当可能財源である基金残高に留意しながら，</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将来負担の軽減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46372503</v>
      </c>
      <c r="BO4" s="379"/>
      <c r="BP4" s="379"/>
      <c r="BQ4" s="379"/>
      <c r="BR4" s="379"/>
      <c r="BS4" s="379"/>
      <c r="BT4" s="379"/>
      <c r="BU4" s="380"/>
      <c r="BV4" s="378">
        <v>37315218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1.3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45459674</v>
      </c>
      <c r="BO5" s="384"/>
      <c r="BP5" s="384"/>
      <c r="BQ5" s="384"/>
      <c r="BR5" s="384"/>
      <c r="BS5" s="384"/>
      <c r="BT5" s="384"/>
      <c r="BU5" s="385"/>
      <c r="BV5" s="383">
        <v>36676011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98.3</v>
      </c>
      <c r="CU5" s="354"/>
      <c r="CV5" s="354"/>
      <c r="CW5" s="354"/>
      <c r="CX5" s="354"/>
      <c r="CY5" s="354"/>
      <c r="CZ5" s="354"/>
      <c r="DA5" s="355"/>
      <c r="DB5" s="353">
        <v>102.1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912829</v>
      </c>
      <c r="BO6" s="384"/>
      <c r="BP6" s="384"/>
      <c r="BQ6" s="384"/>
      <c r="BR6" s="384"/>
      <c r="BS6" s="384"/>
      <c r="BT6" s="384"/>
      <c r="BU6" s="385"/>
      <c r="BV6" s="383">
        <v>639207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105.4</v>
      </c>
      <c r="CU6" s="528"/>
      <c r="CV6" s="528"/>
      <c r="CW6" s="528"/>
      <c r="CX6" s="528"/>
      <c r="CY6" s="528"/>
      <c r="CZ6" s="528"/>
      <c r="DA6" s="529"/>
      <c r="DB6" s="527">
        <v>109.7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390523</v>
      </c>
      <c r="BO7" s="384"/>
      <c r="BP7" s="384"/>
      <c r="BQ7" s="384"/>
      <c r="BR7" s="384"/>
      <c r="BS7" s="384"/>
      <c r="BT7" s="384"/>
      <c r="BU7" s="385"/>
      <c r="BV7" s="383">
        <v>338721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23380173</v>
      </c>
      <c r="CU7" s="384"/>
      <c r="CV7" s="384"/>
      <c r="CW7" s="384"/>
      <c r="CX7" s="384"/>
      <c r="CY7" s="384"/>
      <c r="CZ7" s="384"/>
      <c r="DA7" s="385"/>
      <c r="DB7" s="383">
        <v>23129535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522306</v>
      </c>
      <c r="BO8" s="384"/>
      <c r="BP8" s="384"/>
      <c r="BQ8" s="384"/>
      <c r="BR8" s="384"/>
      <c r="BS8" s="384"/>
      <c r="BT8" s="384"/>
      <c r="BU8" s="385"/>
      <c r="BV8" s="383">
        <v>300486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93238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221820</v>
      </c>
      <c r="BO9" s="384"/>
      <c r="BP9" s="384"/>
      <c r="BQ9" s="384"/>
      <c r="BR9" s="384"/>
      <c r="BS9" s="384"/>
      <c r="BT9" s="384"/>
      <c r="BU9" s="385"/>
      <c r="BV9" s="383">
        <v>-1252321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25.4</v>
      </c>
      <c r="CU9" s="354"/>
      <c r="CV9" s="354"/>
      <c r="CW9" s="354"/>
      <c r="CX9" s="354"/>
      <c r="CY9" s="354"/>
      <c r="CZ9" s="354"/>
      <c r="DA9" s="355"/>
      <c r="DB9" s="353">
        <v>25.1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90590</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312828</v>
      </c>
      <c r="BO10" s="384"/>
      <c r="BP10" s="384"/>
      <c r="BQ10" s="384"/>
      <c r="BR10" s="384"/>
      <c r="BS10" s="384"/>
      <c r="BT10" s="384"/>
      <c r="BU10" s="385"/>
      <c r="BV10" s="383">
        <v>783071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2000505</v>
      </c>
      <c r="BO11" s="384"/>
      <c r="BP11" s="384"/>
      <c r="BQ11" s="384"/>
      <c r="BR11" s="384"/>
      <c r="BS11" s="384"/>
      <c r="BT11" s="384"/>
      <c r="BU11" s="385"/>
      <c r="BV11" s="383">
        <v>595</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96850</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1000000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95355</v>
      </c>
      <c r="S13" s="483"/>
      <c r="T13" s="483"/>
      <c r="U13" s="483"/>
      <c r="V13" s="484"/>
      <c r="W13" s="470" t="s">
        <v>122</v>
      </c>
      <c r="X13" s="396"/>
      <c r="Y13" s="396"/>
      <c r="Z13" s="396"/>
      <c r="AA13" s="396"/>
      <c r="AB13" s="397"/>
      <c r="AC13" s="359">
        <v>89</v>
      </c>
      <c r="AD13" s="360"/>
      <c r="AE13" s="360"/>
      <c r="AF13" s="360"/>
      <c r="AG13" s="361"/>
      <c r="AH13" s="359">
        <v>96</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1535153</v>
      </c>
      <c r="BO13" s="384"/>
      <c r="BP13" s="384"/>
      <c r="BQ13" s="384"/>
      <c r="BR13" s="384"/>
      <c r="BS13" s="384"/>
      <c r="BT13" s="384"/>
      <c r="BU13" s="385"/>
      <c r="BV13" s="383">
        <v>-468655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96498</v>
      </c>
      <c r="S14" s="483"/>
      <c r="T14" s="483"/>
      <c r="U14" s="483"/>
      <c r="V14" s="484"/>
      <c r="W14" s="485"/>
      <c r="X14" s="399"/>
      <c r="Y14" s="399"/>
      <c r="Z14" s="399"/>
      <c r="AA14" s="399"/>
      <c r="AB14" s="400"/>
      <c r="AC14" s="475">
        <v>0.2</v>
      </c>
      <c r="AD14" s="476"/>
      <c r="AE14" s="476"/>
      <c r="AF14" s="476"/>
      <c r="AG14" s="477"/>
      <c r="AH14" s="475">
        <v>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117.4</v>
      </c>
      <c r="CU14" s="454"/>
      <c r="CV14" s="454"/>
      <c r="CW14" s="454"/>
      <c r="CX14" s="454"/>
      <c r="CY14" s="454"/>
      <c r="CZ14" s="454"/>
      <c r="DA14" s="455"/>
      <c r="DB14" s="486">
        <v>129.1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94969</v>
      </c>
      <c r="S15" s="483"/>
      <c r="T15" s="483"/>
      <c r="U15" s="483"/>
      <c r="V15" s="484"/>
      <c r="W15" s="470" t="s">
        <v>129</v>
      </c>
      <c r="X15" s="396"/>
      <c r="Y15" s="396"/>
      <c r="Z15" s="396"/>
      <c r="AA15" s="396"/>
      <c r="AB15" s="397"/>
      <c r="AC15" s="359">
        <v>6213</v>
      </c>
      <c r="AD15" s="360"/>
      <c r="AE15" s="360"/>
      <c r="AF15" s="360"/>
      <c r="AG15" s="361"/>
      <c r="AH15" s="359">
        <v>7451</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14881702</v>
      </c>
      <c r="BO15" s="379"/>
      <c r="BP15" s="379"/>
      <c r="BQ15" s="379"/>
      <c r="BR15" s="379"/>
      <c r="BS15" s="379"/>
      <c r="BT15" s="379"/>
      <c r="BU15" s="380"/>
      <c r="BV15" s="378">
        <v>14670540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16.2</v>
      </c>
      <c r="AD16" s="476"/>
      <c r="AE16" s="476"/>
      <c r="AF16" s="476"/>
      <c r="AG16" s="477"/>
      <c r="AH16" s="475">
        <v>18</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16287813</v>
      </c>
      <c r="BO16" s="384"/>
      <c r="BP16" s="384"/>
      <c r="BQ16" s="384"/>
      <c r="BR16" s="384"/>
      <c r="BS16" s="384"/>
      <c r="BT16" s="384"/>
      <c r="BU16" s="385"/>
      <c r="BV16" s="383">
        <v>16267267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32073</v>
      </c>
      <c r="AD17" s="360"/>
      <c r="AE17" s="360"/>
      <c r="AF17" s="360"/>
      <c r="AG17" s="361"/>
      <c r="AH17" s="359">
        <v>32792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20307181</v>
      </c>
      <c r="BO17" s="384"/>
      <c r="BP17" s="384"/>
      <c r="BQ17" s="384"/>
      <c r="BR17" s="384"/>
      <c r="BS17" s="384"/>
      <c r="BT17" s="384"/>
      <c r="BU17" s="385"/>
      <c r="BV17" s="383">
        <v>19900073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18.47</v>
      </c>
      <c r="M18" s="446"/>
      <c r="N18" s="446"/>
      <c r="O18" s="446"/>
      <c r="P18" s="446"/>
      <c r="Q18" s="446"/>
      <c r="R18" s="447"/>
      <c r="S18" s="447"/>
      <c r="T18" s="447"/>
      <c r="U18" s="447"/>
      <c r="V18" s="448"/>
      <c r="W18" s="462"/>
      <c r="X18" s="463"/>
      <c r="Y18" s="463"/>
      <c r="Z18" s="463"/>
      <c r="AA18" s="463"/>
      <c r="AB18" s="471"/>
      <c r="AC18" s="347">
        <v>83.6</v>
      </c>
      <c r="AD18" s="348"/>
      <c r="AE18" s="348"/>
      <c r="AF18" s="348"/>
      <c r="AG18" s="449"/>
      <c r="AH18" s="347">
        <v>79.400000000000006</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24201447</v>
      </c>
      <c r="BO18" s="384"/>
      <c r="BP18" s="384"/>
      <c r="BQ18" s="384"/>
      <c r="BR18" s="384"/>
      <c r="BS18" s="384"/>
      <c r="BT18" s="384"/>
      <c r="BU18" s="385"/>
      <c r="BV18" s="383">
        <v>24362082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5048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36333243</v>
      </c>
      <c r="BO19" s="384"/>
      <c r="BP19" s="384"/>
      <c r="BQ19" s="384"/>
      <c r="BR19" s="384"/>
      <c r="BS19" s="384"/>
      <c r="BT19" s="384"/>
      <c r="BU19" s="385"/>
      <c r="BV19" s="383">
        <v>29872955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39753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60278640</v>
      </c>
      <c r="BO23" s="384"/>
      <c r="BP23" s="384"/>
      <c r="BQ23" s="384"/>
      <c r="BR23" s="384"/>
      <c r="BS23" s="384"/>
      <c r="BT23" s="384"/>
      <c r="BU23" s="385"/>
      <c r="BV23" s="383">
        <v>65544548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8360</v>
      </c>
      <c r="R24" s="360"/>
      <c r="S24" s="360"/>
      <c r="T24" s="360"/>
      <c r="U24" s="360"/>
      <c r="V24" s="361"/>
      <c r="W24" s="425"/>
      <c r="X24" s="416"/>
      <c r="Y24" s="417"/>
      <c r="Z24" s="356" t="s">
        <v>152</v>
      </c>
      <c r="AA24" s="357"/>
      <c r="AB24" s="357"/>
      <c r="AC24" s="357"/>
      <c r="AD24" s="357"/>
      <c r="AE24" s="357"/>
      <c r="AF24" s="357"/>
      <c r="AG24" s="358"/>
      <c r="AH24" s="359">
        <v>606</v>
      </c>
      <c r="AI24" s="360"/>
      <c r="AJ24" s="360"/>
      <c r="AK24" s="360"/>
      <c r="AL24" s="361"/>
      <c r="AM24" s="359">
        <v>1935564</v>
      </c>
      <c r="AN24" s="360"/>
      <c r="AO24" s="360"/>
      <c r="AP24" s="360"/>
      <c r="AQ24" s="360"/>
      <c r="AR24" s="361"/>
      <c r="AS24" s="359">
        <v>3194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47331621</v>
      </c>
      <c r="BO24" s="384"/>
      <c r="BP24" s="384"/>
      <c r="BQ24" s="384"/>
      <c r="BR24" s="384"/>
      <c r="BS24" s="384"/>
      <c r="BT24" s="384"/>
      <c r="BU24" s="385"/>
      <c r="BV24" s="383">
        <v>51228116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7240</v>
      </c>
      <c r="R25" s="360"/>
      <c r="S25" s="360"/>
      <c r="T25" s="360"/>
      <c r="U25" s="360"/>
      <c r="V25" s="361"/>
      <c r="W25" s="425"/>
      <c r="X25" s="416"/>
      <c r="Y25" s="417"/>
      <c r="Z25" s="356" t="s">
        <v>155</v>
      </c>
      <c r="AA25" s="357"/>
      <c r="AB25" s="357"/>
      <c r="AC25" s="357"/>
      <c r="AD25" s="357"/>
      <c r="AE25" s="357"/>
      <c r="AF25" s="357"/>
      <c r="AG25" s="358"/>
      <c r="AH25" s="359">
        <v>93</v>
      </c>
      <c r="AI25" s="360"/>
      <c r="AJ25" s="360"/>
      <c r="AK25" s="360"/>
      <c r="AL25" s="361"/>
      <c r="AM25" s="359">
        <v>297972</v>
      </c>
      <c r="AN25" s="360"/>
      <c r="AO25" s="360"/>
      <c r="AP25" s="360"/>
      <c r="AQ25" s="360"/>
      <c r="AR25" s="361"/>
      <c r="AS25" s="359">
        <v>3204</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11335814</v>
      </c>
      <c r="BO25" s="379"/>
      <c r="BP25" s="379"/>
      <c r="BQ25" s="379"/>
      <c r="BR25" s="379"/>
      <c r="BS25" s="379"/>
      <c r="BT25" s="379"/>
      <c r="BU25" s="380"/>
      <c r="BV25" s="378">
        <v>11420336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6140</v>
      </c>
      <c r="R26" s="360"/>
      <c r="S26" s="360"/>
      <c r="T26" s="360"/>
      <c r="U26" s="360"/>
      <c r="V26" s="361"/>
      <c r="W26" s="425"/>
      <c r="X26" s="416"/>
      <c r="Y26" s="417"/>
      <c r="Z26" s="356" t="s">
        <v>158</v>
      </c>
      <c r="AA26" s="436"/>
      <c r="AB26" s="436"/>
      <c r="AC26" s="436"/>
      <c r="AD26" s="436"/>
      <c r="AE26" s="436"/>
      <c r="AF26" s="436"/>
      <c r="AG26" s="437"/>
      <c r="AH26" s="359">
        <v>92</v>
      </c>
      <c r="AI26" s="360"/>
      <c r="AJ26" s="360"/>
      <c r="AK26" s="360"/>
      <c r="AL26" s="361"/>
      <c r="AM26" s="359">
        <v>309856</v>
      </c>
      <c r="AN26" s="360"/>
      <c r="AO26" s="360"/>
      <c r="AP26" s="360"/>
      <c r="AQ26" s="360"/>
      <c r="AR26" s="361"/>
      <c r="AS26" s="359">
        <v>3368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6980</v>
      </c>
      <c r="R27" s="360"/>
      <c r="S27" s="360"/>
      <c r="T27" s="360"/>
      <c r="U27" s="360"/>
      <c r="V27" s="361"/>
      <c r="W27" s="425"/>
      <c r="X27" s="416"/>
      <c r="Y27" s="417"/>
      <c r="Z27" s="356" t="s">
        <v>161</v>
      </c>
      <c r="AA27" s="357"/>
      <c r="AB27" s="357"/>
      <c r="AC27" s="357"/>
      <c r="AD27" s="357"/>
      <c r="AE27" s="357"/>
      <c r="AF27" s="357"/>
      <c r="AG27" s="358"/>
      <c r="AH27" s="359">
        <v>60</v>
      </c>
      <c r="AI27" s="360"/>
      <c r="AJ27" s="360"/>
      <c r="AK27" s="360"/>
      <c r="AL27" s="361"/>
      <c r="AM27" s="359">
        <v>226564</v>
      </c>
      <c r="AN27" s="360"/>
      <c r="AO27" s="360"/>
      <c r="AP27" s="360"/>
      <c r="AQ27" s="360"/>
      <c r="AR27" s="361"/>
      <c r="AS27" s="359">
        <v>3776</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330000</v>
      </c>
      <c r="BO27" s="387"/>
      <c r="BP27" s="387"/>
      <c r="BQ27" s="387"/>
      <c r="BR27" s="387"/>
      <c r="BS27" s="387"/>
      <c r="BT27" s="387"/>
      <c r="BU27" s="388"/>
      <c r="BV27" s="386">
        <v>1000000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6180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7047866</v>
      </c>
      <c r="BO28" s="379"/>
      <c r="BP28" s="379"/>
      <c r="BQ28" s="379"/>
      <c r="BR28" s="379"/>
      <c r="BS28" s="379"/>
      <c r="BT28" s="379"/>
      <c r="BU28" s="380"/>
      <c r="BV28" s="378">
        <v>7735038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5600</v>
      </c>
      <c r="R29" s="360"/>
      <c r="S29" s="360"/>
      <c r="T29" s="360"/>
      <c r="U29" s="360"/>
      <c r="V29" s="361"/>
      <c r="W29" s="425"/>
      <c r="X29" s="416"/>
      <c r="Y29" s="417"/>
      <c r="Z29" s="356" t="s">
        <v>168</v>
      </c>
      <c r="AA29" s="357"/>
      <c r="AB29" s="357"/>
      <c r="AC29" s="357"/>
      <c r="AD29" s="357"/>
      <c r="AE29" s="357"/>
      <c r="AF29" s="357"/>
      <c r="AG29" s="358"/>
      <c r="AH29" s="359">
        <v>666</v>
      </c>
      <c r="AI29" s="360"/>
      <c r="AJ29" s="360"/>
      <c r="AK29" s="360"/>
      <c r="AL29" s="361"/>
      <c r="AM29" s="359">
        <v>2162128</v>
      </c>
      <c r="AN29" s="360"/>
      <c r="AO29" s="360"/>
      <c r="AP29" s="360"/>
      <c r="AQ29" s="360"/>
      <c r="AR29" s="361"/>
      <c r="AS29" s="359">
        <v>3246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1988121</v>
      </c>
      <c r="BO29" s="384"/>
      <c r="BP29" s="384"/>
      <c r="BQ29" s="384"/>
      <c r="BR29" s="384"/>
      <c r="BS29" s="384"/>
      <c r="BT29" s="384"/>
      <c r="BU29" s="385"/>
      <c r="BV29" s="383">
        <v>4550825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105.8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5136110</v>
      </c>
      <c r="BO30" s="387"/>
      <c r="BP30" s="387"/>
      <c r="BQ30" s="387"/>
      <c r="BR30" s="387"/>
      <c r="BS30" s="387"/>
      <c r="BT30" s="387"/>
      <c r="BU30" s="388"/>
      <c r="BV30" s="386">
        <v>5956450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阪神水道企業団</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阪神福祉事業団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公共用地取得費特別会計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丹波少年自然の家事務組合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兵庫県信用保証協会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駐車場事業特別会計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都市再開発事業特別会計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財)芦屋市ハートフル福祉公社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芦屋都市管理㈱</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81182</v>
      </c>
      <c r="J41" s="83">
        <v>74553</v>
      </c>
      <c r="K41" s="83">
        <v>70193</v>
      </c>
      <c r="L41" s="83">
        <v>65545</v>
      </c>
      <c r="M41" s="84">
        <v>60279</v>
      </c>
    </row>
    <row r="42" spans="2:13" ht="27.75" customHeight="1">
      <c r="B42" s="1169"/>
      <c r="C42" s="1170"/>
      <c r="D42" s="85"/>
      <c r="E42" s="1173" t="s">
        <v>26</v>
      </c>
      <c r="F42" s="1173"/>
      <c r="G42" s="1173"/>
      <c r="H42" s="1174"/>
      <c r="I42" s="86">
        <v>7525</v>
      </c>
      <c r="J42" s="87">
        <v>9558</v>
      </c>
      <c r="K42" s="87">
        <v>9032</v>
      </c>
      <c r="L42" s="87">
        <v>8530</v>
      </c>
      <c r="M42" s="88">
        <v>8026</v>
      </c>
    </row>
    <row r="43" spans="2:13" ht="27.75" customHeight="1">
      <c r="B43" s="1169"/>
      <c r="C43" s="1170"/>
      <c r="D43" s="85"/>
      <c r="E43" s="1173" t="s">
        <v>27</v>
      </c>
      <c r="F43" s="1173"/>
      <c r="G43" s="1173"/>
      <c r="H43" s="1174"/>
      <c r="I43" s="86">
        <v>10658</v>
      </c>
      <c r="J43" s="87">
        <v>10853</v>
      </c>
      <c r="K43" s="87">
        <v>10640</v>
      </c>
      <c r="L43" s="87">
        <v>12392</v>
      </c>
      <c r="M43" s="88">
        <v>11652</v>
      </c>
    </row>
    <row r="44" spans="2:13" ht="27.75" customHeight="1">
      <c r="B44" s="1169"/>
      <c r="C44" s="1170"/>
      <c r="D44" s="85"/>
      <c r="E44" s="1173" t="s">
        <v>28</v>
      </c>
      <c r="F44" s="1173"/>
      <c r="G44" s="1173"/>
      <c r="H44" s="1174"/>
      <c r="I44" s="86">
        <v>735</v>
      </c>
      <c r="J44" s="87">
        <v>634</v>
      </c>
      <c r="K44" s="87">
        <v>528</v>
      </c>
      <c r="L44" s="87">
        <v>423</v>
      </c>
      <c r="M44" s="88">
        <v>318</v>
      </c>
    </row>
    <row r="45" spans="2:13" ht="27.75" customHeight="1">
      <c r="B45" s="1169"/>
      <c r="C45" s="1170"/>
      <c r="D45" s="85"/>
      <c r="E45" s="1173" t="s">
        <v>29</v>
      </c>
      <c r="F45" s="1173"/>
      <c r="G45" s="1173"/>
      <c r="H45" s="1174"/>
      <c r="I45" s="86">
        <v>7723</v>
      </c>
      <c r="J45" s="87">
        <v>7389</v>
      </c>
      <c r="K45" s="87">
        <v>6931</v>
      </c>
      <c r="L45" s="87">
        <v>6690</v>
      </c>
      <c r="M45" s="88">
        <v>5854</v>
      </c>
    </row>
    <row r="46" spans="2:13" ht="27.75" customHeight="1">
      <c r="B46" s="1169"/>
      <c r="C46" s="1170"/>
      <c r="D46" s="85"/>
      <c r="E46" s="1173" t="s">
        <v>30</v>
      </c>
      <c r="F46" s="1173"/>
      <c r="G46" s="1173"/>
      <c r="H46" s="1174"/>
      <c r="I46" s="86">
        <v>2397</v>
      </c>
      <c r="J46" s="87">
        <v>2352</v>
      </c>
      <c r="K46" s="87">
        <v>2338</v>
      </c>
      <c r="L46" s="87">
        <v>2330</v>
      </c>
      <c r="M46" s="88">
        <v>20</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17772</v>
      </c>
      <c r="J49" s="87">
        <v>17891</v>
      </c>
      <c r="K49" s="87">
        <v>18407</v>
      </c>
      <c r="L49" s="87">
        <v>18842</v>
      </c>
      <c r="M49" s="88">
        <v>14831</v>
      </c>
    </row>
    <row r="50" spans="2:13" ht="27.75" customHeight="1">
      <c r="B50" s="1169"/>
      <c r="C50" s="1170"/>
      <c r="D50" s="85"/>
      <c r="E50" s="1173" t="s">
        <v>35</v>
      </c>
      <c r="F50" s="1173"/>
      <c r="G50" s="1173"/>
      <c r="H50" s="1174"/>
      <c r="I50" s="86">
        <v>14228</v>
      </c>
      <c r="J50" s="87">
        <v>12715</v>
      </c>
      <c r="K50" s="87">
        <v>13834</v>
      </c>
      <c r="L50" s="87">
        <v>13962</v>
      </c>
      <c r="M50" s="88">
        <v>12749</v>
      </c>
    </row>
    <row r="51" spans="2:13" ht="27.75" customHeight="1">
      <c r="B51" s="1171"/>
      <c r="C51" s="1172"/>
      <c r="D51" s="85"/>
      <c r="E51" s="1173" t="s">
        <v>36</v>
      </c>
      <c r="F51" s="1173"/>
      <c r="G51" s="1173"/>
      <c r="H51" s="1174"/>
      <c r="I51" s="86">
        <v>43636</v>
      </c>
      <c r="J51" s="87">
        <v>41416</v>
      </c>
      <c r="K51" s="87">
        <v>39951</v>
      </c>
      <c r="L51" s="87">
        <v>39174</v>
      </c>
      <c r="M51" s="88">
        <v>36441</v>
      </c>
    </row>
    <row r="52" spans="2:13" ht="27.75" customHeight="1" thickBot="1">
      <c r="B52" s="1175" t="s">
        <v>37</v>
      </c>
      <c r="C52" s="1176"/>
      <c r="D52" s="90"/>
      <c r="E52" s="1177" t="s">
        <v>38</v>
      </c>
      <c r="F52" s="1177"/>
      <c r="G52" s="1177"/>
      <c r="H52" s="1178"/>
      <c r="I52" s="91">
        <v>34585</v>
      </c>
      <c r="J52" s="92">
        <v>33318</v>
      </c>
      <c r="K52" s="92">
        <v>27471</v>
      </c>
      <c r="L52" s="92">
        <v>23931</v>
      </c>
      <c r="M52" s="93">
        <v>22126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76688</v>
      </c>
      <c r="E3" s="116"/>
      <c r="F3" s="117">
        <v>38558</v>
      </c>
      <c r="G3" s="118"/>
      <c r="H3" s="119"/>
    </row>
    <row r="4" spans="1:8">
      <c r="A4" s="120"/>
      <c r="B4" s="121"/>
      <c r="C4" s="122"/>
      <c r="D4" s="123">
        <v>35299</v>
      </c>
      <c r="E4" s="124"/>
      <c r="F4" s="125">
        <v>24217</v>
      </c>
      <c r="G4" s="126"/>
      <c r="H4" s="127"/>
    </row>
    <row r="5" spans="1:8">
      <c r="A5" s="108" t="s">
        <v>511</v>
      </c>
      <c r="B5" s="113"/>
      <c r="C5" s="114"/>
      <c r="D5" s="115">
        <v>51849</v>
      </c>
      <c r="E5" s="116"/>
      <c r="F5" s="117">
        <v>40203</v>
      </c>
      <c r="G5" s="118"/>
      <c r="H5" s="119"/>
    </row>
    <row r="6" spans="1:8">
      <c r="A6" s="120"/>
      <c r="B6" s="121"/>
      <c r="C6" s="122"/>
      <c r="D6" s="123">
        <v>29504</v>
      </c>
      <c r="E6" s="124"/>
      <c r="F6" s="125">
        <v>23352</v>
      </c>
      <c r="G6" s="126"/>
      <c r="H6" s="127"/>
    </row>
    <row r="7" spans="1:8">
      <c r="A7" s="108" t="s">
        <v>512</v>
      </c>
      <c r="B7" s="113"/>
      <c r="C7" s="114"/>
      <c r="D7" s="115">
        <v>23122</v>
      </c>
      <c r="E7" s="116"/>
      <c r="F7" s="117">
        <v>47569</v>
      </c>
      <c r="G7" s="118"/>
      <c r="H7" s="119"/>
    </row>
    <row r="8" spans="1:8">
      <c r="A8" s="120"/>
      <c r="B8" s="121"/>
      <c r="C8" s="122"/>
      <c r="D8" s="123">
        <v>13672</v>
      </c>
      <c r="E8" s="124"/>
      <c r="F8" s="125">
        <v>26255</v>
      </c>
      <c r="G8" s="126"/>
      <c r="H8" s="127"/>
    </row>
    <row r="9" spans="1:8">
      <c r="A9" s="108" t="s">
        <v>513</v>
      </c>
      <c r="B9" s="113"/>
      <c r="C9" s="114"/>
      <c r="D9" s="115">
        <v>23265</v>
      </c>
      <c r="E9" s="116"/>
      <c r="F9" s="117">
        <v>50880</v>
      </c>
      <c r="G9" s="118"/>
      <c r="H9" s="119"/>
    </row>
    <row r="10" spans="1:8">
      <c r="A10" s="120"/>
      <c r="B10" s="121"/>
      <c r="C10" s="122"/>
      <c r="D10" s="123">
        <v>19454</v>
      </c>
      <c r="E10" s="124"/>
      <c r="F10" s="125">
        <v>26879</v>
      </c>
      <c r="G10" s="126"/>
      <c r="H10" s="127"/>
    </row>
    <row r="11" spans="1:8">
      <c r="A11" s="108" t="s">
        <v>514</v>
      </c>
      <c r="B11" s="113"/>
      <c r="C11" s="114"/>
      <c r="D11" s="115">
        <v>104444</v>
      </c>
      <c r="E11" s="116"/>
      <c r="F11" s="117">
        <v>63956</v>
      </c>
      <c r="G11" s="118"/>
      <c r="H11" s="119"/>
    </row>
    <row r="12" spans="1:8">
      <c r="A12" s="120"/>
      <c r="B12" s="121"/>
      <c r="C12" s="128"/>
      <c r="D12" s="123">
        <v>88620</v>
      </c>
      <c r="E12" s="124"/>
      <c r="F12" s="125">
        <v>29239</v>
      </c>
      <c r="G12" s="126"/>
      <c r="H12" s="127"/>
    </row>
    <row r="13" spans="1:8">
      <c r="A13" s="108"/>
      <c r="B13" s="113"/>
      <c r="C13" s="129"/>
      <c r="D13" s="130">
        <v>55874</v>
      </c>
      <c r="E13" s="131"/>
      <c r="F13" s="132">
        <v>48233</v>
      </c>
      <c r="G13" s="133"/>
      <c r="H13" s="119"/>
    </row>
    <row r="14" spans="1:8">
      <c r="A14" s="120"/>
      <c r="B14" s="121"/>
      <c r="C14" s="122"/>
      <c r="D14" s="123">
        <v>37310</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v>
      </c>
      <c r="C19" s="134">
        <f>ROUND(VALUE(SUBSTITUTE(実質収支比率等に係る経年分析!G$48,"▲","-")),2)</f>
        <v>1.83</v>
      </c>
      <c r="D19" s="134">
        <f>ROUND(VALUE(SUBSTITUTE(実質収支比率等に係る経年分析!H$48,"▲","-")),2)</f>
        <v>6.59</v>
      </c>
      <c r="E19" s="134">
        <f>ROUND(VALUE(SUBSTITUTE(実質収支比率等に係る経年分析!I$48,"▲","-")),2)</f>
        <v>1.3</v>
      </c>
      <c r="F19" s="134">
        <f>ROUND(VALUE(SUBSTITUTE(実質収支比率等に係る経年分析!J$48,"▲","-")),2)</f>
        <v>2.23</v>
      </c>
    </row>
    <row r="20" spans="1:11">
      <c r="A20" s="134" t="s">
        <v>43</v>
      </c>
      <c r="B20" s="134">
        <f>ROUND(VALUE(SUBSTITUTE(実質収支比率等に係る経年分析!F$47,"▲","-")),2)</f>
        <v>30.83</v>
      </c>
      <c r="C20" s="134">
        <f>ROUND(VALUE(SUBSTITUTE(実質収支比率等に係る経年分析!G$47,"▲","-")),2)</f>
        <v>28.54</v>
      </c>
      <c r="D20" s="134">
        <f>ROUND(VALUE(SUBSTITUTE(実質収支比率等に係る経年分析!H$47,"▲","-")),2)</f>
        <v>29.5</v>
      </c>
      <c r="E20" s="134">
        <f>ROUND(VALUE(SUBSTITUTE(実質収支比率等に係る経年分析!I$47,"▲","-")),2)</f>
        <v>33.44</v>
      </c>
      <c r="F20" s="134">
        <f>ROUND(VALUE(SUBSTITUTE(実質収支比率等に係る経年分析!J$47,"▲","-")),2)</f>
        <v>30.14</v>
      </c>
    </row>
    <row r="21" spans="1:11">
      <c r="A21" s="134" t="s">
        <v>44</v>
      </c>
      <c r="B21" s="134">
        <f>IF(ISNUMBER(VALUE(SUBSTITUTE(実質収支比率等に係る経年分析!F$49,"▲","-"))),ROUND(VALUE(SUBSTITUTE(実質収支比率等に係る経年分析!F$49,"▲","-")),2),NA())</f>
        <v>5.56</v>
      </c>
      <c r="C21" s="134">
        <f>IF(ISNUMBER(VALUE(SUBSTITUTE(実質収支比率等に係る経年分析!G$49,"▲","-"))),ROUND(VALUE(SUBSTITUTE(実質収支比率等に係る経年分析!G$49,"▲","-")),2),NA())</f>
        <v>0.56999999999999995</v>
      </c>
      <c r="D21" s="134">
        <f>IF(ISNUMBER(VALUE(SUBSTITUTE(実質収支比率等に係る経年分析!H$49,"▲","-"))),ROUND(VALUE(SUBSTITUTE(実質収支比率等に係る経年分析!H$49,"▲","-")),2),NA())</f>
        <v>5.84</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6.57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都市再開発事業特別会計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1.1399999999999999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c r="A32" s="135" t="str">
        <f>IF(連結実質赤字比率に係る赤字・黒字の構成分析!C$38="",NA(),連結実質赤字比率に係る赤字・黒字の構成分析!C$38)</f>
        <v>国民健康保険事業特別会計</v>
      </c>
      <c r="B32" s="135">
        <f>IF(ROUND(VALUE(SUBSTITUTE(連結実質赤字比率に係る赤字・黒字の構成分析!F$38,"▲", "-")), 2) &lt; 0, ABS(ROUND(VALUE(SUBSTITUTE(連結実質赤字比率に係る赤字・黒字の構成分析!F$38,"▲", "-")), 2)), NA())</f>
        <v>0.25</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2.4500000000000002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3.01</v>
      </c>
    </row>
    <row r="36" spans="1:16">
      <c r="A36" s="135" t="str">
        <f>IF(連結実質赤字比率に係る赤字・黒字の構成分析!C$34="",NA(),連結実質赤字比率に係る赤字・黒字の構成分析!C$34)</f>
        <v>宅地造成事業特別会計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6906</v>
      </c>
      <c r="E42" s="136"/>
      <c r="F42" s="136"/>
      <c r="G42" s="136">
        <f>'実質公債費比率（分子）の構造'!L$52</f>
        <v>7049</v>
      </c>
      <c r="H42" s="136"/>
      <c r="I42" s="136"/>
      <c r="J42" s="136">
        <f>'実質公債費比率（分子）の構造'!M$52</f>
        <v>6875</v>
      </c>
      <c r="K42" s="136"/>
      <c r="L42" s="136"/>
      <c r="M42" s="136">
        <f>'実質公債費比率（分子）の構造'!N$52</f>
        <v>6487</v>
      </c>
      <c r="N42" s="136"/>
      <c r="O42" s="136"/>
      <c r="P42" s="136">
        <f>'実質公債費比率（分子）の構造'!O$52</f>
        <v>6449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374</v>
      </c>
      <c r="C44" s="136"/>
      <c r="D44" s="136"/>
      <c r="E44" s="136">
        <f>'実質公債費比率（分子）の構造'!L$50</f>
        <v>365</v>
      </c>
      <c r="F44" s="136"/>
      <c r="G44" s="136"/>
      <c r="H44" s="136">
        <f>'実質公債費比率（分子）の構造'!M$50</f>
        <v>356</v>
      </c>
      <c r="I44" s="136"/>
      <c r="J44" s="136"/>
      <c r="K44" s="136">
        <f>'実質公債費比率（分子）の構造'!N$50</f>
        <v>107</v>
      </c>
      <c r="L44" s="136"/>
      <c r="M44" s="136"/>
      <c r="N44" s="136">
        <f>'実質公債費比率（分子）の構造'!O$50</f>
        <v>1</v>
      </c>
      <c r="O44" s="136"/>
      <c r="P44" s="136"/>
    </row>
    <row r="45" spans="1:16">
      <c r="A45" s="136" t="s">
        <v>54</v>
      </c>
      <c r="B45" s="136">
        <f>'実質公債費比率（分子）の構造'!K$49</f>
        <v>140</v>
      </c>
      <c r="C45" s="136"/>
      <c r="D45" s="136"/>
      <c r="E45" s="136">
        <f>'実質公債費比率（分子）の構造'!L$49</f>
        <v>119</v>
      </c>
      <c r="F45" s="136"/>
      <c r="G45" s="136"/>
      <c r="H45" s="136">
        <f>'実質公債費比率（分子）の構造'!M$49</f>
        <v>126</v>
      </c>
      <c r="I45" s="136"/>
      <c r="J45" s="136"/>
      <c r="K45" s="136">
        <f>'実質公債費比率（分子）の構造'!N$49</f>
        <v>119</v>
      </c>
      <c r="L45" s="136"/>
      <c r="M45" s="136"/>
      <c r="N45" s="136">
        <f>'実質公債費比率（分子）の構造'!O$49</f>
        <v>113</v>
      </c>
      <c r="O45" s="136"/>
      <c r="P45" s="136"/>
    </row>
    <row r="46" spans="1:16">
      <c r="A46" s="136" t="s">
        <v>55</v>
      </c>
      <c r="B46" s="136">
        <f>'実質公債費比率（分子）の構造'!K$48</f>
        <v>979</v>
      </c>
      <c r="C46" s="136"/>
      <c r="D46" s="136"/>
      <c r="E46" s="136">
        <f>'実質公債費比率（分子）の構造'!L$48</f>
        <v>940</v>
      </c>
      <c r="F46" s="136"/>
      <c r="G46" s="136"/>
      <c r="H46" s="136">
        <f>'実質公債費比率（分子）の構造'!M$48</f>
        <v>951</v>
      </c>
      <c r="I46" s="136"/>
      <c r="J46" s="136"/>
      <c r="K46" s="136">
        <f>'実質公債費比率（分子）の構造'!N$48</f>
        <v>1272</v>
      </c>
      <c r="L46" s="136"/>
      <c r="M46" s="136"/>
      <c r="N46" s="136">
        <f>'実質公債費比率（分子）の構造'!O$48</f>
        <v>1001</v>
      </c>
      <c r="O46" s="136"/>
      <c r="P46" s="136"/>
    </row>
    <row r="47" spans="1:16">
      <c r="A47" s="136" t="s">
        <v>56</v>
      </c>
      <c r="B47" s="136">
        <f>'実質公債費比率（分子）の構造'!K$47</f>
        <v>190</v>
      </c>
      <c r="C47" s="136"/>
      <c r="D47" s="136"/>
      <c r="E47" s="136">
        <f>'実質公債費比率（分子）の構造'!L$47</f>
        <v>190</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7901</v>
      </c>
      <c r="C49" s="136"/>
      <c r="D49" s="136"/>
      <c r="E49" s="136">
        <f>'実質公債費比率（分子）の構造'!L$45</f>
        <v>7763</v>
      </c>
      <c r="F49" s="136"/>
      <c r="G49" s="136"/>
      <c r="H49" s="136">
        <f>'実質公債費比率（分子）の構造'!M$45</f>
        <v>7621</v>
      </c>
      <c r="I49" s="136"/>
      <c r="J49" s="136"/>
      <c r="K49" s="136">
        <f>'実質公債費比率（分子）の構造'!N$45</f>
        <v>7857</v>
      </c>
      <c r="L49" s="136"/>
      <c r="M49" s="136"/>
      <c r="N49" s="136">
        <f>'実質公債費比率（分子）の構造'!O$45</f>
        <v>7576</v>
      </c>
      <c r="O49" s="136"/>
      <c r="P49" s="136"/>
    </row>
    <row r="50" spans="1:16">
      <c r="A50" s="136" t="s">
        <v>58</v>
      </c>
      <c r="B50" s="136" t="e">
        <f>NA()</f>
        <v>#N/A</v>
      </c>
      <c r="C50" s="136">
        <f>IF(ISNUMBER('実質公債費比率（分子）の構造'!K$53),'実質公債費比率（分子）の構造'!K$53,NA())</f>
        <v>2678</v>
      </c>
      <c r="D50" s="136" t="e">
        <f>NA()</f>
        <v>#N/A</v>
      </c>
      <c r="E50" s="136" t="e">
        <f>NA()</f>
        <v>#N/A</v>
      </c>
      <c r="F50" s="136">
        <f>IF(ISNUMBER('実質公債費比率（分子）の構造'!L$53),'実質公債費比率（分子）の構造'!L$53,NA())</f>
        <v>2328</v>
      </c>
      <c r="G50" s="136" t="e">
        <f>NA()</f>
        <v>#N/A</v>
      </c>
      <c r="H50" s="136" t="e">
        <f>NA()</f>
        <v>#N/A</v>
      </c>
      <c r="I50" s="136">
        <f>IF(ISNUMBER('実質公債費比率（分子）の構造'!M$53),'実質公債費比率（分子）の構造'!M$53,NA())</f>
        <v>2179</v>
      </c>
      <c r="J50" s="136" t="e">
        <f>NA()</f>
        <v>#N/A</v>
      </c>
      <c r="K50" s="136" t="e">
        <f>NA()</f>
        <v>#N/A</v>
      </c>
      <c r="L50" s="136">
        <f>IF(ISNUMBER('実質公債費比率（分子）の構造'!N$53),'実質公債費比率（分子）の構造'!N$53,NA())</f>
        <v>2868</v>
      </c>
      <c r="M50" s="136" t="e">
        <f>NA()</f>
        <v>#N/A</v>
      </c>
      <c r="N50" s="136" t="e">
        <f>NA()</f>
        <v>#N/A</v>
      </c>
      <c r="O50" s="136">
        <f>IF(ISNUMBER('実質公債費比率（分子）の構造'!O$53),'実質公債費比率（分子）の構造'!O$53,NA())</f>
        <v>2242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43636</v>
      </c>
      <c r="E56" s="135"/>
      <c r="F56" s="135"/>
      <c r="G56" s="135">
        <f>'将来負担比率（分子）の構造'!J$51</f>
        <v>41416</v>
      </c>
      <c r="H56" s="135"/>
      <c r="I56" s="135"/>
      <c r="J56" s="135">
        <f>'将来負担比率（分子）の構造'!K$51</f>
        <v>39951</v>
      </c>
      <c r="K56" s="135"/>
      <c r="L56" s="135"/>
      <c r="M56" s="135">
        <f>'将来負担比率（分子）の構造'!L$51</f>
        <v>39174</v>
      </c>
      <c r="N56" s="135"/>
      <c r="O56" s="135"/>
      <c r="P56" s="135">
        <f>'将来負担比率（分子）の構造'!M$51</f>
        <v>36441</v>
      </c>
    </row>
    <row r="57" spans="1:16">
      <c r="A57" s="135" t="s">
        <v>35</v>
      </c>
      <c r="B57" s="135"/>
      <c r="C57" s="135"/>
      <c r="D57" s="135">
        <f>'将来負担比率（分子）の構造'!I$50</f>
        <v>14228</v>
      </c>
      <c r="E57" s="135"/>
      <c r="F57" s="135"/>
      <c r="G57" s="135">
        <f>'将来負担比率（分子）の構造'!J$50</f>
        <v>12715</v>
      </c>
      <c r="H57" s="135"/>
      <c r="I57" s="135"/>
      <c r="J57" s="135">
        <f>'将来負担比率（分子）の構造'!K$50</f>
        <v>13834</v>
      </c>
      <c r="K57" s="135"/>
      <c r="L57" s="135"/>
      <c r="M57" s="135">
        <f>'将来負担比率（分子）の構造'!L$50</f>
        <v>13962</v>
      </c>
      <c r="N57" s="135"/>
      <c r="O57" s="135"/>
      <c r="P57" s="135">
        <f>'将来負担比率（分子）の構造'!M$50</f>
        <v>12749</v>
      </c>
    </row>
    <row r="58" spans="1:16">
      <c r="A58" s="135" t="s">
        <v>34</v>
      </c>
      <c r="B58" s="135"/>
      <c r="C58" s="135"/>
      <c r="D58" s="135">
        <f>'将来負担比率（分子）の構造'!I$49</f>
        <v>17772</v>
      </c>
      <c r="E58" s="135"/>
      <c r="F58" s="135"/>
      <c r="G58" s="135">
        <f>'将来負担比率（分子）の構造'!J$49</f>
        <v>17891</v>
      </c>
      <c r="H58" s="135"/>
      <c r="I58" s="135"/>
      <c r="J58" s="135">
        <f>'将来負担比率（分子）の構造'!K$49</f>
        <v>18407</v>
      </c>
      <c r="K58" s="135"/>
      <c r="L58" s="135"/>
      <c r="M58" s="135">
        <f>'将来負担比率（分子）の構造'!L$49</f>
        <v>18842</v>
      </c>
      <c r="N58" s="135"/>
      <c r="O58" s="135"/>
      <c r="P58" s="135">
        <f>'将来負担比率（分子）の構造'!M$49</f>
        <v>14831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2397</v>
      </c>
      <c r="C61" s="135"/>
      <c r="D61" s="135"/>
      <c r="E61" s="135">
        <f>'将来負担比率（分子）の構造'!J$46</f>
        <v>2352</v>
      </c>
      <c r="F61" s="135"/>
      <c r="G61" s="135"/>
      <c r="H61" s="135">
        <f>'将来負担比率（分子）の構造'!K$46</f>
        <v>2338</v>
      </c>
      <c r="I61" s="135"/>
      <c r="J61" s="135"/>
      <c r="K61" s="135">
        <f>'将来負担比率（分子）の構造'!L$46</f>
        <v>2330</v>
      </c>
      <c r="L61" s="135"/>
      <c r="M61" s="135"/>
      <c r="N61" s="135">
        <f>'将来負担比率（分子）の構造'!M$46</f>
        <v>20</v>
      </c>
      <c r="O61" s="135"/>
      <c r="P61" s="135"/>
    </row>
    <row r="62" spans="1:16">
      <c r="A62" s="135" t="s">
        <v>29</v>
      </c>
      <c r="B62" s="135">
        <f>'将来負担比率（分子）の構造'!I$45</f>
        <v>7723</v>
      </c>
      <c r="C62" s="135"/>
      <c r="D62" s="135"/>
      <c r="E62" s="135">
        <f>'将来負担比率（分子）の構造'!J$45</f>
        <v>7389</v>
      </c>
      <c r="F62" s="135"/>
      <c r="G62" s="135"/>
      <c r="H62" s="135">
        <f>'将来負担比率（分子）の構造'!K$45</f>
        <v>6931</v>
      </c>
      <c r="I62" s="135"/>
      <c r="J62" s="135"/>
      <c r="K62" s="135">
        <f>'将来負担比率（分子）の構造'!L$45</f>
        <v>6690</v>
      </c>
      <c r="L62" s="135"/>
      <c r="M62" s="135"/>
      <c r="N62" s="135">
        <f>'将来負担比率（分子）の構造'!M$45</f>
        <v>5854</v>
      </c>
      <c r="O62" s="135"/>
      <c r="P62" s="135"/>
    </row>
    <row r="63" spans="1:16">
      <c r="A63" s="135" t="s">
        <v>28</v>
      </c>
      <c r="B63" s="135">
        <f>'将来負担比率（分子）の構造'!I$44</f>
        <v>735</v>
      </c>
      <c r="C63" s="135"/>
      <c r="D63" s="135"/>
      <c r="E63" s="135">
        <f>'将来負担比率（分子）の構造'!J$44</f>
        <v>634</v>
      </c>
      <c r="F63" s="135"/>
      <c r="G63" s="135"/>
      <c r="H63" s="135">
        <f>'将来負担比率（分子）の構造'!K$44</f>
        <v>528</v>
      </c>
      <c r="I63" s="135"/>
      <c r="J63" s="135"/>
      <c r="K63" s="135">
        <f>'将来負担比率（分子）の構造'!L$44</f>
        <v>423</v>
      </c>
      <c r="L63" s="135"/>
      <c r="M63" s="135"/>
      <c r="N63" s="135">
        <f>'将来負担比率（分子）の構造'!M$44</f>
        <v>318</v>
      </c>
      <c r="O63" s="135"/>
      <c r="P63" s="135"/>
    </row>
    <row r="64" spans="1:16">
      <c r="A64" s="135" t="s">
        <v>27</v>
      </c>
      <c r="B64" s="135">
        <f>'将来負担比率（分子）の構造'!I$43</f>
        <v>10658</v>
      </c>
      <c r="C64" s="135"/>
      <c r="D64" s="135"/>
      <c r="E64" s="135">
        <f>'将来負担比率（分子）の構造'!J$43</f>
        <v>10853</v>
      </c>
      <c r="F64" s="135"/>
      <c r="G64" s="135"/>
      <c r="H64" s="135">
        <f>'将来負担比率（分子）の構造'!K$43</f>
        <v>10640</v>
      </c>
      <c r="I64" s="135"/>
      <c r="J64" s="135"/>
      <c r="K64" s="135">
        <f>'将来負担比率（分子）の構造'!L$43</f>
        <v>12392</v>
      </c>
      <c r="L64" s="135"/>
      <c r="M64" s="135"/>
      <c r="N64" s="135">
        <f>'将来負担比率（分子）の構造'!M$43</f>
        <v>11652</v>
      </c>
      <c r="O64" s="135"/>
      <c r="P64" s="135"/>
    </row>
    <row r="65" spans="1:16">
      <c r="A65" s="135" t="s">
        <v>26</v>
      </c>
      <c r="B65" s="135">
        <f>'将来負担比率（分子）の構造'!I$42</f>
        <v>7525</v>
      </c>
      <c r="C65" s="135"/>
      <c r="D65" s="135"/>
      <c r="E65" s="135">
        <f>'将来負担比率（分子）の構造'!J$42</f>
        <v>9558</v>
      </c>
      <c r="F65" s="135"/>
      <c r="G65" s="135"/>
      <c r="H65" s="135">
        <f>'将来負担比率（分子）の構造'!K$42</f>
        <v>9032</v>
      </c>
      <c r="I65" s="135"/>
      <c r="J65" s="135"/>
      <c r="K65" s="135">
        <f>'将来負担比率（分子）の構造'!L$42</f>
        <v>8530</v>
      </c>
      <c r="L65" s="135"/>
      <c r="M65" s="135"/>
      <c r="N65" s="135">
        <f>'将来負担比率（分子）の構造'!M$42</f>
        <v>8026</v>
      </c>
      <c r="O65" s="135"/>
      <c r="P65" s="135"/>
    </row>
    <row r="66" spans="1:16">
      <c r="A66" s="135" t="s">
        <v>25</v>
      </c>
      <c r="B66" s="135">
        <f>'将来負担比率（分子）の構造'!I$41</f>
        <v>81182</v>
      </c>
      <c r="C66" s="135"/>
      <c r="D66" s="135"/>
      <c r="E66" s="135">
        <f>'将来負担比率（分子）の構造'!J$41</f>
        <v>74553</v>
      </c>
      <c r="F66" s="135"/>
      <c r="G66" s="135"/>
      <c r="H66" s="135">
        <f>'将来負担比率（分子）の構造'!K$41</f>
        <v>70193</v>
      </c>
      <c r="I66" s="135"/>
      <c r="J66" s="135"/>
      <c r="K66" s="135">
        <f>'将来負担比率（分子）の構造'!L$41</f>
        <v>65545</v>
      </c>
      <c r="L66" s="135"/>
      <c r="M66" s="135"/>
      <c r="N66" s="135">
        <f>'将来負担比率（分子）の構造'!M$41</f>
        <v>60279</v>
      </c>
      <c r="O66" s="135"/>
      <c r="P66" s="135"/>
    </row>
    <row r="67" spans="1:16">
      <c r="A67" s="135" t="s">
        <v>62</v>
      </c>
      <c r="B67" s="135" t="e">
        <f>NA()</f>
        <v>#N/A</v>
      </c>
      <c r="C67" s="135">
        <f>IF(ISNUMBER('将来負担比率（分子）の構造'!I$52), IF('将来負担比率（分子）の構造'!I$52 &lt; 0, 0, '将来負担比率（分子）の構造'!I$52), NA())</f>
        <v>34585</v>
      </c>
      <c r="D67" s="135" t="e">
        <f>NA()</f>
        <v>#N/A</v>
      </c>
      <c r="E67" s="135" t="e">
        <f>NA()</f>
        <v>#N/A</v>
      </c>
      <c r="F67" s="135">
        <f>IF(ISNUMBER('将来負担比率（分子）の構造'!J$52), IF('将来負担比率（分子）の構造'!J$52 &lt; 0, 0, '将来負担比率（分子）の構造'!J$52), NA())</f>
        <v>33318</v>
      </c>
      <c r="G67" s="135" t="e">
        <f>NA()</f>
        <v>#N/A</v>
      </c>
      <c r="H67" s="135" t="e">
        <f>NA()</f>
        <v>#N/A</v>
      </c>
      <c r="I67" s="135">
        <f>IF(ISNUMBER('将来負担比率（分子）の構造'!K$52), IF('将来負担比率（分子）の構造'!K$52 &lt; 0, 0, '将来負担比率（分子）の構造'!K$52), NA())</f>
        <v>27471</v>
      </c>
      <c r="J67" s="135" t="e">
        <f>NA()</f>
        <v>#N/A</v>
      </c>
      <c r="K67" s="135" t="e">
        <f>NA()</f>
        <v>#N/A</v>
      </c>
      <c r="L67" s="135">
        <f>IF(ISNUMBER('将来負担比率（分子）の構造'!L$52), IF('将来負担比率（分子）の構造'!L$52 &lt; 0, 0, '将来負担比率（分子）の構造'!L$52), NA())</f>
        <v>23931</v>
      </c>
      <c r="M67" s="135" t="e">
        <f>NA()</f>
        <v>#N/A</v>
      </c>
      <c r="N67" s="135" t="e">
        <f>NA()</f>
        <v>#N/A</v>
      </c>
      <c r="O67" s="135">
        <f>IF(ISNUMBER('将来負担比率（分子）の構造'!M$52), IF('将来負担比率（分子）の構造'!M$52 &lt; 0, 0, '将来負担比率（分子）の構造'!M$52), NA())</f>
        <v>22126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205</v>
      </c>
      <c r="C5" s="672"/>
      <c r="D5" s="672"/>
      <c r="E5" s="672"/>
      <c r="F5" s="672"/>
      <c r="G5" s="672"/>
      <c r="H5" s="672"/>
      <c r="I5" s="672"/>
      <c r="J5" s="672"/>
      <c r="K5" s="672"/>
      <c r="L5" s="672"/>
      <c r="M5" s="672"/>
      <c r="N5" s="672"/>
      <c r="O5" s="672"/>
      <c r="P5" s="672"/>
      <c r="Q5" s="673"/>
      <c r="R5" s="636">
        <v>21419257</v>
      </c>
      <c r="S5" s="637"/>
      <c r="T5" s="637"/>
      <c r="U5" s="637"/>
      <c r="V5" s="637"/>
      <c r="W5" s="637"/>
      <c r="X5" s="637"/>
      <c r="Y5" s="684"/>
      <c r="Z5" s="697">
        <v>46.2</v>
      </c>
      <c r="AA5" s="697"/>
      <c r="AB5" s="697"/>
      <c r="AC5" s="697"/>
      <c r="AD5" s="698">
        <v>19713732</v>
      </c>
      <c r="AE5" s="698"/>
      <c r="AF5" s="698"/>
      <c r="AG5" s="698"/>
      <c r="AH5" s="698"/>
      <c r="AI5" s="698"/>
      <c r="AJ5" s="698"/>
      <c r="AK5" s="698"/>
      <c r="AL5" s="685">
        <v>85.9</v>
      </c>
      <c r="AM5" s="654"/>
      <c r="AN5" s="654"/>
      <c r="AO5" s="686"/>
      <c r="AP5" s="671" t="s">
        <v>206</v>
      </c>
      <c r="AQ5" s="672"/>
      <c r="AR5" s="672"/>
      <c r="AS5" s="672"/>
      <c r="AT5" s="672"/>
      <c r="AU5" s="672"/>
      <c r="AV5" s="672"/>
      <c r="AW5" s="672"/>
      <c r="AX5" s="672"/>
      <c r="AY5" s="672"/>
      <c r="AZ5" s="672"/>
      <c r="BA5" s="672"/>
      <c r="BB5" s="672"/>
      <c r="BC5" s="672"/>
      <c r="BD5" s="672"/>
      <c r="BE5" s="672"/>
      <c r="BF5" s="673"/>
      <c r="BG5" s="586">
        <v>19672954</v>
      </c>
      <c r="BH5" s="587"/>
      <c r="BI5" s="587"/>
      <c r="BJ5" s="587"/>
      <c r="BK5" s="587"/>
      <c r="BL5" s="587"/>
      <c r="BM5" s="587"/>
      <c r="BN5" s="588"/>
      <c r="BO5" s="639">
        <v>91.8</v>
      </c>
      <c r="BP5" s="639"/>
      <c r="BQ5" s="639"/>
      <c r="BR5" s="639"/>
      <c r="BS5" s="640">
        <v>101284</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176450</v>
      </c>
      <c r="S6" s="587"/>
      <c r="T6" s="587"/>
      <c r="U6" s="587"/>
      <c r="V6" s="587"/>
      <c r="W6" s="587"/>
      <c r="X6" s="587"/>
      <c r="Y6" s="588"/>
      <c r="Z6" s="639">
        <v>0.4</v>
      </c>
      <c r="AA6" s="639"/>
      <c r="AB6" s="639"/>
      <c r="AC6" s="639"/>
      <c r="AD6" s="640">
        <v>176450</v>
      </c>
      <c r="AE6" s="640"/>
      <c r="AF6" s="640"/>
      <c r="AG6" s="640"/>
      <c r="AH6" s="640"/>
      <c r="AI6" s="640"/>
      <c r="AJ6" s="640"/>
      <c r="AK6" s="640"/>
      <c r="AL6" s="609">
        <v>0.8</v>
      </c>
      <c r="AM6" s="641"/>
      <c r="AN6" s="641"/>
      <c r="AO6" s="642"/>
      <c r="AP6" s="583" t="s">
        <v>211</v>
      </c>
      <c r="AQ6" s="584"/>
      <c r="AR6" s="584"/>
      <c r="AS6" s="584"/>
      <c r="AT6" s="584"/>
      <c r="AU6" s="584"/>
      <c r="AV6" s="584"/>
      <c r="AW6" s="584"/>
      <c r="AX6" s="584"/>
      <c r="AY6" s="584"/>
      <c r="AZ6" s="584"/>
      <c r="BA6" s="584"/>
      <c r="BB6" s="584"/>
      <c r="BC6" s="584"/>
      <c r="BD6" s="584"/>
      <c r="BE6" s="584"/>
      <c r="BF6" s="585"/>
      <c r="BG6" s="586">
        <v>19672954</v>
      </c>
      <c r="BH6" s="587"/>
      <c r="BI6" s="587"/>
      <c r="BJ6" s="587"/>
      <c r="BK6" s="587"/>
      <c r="BL6" s="587"/>
      <c r="BM6" s="587"/>
      <c r="BN6" s="588"/>
      <c r="BO6" s="639">
        <v>91.8</v>
      </c>
      <c r="BP6" s="639"/>
      <c r="BQ6" s="639"/>
      <c r="BR6" s="639"/>
      <c r="BS6" s="640">
        <v>101284</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399881</v>
      </c>
      <c r="CS6" s="587"/>
      <c r="CT6" s="587"/>
      <c r="CU6" s="587"/>
      <c r="CV6" s="587"/>
      <c r="CW6" s="587"/>
      <c r="CX6" s="587"/>
      <c r="CY6" s="588"/>
      <c r="CZ6" s="639">
        <v>0.9</v>
      </c>
      <c r="DA6" s="639"/>
      <c r="DB6" s="639"/>
      <c r="DC6" s="639"/>
      <c r="DD6" s="592" t="s">
        <v>213</v>
      </c>
      <c r="DE6" s="587"/>
      <c r="DF6" s="587"/>
      <c r="DG6" s="587"/>
      <c r="DH6" s="587"/>
      <c r="DI6" s="587"/>
      <c r="DJ6" s="587"/>
      <c r="DK6" s="587"/>
      <c r="DL6" s="587"/>
      <c r="DM6" s="587"/>
      <c r="DN6" s="587"/>
      <c r="DO6" s="587"/>
      <c r="DP6" s="588"/>
      <c r="DQ6" s="592">
        <v>399881</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90015</v>
      </c>
      <c r="S7" s="587"/>
      <c r="T7" s="587"/>
      <c r="U7" s="587"/>
      <c r="V7" s="587"/>
      <c r="W7" s="587"/>
      <c r="X7" s="587"/>
      <c r="Y7" s="588"/>
      <c r="Z7" s="639">
        <v>0.2</v>
      </c>
      <c r="AA7" s="639"/>
      <c r="AB7" s="639"/>
      <c r="AC7" s="639"/>
      <c r="AD7" s="640">
        <v>90015</v>
      </c>
      <c r="AE7" s="640"/>
      <c r="AF7" s="640"/>
      <c r="AG7" s="640"/>
      <c r="AH7" s="640"/>
      <c r="AI7" s="640"/>
      <c r="AJ7" s="640"/>
      <c r="AK7" s="640"/>
      <c r="AL7" s="609">
        <v>0.4</v>
      </c>
      <c r="AM7" s="641"/>
      <c r="AN7" s="641"/>
      <c r="AO7" s="642"/>
      <c r="AP7" s="583" t="s">
        <v>215</v>
      </c>
      <c r="AQ7" s="584"/>
      <c r="AR7" s="584"/>
      <c r="AS7" s="584"/>
      <c r="AT7" s="584"/>
      <c r="AU7" s="584"/>
      <c r="AV7" s="584"/>
      <c r="AW7" s="584"/>
      <c r="AX7" s="584"/>
      <c r="AY7" s="584"/>
      <c r="AZ7" s="584"/>
      <c r="BA7" s="584"/>
      <c r="BB7" s="584"/>
      <c r="BC7" s="584"/>
      <c r="BD7" s="584"/>
      <c r="BE7" s="584"/>
      <c r="BF7" s="585"/>
      <c r="BG7" s="586">
        <v>12319630</v>
      </c>
      <c r="BH7" s="587"/>
      <c r="BI7" s="587"/>
      <c r="BJ7" s="587"/>
      <c r="BK7" s="587"/>
      <c r="BL7" s="587"/>
      <c r="BM7" s="587"/>
      <c r="BN7" s="588"/>
      <c r="BO7" s="639">
        <v>57.5</v>
      </c>
      <c r="BP7" s="639"/>
      <c r="BQ7" s="639"/>
      <c r="BR7" s="639"/>
      <c r="BS7" s="640">
        <v>101284</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10520686</v>
      </c>
      <c r="CS7" s="587"/>
      <c r="CT7" s="587"/>
      <c r="CU7" s="587"/>
      <c r="CV7" s="587"/>
      <c r="CW7" s="587"/>
      <c r="CX7" s="587"/>
      <c r="CY7" s="588"/>
      <c r="CZ7" s="639">
        <v>23.1</v>
      </c>
      <c r="DA7" s="639"/>
      <c r="DB7" s="639"/>
      <c r="DC7" s="639"/>
      <c r="DD7" s="592">
        <v>6430985</v>
      </c>
      <c r="DE7" s="587"/>
      <c r="DF7" s="587"/>
      <c r="DG7" s="587"/>
      <c r="DH7" s="587"/>
      <c r="DI7" s="587"/>
      <c r="DJ7" s="587"/>
      <c r="DK7" s="587"/>
      <c r="DL7" s="587"/>
      <c r="DM7" s="587"/>
      <c r="DN7" s="587"/>
      <c r="DO7" s="587"/>
      <c r="DP7" s="588"/>
      <c r="DQ7" s="592">
        <v>9328947</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174591</v>
      </c>
      <c r="S8" s="587"/>
      <c r="T8" s="587"/>
      <c r="U8" s="587"/>
      <c r="V8" s="587"/>
      <c r="W8" s="587"/>
      <c r="X8" s="587"/>
      <c r="Y8" s="588"/>
      <c r="Z8" s="639">
        <v>0.4</v>
      </c>
      <c r="AA8" s="639"/>
      <c r="AB8" s="639"/>
      <c r="AC8" s="639"/>
      <c r="AD8" s="640">
        <v>174591</v>
      </c>
      <c r="AE8" s="640"/>
      <c r="AF8" s="640"/>
      <c r="AG8" s="640"/>
      <c r="AH8" s="640"/>
      <c r="AI8" s="640"/>
      <c r="AJ8" s="640"/>
      <c r="AK8" s="640"/>
      <c r="AL8" s="609">
        <v>0.8</v>
      </c>
      <c r="AM8" s="641"/>
      <c r="AN8" s="641"/>
      <c r="AO8" s="642"/>
      <c r="AP8" s="583" t="s">
        <v>218</v>
      </c>
      <c r="AQ8" s="584"/>
      <c r="AR8" s="584"/>
      <c r="AS8" s="584"/>
      <c r="AT8" s="584"/>
      <c r="AU8" s="584"/>
      <c r="AV8" s="584"/>
      <c r="AW8" s="584"/>
      <c r="AX8" s="584"/>
      <c r="AY8" s="584"/>
      <c r="AZ8" s="584"/>
      <c r="BA8" s="584"/>
      <c r="BB8" s="584"/>
      <c r="BC8" s="584"/>
      <c r="BD8" s="584"/>
      <c r="BE8" s="584"/>
      <c r="BF8" s="585"/>
      <c r="BG8" s="586">
        <v>136694</v>
      </c>
      <c r="BH8" s="587"/>
      <c r="BI8" s="587"/>
      <c r="BJ8" s="587"/>
      <c r="BK8" s="587"/>
      <c r="BL8" s="587"/>
      <c r="BM8" s="587"/>
      <c r="BN8" s="588"/>
      <c r="BO8" s="639">
        <v>0.6</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11497692</v>
      </c>
      <c r="CS8" s="587"/>
      <c r="CT8" s="587"/>
      <c r="CU8" s="587"/>
      <c r="CV8" s="587"/>
      <c r="CW8" s="587"/>
      <c r="CX8" s="587"/>
      <c r="CY8" s="588"/>
      <c r="CZ8" s="639">
        <v>25.3</v>
      </c>
      <c r="DA8" s="639"/>
      <c r="DB8" s="639"/>
      <c r="DC8" s="639"/>
      <c r="DD8" s="592">
        <v>499701</v>
      </c>
      <c r="DE8" s="587"/>
      <c r="DF8" s="587"/>
      <c r="DG8" s="587"/>
      <c r="DH8" s="587"/>
      <c r="DI8" s="587"/>
      <c r="DJ8" s="587"/>
      <c r="DK8" s="587"/>
      <c r="DL8" s="587"/>
      <c r="DM8" s="587"/>
      <c r="DN8" s="587"/>
      <c r="DO8" s="587"/>
      <c r="DP8" s="588"/>
      <c r="DQ8" s="592">
        <v>6519698</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278745</v>
      </c>
      <c r="S9" s="587"/>
      <c r="T9" s="587"/>
      <c r="U9" s="587"/>
      <c r="V9" s="587"/>
      <c r="W9" s="587"/>
      <c r="X9" s="587"/>
      <c r="Y9" s="588"/>
      <c r="Z9" s="639">
        <v>0.6</v>
      </c>
      <c r="AA9" s="639"/>
      <c r="AB9" s="639"/>
      <c r="AC9" s="639"/>
      <c r="AD9" s="640">
        <v>278745</v>
      </c>
      <c r="AE9" s="640"/>
      <c r="AF9" s="640"/>
      <c r="AG9" s="640"/>
      <c r="AH9" s="640"/>
      <c r="AI9" s="640"/>
      <c r="AJ9" s="640"/>
      <c r="AK9" s="640"/>
      <c r="AL9" s="609">
        <v>1.2</v>
      </c>
      <c r="AM9" s="641"/>
      <c r="AN9" s="641"/>
      <c r="AO9" s="642"/>
      <c r="AP9" s="583" t="s">
        <v>221</v>
      </c>
      <c r="AQ9" s="584"/>
      <c r="AR9" s="584"/>
      <c r="AS9" s="584"/>
      <c r="AT9" s="584"/>
      <c r="AU9" s="584"/>
      <c r="AV9" s="584"/>
      <c r="AW9" s="584"/>
      <c r="AX9" s="584"/>
      <c r="AY9" s="584"/>
      <c r="AZ9" s="584"/>
      <c r="BA9" s="584"/>
      <c r="BB9" s="584"/>
      <c r="BC9" s="584"/>
      <c r="BD9" s="584"/>
      <c r="BE9" s="584"/>
      <c r="BF9" s="585"/>
      <c r="BG9" s="586">
        <v>11530353</v>
      </c>
      <c r="BH9" s="587"/>
      <c r="BI9" s="587"/>
      <c r="BJ9" s="587"/>
      <c r="BK9" s="587"/>
      <c r="BL9" s="587"/>
      <c r="BM9" s="587"/>
      <c r="BN9" s="588"/>
      <c r="BO9" s="639">
        <v>53.8</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3570332</v>
      </c>
      <c r="CS9" s="587"/>
      <c r="CT9" s="587"/>
      <c r="CU9" s="587"/>
      <c r="CV9" s="587"/>
      <c r="CW9" s="587"/>
      <c r="CX9" s="587"/>
      <c r="CY9" s="588"/>
      <c r="CZ9" s="639">
        <v>7.9</v>
      </c>
      <c r="DA9" s="639"/>
      <c r="DB9" s="639"/>
      <c r="DC9" s="639"/>
      <c r="DD9" s="592">
        <v>479346</v>
      </c>
      <c r="DE9" s="587"/>
      <c r="DF9" s="587"/>
      <c r="DG9" s="587"/>
      <c r="DH9" s="587"/>
      <c r="DI9" s="587"/>
      <c r="DJ9" s="587"/>
      <c r="DK9" s="587"/>
      <c r="DL9" s="587"/>
      <c r="DM9" s="587"/>
      <c r="DN9" s="587"/>
      <c r="DO9" s="587"/>
      <c r="DP9" s="588"/>
      <c r="DQ9" s="592">
        <v>2931989</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683090</v>
      </c>
      <c r="S10" s="587"/>
      <c r="T10" s="587"/>
      <c r="U10" s="587"/>
      <c r="V10" s="587"/>
      <c r="W10" s="587"/>
      <c r="X10" s="587"/>
      <c r="Y10" s="588"/>
      <c r="Z10" s="639">
        <v>1.5</v>
      </c>
      <c r="AA10" s="639"/>
      <c r="AB10" s="639"/>
      <c r="AC10" s="639"/>
      <c r="AD10" s="640">
        <v>683090</v>
      </c>
      <c r="AE10" s="640"/>
      <c r="AF10" s="640"/>
      <c r="AG10" s="640"/>
      <c r="AH10" s="640"/>
      <c r="AI10" s="640"/>
      <c r="AJ10" s="640"/>
      <c r="AK10" s="640"/>
      <c r="AL10" s="609">
        <v>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267668</v>
      </c>
      <c r="BH10" s="587"/>
      <c r="BI10" s="587"/>
      <c r="BJ10" s="587"/>
      <c r="BK10" s="587"/>
      <c r="BL10" s="587"/>
      <c r="BM10" s="587"/>
      <c r="BN10" s="588"/>
      <c r="BO10" s="639">
        <v>1.2</v>
      </c>
      <c r="BP10" s="639"/>
      <c r="BQ10" s="639"/>
      <c r="BR10" s="639"/>
      <c r="BS10" s="592">
        <v>44315</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26719</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21136</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3873</v>
      </c>
      <c r="S11" s="587"/>
      <c r="T11" s="587"/>
      <c r="U11" s="587"/>
      <c r="V11" s="587"/>
      <c r="W11" s="587"/>
      <c r="X11" s="587"/>
      <c r="Y11" s="588"/>
      <c r="Z11" s="639">
        <v>0</v>
      </c>
      <c r="AA11" s="639"/>
      <c r="AB11" s="639"/>
      <c r="AC11" s="639"/>
      <c r="AD11" s="640">
        <v>3873</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384915</v>
      </c>
      <c r="BH11" s="587"/>
      <c r="BI11" s="587"/>
      <c r="BJ11" s="587"/>
      <c r="BK11" s="587"/>
      <c r="BL11" s="587"/>
      <c r="BM11" s="587"/>
      <c r="BN11" s="588"/>
      <c r="BO11" s="639">
        <v>1.8</v>
      </c>
      <c r="BP11" s="639"/>
      <c r="BQ11" s="639"/>
      <c r="BR11" s="639"/>
      <c r="BS11" s="592">
        <v>56969</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20320</v>
      </c>
      <c r="CS11" s="587"/>
      <c r="CT11" s="587"/>
      <c r="CU11" s="587"/>
      <c r="CV11" s="587"/>
      <c r="CW11" s="587"/>
      <c r="CX11" s="587"/>
      <c r="CY11" s="588"/>
      <c r="CZ11" s="639">
        <v>0</v>
      </c>
      <c r="DA11" s="639"/>
      <c r="DB11" s="639"/>
      <c r="DC11" s="639"/>
      <c r="DD11" s="592" t="s">
        <v>111</v>
      </c>
      <c r="DE11" s="587"/>
      <c r="DF11" s="587"/>
      <c r="DG11" s="587"/>
      <c r="DH11" s="587"/>
      <c r="DI11" s="587"/>
      <c r="DJ11" s="587"/>
      <c r="DK11" s="587"/>
      <c r="DL11" s="587"/>
      <c r="DM11" s="587"/>
      <c r="DN11" s="587"/>
      <c r="DO11" s="587"/>
      <c r="DP11" s="588"/>
      <c r="DQ11" s="592">
        <v>13324</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7019093</v>
      </c>
      <c r="BH12" s="587"/>
      <c r="BI12" s="587"/>
      <c r="BJ12" s="587"/>
      <c r="BK12" s="587"/>
      <c r="BL12" s="587"/>
      <c r="BM12" s="587"/>
      <c r="BN12" s="588"/>
      <c r="BO12" s="639">
        <v>32.799999999999997</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94602</v>
      </c>
      <c r="CS12" s="587"/>
      <c r="CT12" s="587"/>
      <c r="CU12" s="587"/>
      <c r="CV12" s="587"/>
      <c r="CW12" s="587"/>
      <c r="CX12" s="587"/>
      <c r="CY12" s="588"/>
      <c r="CZ12" s="639">
        <v>0.2</v>
      </c>
      <c r="DA12" s="639"/>
      <c r="DB12" s="639"/>
      <c r="DC12" s="639"/>
      <c r="DD12" s="592" t="s">
        <v>111</v>
      </c>
      <c r="DE12" s="587"/>
      <c r="DF12" s="587"/>
      <c r="DG12" s="587"/>
      <c r="DH12" s="587"/>
      <c r="DI12" s="587"/>
      <c r="DJ12" s="587"/>
      <c r="DK12" s="587"/>
      <c r="DL12" s="587"/>
      <c r="DM12" s="587"/>
      <c r="DN12" s="587"/>
      <c r="DO12" s="587"/>
      <c r="DP12" s="588"/>
      <c r="DQ12" s="592">
        <v>70676</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68226</v>
      </c>
      <c r="S13" s="587"/>
      <c r="T13" s="587"/>
      <c r="U13" s="587"/>
      <c r="V13" s="587"/>
      <c r="W13" s="587"/>
      <c r="X13" s="587"/>
      <c r="Y13" s="588"/>
      <c r="Z13" s="639">
        <v>0.1</v>
      </c>
      <c r="AA13" s="639"/>
      <c r="AB13" s="639"/>
      <c r="AC13" s="639"/>
      <c r="AD13" s="640">
        <v>68226</v>
      </c>
      <c r="AE13" s="640"/>
      <c r="AF13" s="640"/>
      <c r="AG13" s="640"/>
      <c r="AH13" s="640"/>
      <c r="AI13" s="640"/>
      <c r="AJ13" s="640"/>
      <c r="AK13" s="640"/>
      <c r="AL13" s="609">
        <v>0.3</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6864788</v>
      </c>
      <c r="BH13" s="587"/>
      <c r="BI13" s="587"/>
      <c r="BJ13" s="587"/>
      <c r="BK13" s="587"/>
      <c r="BL13" s="587"/>
      <c r="BM13" s="587"/>
      <c r="BN13" s="588"/>
      <c r="BO13" s="639">
        <v>32</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4598398</v>
      </c>
      <c r="CS13" s="587"/>
      <c r="CT13" s="587"/>
      <c r="CU13" s="587"/>
      <c r="CV13" s="587"/>
      <c r="CW13" s="587"/>
      <c r="CX13" s="587"/>
      <c r="CY13" s="588"/>
      <c r="CZ13" s="639">
        <v>10.1</v>
      </c>
      <c r="DA13" s="639"/>
      <c r="DB13" s="639"/>
      <c r="DC13" s="639"/>
      <c r="DD13" s="592">
        <v>1597651</v>
      </c>
      <c r="DE13" s="587"/>
      <c r="DF13" s="587"/>
      <c r="DG13" s="587"/>
      <c r="DH13" s="587"/>
      <c r="DI13" s="587"/>
      <c r="DJ13" s="587"/>
      <c r="DK13" s="587"/>
      <c r="DL13" s="587"/>
      <c r="DM13" s="587"/>
      <c r="DN13" s="587"/>
      <c r="DO13" s="587"/>
      <c r="DP13" s="588"/>
      <c r="DQ13" s="592">
        <v>2937275</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28484</v>
      </c>
      <c r="BH14" s="587"/>
      <c r="BI14" s="587"/>
      <c r="BJ14" s="587"/>
      <c r="BK14" s="587"/>
      <c r="BL14" s="587"/>
      <c r="BM14" s="587"/>
      <c r="BN14" s="588"/>
      <c r="BO14" s="639">
        <v>0.1</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1373089</v>
      </c>
      <c r="CS14" s="587"/>
      <c r="CT14" s="587"/>
      <c r="CU14" s="587"/>
      <c r="CV14" s="587"/>
      <c r="CW14" s="587"/>
      <c r="CX14" s="587"/>
      <c r="CY14" s="588"/>
      <c r="CZ14" s="639">
        <v>3</v>
      </c>
      <c r="DA14" s="639"/>
      <c r="DB14" s="639"/>
      <c r="DC14" s="639"/>
      <c r="DD14" s="592">
        <v>384730</v>
      </c>
      <c r="DE14" s="587"/>
      <c r="DF14" s="587"/>
      <c r="DG14" s="587"/>
      <c r="DH14" s="587"/>
      <c r="DI14" s="587"/>
      <c r="DJ14" s="587"/>
      <c r="DK14" s="587"/>
      <c r="DL14" s="587"/>
      <c r="DM14" s="587"/>
      <c r="DN14" s="587"/>
      <c r="DO14" s="587"/>
      <c r="DP14" s="588"/>
      <c r="DQ14" s="592">
        <v>1041347</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46776</v>
      </c>
      <c r="S15" s="587"/>
      <c r="T15" s="587"/>
      <c r="U15" s="587"/>
      <c r="V15" s="587"/>
      <c r="W15" s="587"/>
      <c r="X15" s="587"/>
      <c r="Y15" s="588"/>
      <c r="Z15" s="639">
        <v>0.1</v>
      </c>
      <c r="AA15" s="639"/>
      <c r="AB15" s="639"/>
      <c r="AC15" s="639"/>
      <c r="AD15" s="640">
        <v>46776</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305747</v>
      </c>
      <c r="BH15" s="587"/>
      <c r="BI15" s="587"/>
      <c r="BJ15" s="587"/>
      <c r="BK15" s="587"/>
      <c r="BL15" s="587"/>
      <c r="BM15" s="587"/>
      <c r="BN15" s="588"/>
      <c r="BO15" s="639">
        <v>1.4</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3617759</v>
      </c>
      <c r="CS15" s="587"/>
      <c r="CT15" s="587"/>
      <c r="CU15" s="587"/>
      <c r="CV15" s="587"/>
      <c r="CW15" s="587"/>
      <c r="CX15" s="587"/>
      <c r="CY15" s="588"/>
      <c r="CZ15" s="639">
        <v>8</v>
      </c>
      <c r="DA15" s="639"/>
      <c r="DB15" s="639"/>
      <c r="DC15" s="639"/>
      <c r="DD15" s="592">
        <v>723029</v>
      </c>
      <c r="DE15" s="587"/>
      <c r="DF15" s="587"/>
      <c r="DG15" s="587"/>
      <c r="DH15" s="587"/>
      <c r="DI15" s="587"/>
      <c r="DJ15" s="587"/>
      <c r="DK15" s="587"/>
      <c r="DL15" s="587"/>
      <c r="DM15" s="587"/>
      <c r="DN15" s="587"/>
      <c r="DO15" s="587"/>
      <c r="DP15" s="588"/>
      <c r="DQ15" s="592">
        <v>2776951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2798129</v>
      </c>
      <c r="S16" s="587"/>
      <c r="T16" s="587"/>
      <c r="U16" s="587"/>
      <c r="V16" s="587"/>
      <c r="W16" s="587"/>
      <c r="X16" s="587"/>
      <c r="Y16" s="588"/>
      <c r="Z16" s="639">
        <v>6</v>
      </c>
      <c r="AA16" s="639"/>
      <c r="AB16" s="639"/>
      <c r="AC16" s="639"/>
      <c r="AD16" s="640">
        <v>1406111</v>
      </c>
      <c r="AE16" s="640"/>
      <c r="AF16" s="640"/>
      <c r="AG16" s="640"/>
      <c r="AH16" s="640"/>
      <c r="AI16" s="640"/>
      <c r="AJ16" s="640"/>
      <c r="AK16" s="640"/>
      <c r="AL16" s="609">
        <v>6.1</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12226</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12226</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1406111</v>
      </c>
      <c r="S17" s="587"/>
      <c r="T17" s="587"/>
      <c r="U17" s="587"/>
      <c r="V17" s="587"/>
      <c r="W17" s="587"/>
      <c r="X17" s="587"/>
      <c r="Y17" s="588"/>
      <c r="Z17" s="639">
        <v>3</v>
      </c>
      <c r="AA17" s="639"/>
      <c r="AB17" s="639"/>
      <c r="AC17" s="639"/>
      <c r="AD17" s="640">
        <v>1406111</v>
      </c>
      <c r="AE17" s="640"/>
      <c r="AF17" s="640"/>
      <c r="AG17" s="640"/>
      <c r="AH17" s="640"/>
      <c r="AI17" s="640"/>
      <c r="AJ17" s="640"/>
      <c r="AK17" s="640"/>
      <c r="AL17" s="609">
        <v>6.1</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9727970</v>
      </c>
      <c r="CS17" s="587"/>
      <c r="CT17" s="587"/>
      <c r="CU17" s="587"/>
      <c r="CV17" s="587"/>
      <c r="CW17" s="587"/>
      <c r="CX17" s="587"/>
      <c r="CY17" s="588"/>
      <c r="CZ17" s="639">
        <v>21.4</v>
      </c>
      <c r="DA17" s="639"/>
      <c r="DB17" s="639"/>
      <c r="DC17" s="639"/>
      <c r="DD17" s="592" t="s">
        <v>111</v>
      </c>
      <c r="DE17" s="587"/>
      <c r="DF17" s="587"/>
      <c r="DG17" s="587"/>
      <c r="DH17" s="587"/>
      <c r="DI17" s="587"/>
      <c r="DJ17" s="587"/>
      <c r="DK17" s="587"/>
      <c r="DL17" s="587"/>
      <c r="DM17" s="587"/>
      <c r="DN17" s="587"/>
      <c r="DO17" s="587"/>
      <c r="DP17" s="588"/>
      <c r="DQ17" s="592">
        <v>9376616</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1392010</v>
      </c>
      <c r="S18" s="587"/>
      <c r="T18" s="587"/>
      <c r="U18" s="587"/>
      <c r="V18" s="587"/>
      <c r="W18" s="587"/>
      <c r="X18" s="587"/>
      <c r="Y18" s="588"/>
      <c r="Z18" s="639">
        <v>3</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1746303</v>
      </c>
      <c r="BH19" s="587"/>
      <c r="BI19" s="587"/>
      <c r="BJ19" s="587"/>
      <c r="BK19" s="587"/>
      <c r="BL19" s="587"/>
      <c r="BM19" s="587"/>
      <c r="BN19" s="588"/>
      <c r="BO19" s="639">
        <v>8.1999999999999993</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25739152</v>
      </c>
      <c r="S20" s="587"/>
      <c r="T20" s="587"/>
      <c r="U20" s="587"/>
      <c r="V20" s="587"/>
      <c r="W20" s="587"/>
      <c r="X20" s="587"/>
      <c r="Y20" s="588"/>
      <c r="Z20" s="639">
        <v>55.5</v>
      </c>
      <c r="AA20" s="639"/>
      <c r="AB20" s="639"/>
      <c r="AC20" s="639"/>
      <c r="AD20" s="640">
        <v>22641609</v>
      </c>
      <c r="AE20" s="640"/>
      <c r="AF20" s="640"/>
      <c r="AG20" s="640"/>
      <c r="AH20" s="640"/>
      <c r="AI20" s="640"/>
      <c r="AJ20" s="640"/>
      <c r="AK20" s="640"/>
      <c r="AL20" s="609">
        <v>98.6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1746303</v>
      </c>
      <c r="BH20" s="587"/>
      <c r="BI20" s="587"/>
      <c r="BJ20" s="587"/>
      <c r="BK20" s="587"/>
      <c r="BL20" s="587"/>
      <c r="BM20" s="587"/>
      <c r="BN20" s="588"/>
      <c r="BO20" s="639">
        <v>8.1999999999999993</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45459674</v>
      </c>
      <c r="CS20" s="587"/>
      <c r="CT20" s="587"/>
      <c r="CU20" s="587"/>
      <c r="CV20" s="587"/>
      <c r="CW20" s="587"/>
      <c r="CX20" s="587"/>
      <c r="CY20" s="588"/>
      <c r="CZ20" s="639">
        <v>100</v>
      </c>
      <c r="DA20" s="639"/>
      <c r="DB20" s="639"/>
      <c r="DC20" s="639"/>
      <c r="DD20" s="592">
        <v>10115442</v>
      </c>
      <c r="DE20" s="587"/>
      <c r="DF20" s="587"/>
      <c r="DG20" s="587"/>
      <c r="DH20" s="587"/>
      <c r="DI20" s="587"/>
      <c r="DJ20" s="587"/>
      <c r="DK20" s="587"/>
      <c r="DL20" s="587"/>
      <c r="DM20" s="587"/>
      <c r="DN20" s="587"/>
      <c r="DO20" s="587"/>
      <c r="DP20" s="588"/>
      <c r="DQ20" s="592">
        <v>35430066</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13086</v>
      </c>
      <c r="S21" s="587"/>
      <c r="T21" s="587"/>
      <c r="U21" s="587"/>
      <c r="V21" s="587"/>
      <c r="W21" s="587"/>
      <c r="X21" s="587"/>
      <c r="Y21" s="588"/>
      <c r="Z21" s="639">
        <v>0</v>
      </c>
      <c r="AA21" s="639"/>
      <c r="AB21" s="639"/>
      <c r="AC21" s="639"/>
      <c r="AD21" s="640">
        <v>13086</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222998</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v>40778</v>
      </c>
      <c r="BH22" s="587"/>
      <c r="BI22" s="587"/>
      <c r="BJ22" s="587"/>
      <c r="BK22" s="587"/>
      <c r="BL22" s="587"/>
      <c r="BM22" s="587"/>
      <c r="BN22" s="588"/>
      <c r="BO22" s="639">
        <v>0.2</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1308893</v>
      </c>
      <c r="S23" s="587"/>
      <c r="T23" s="587"/>
      <c r="U23" s="587"/>
      <c r="V23" s="587"/>
      <c r="W23" s="587"/>
      <c r="X23" s="587"/>
      <c r="Y23" s="588"/>
      <c r="Z23" s="639">
        <v>2.8</v>
      </c>
      <c r="AA23" s="639"/>
      <c r="AB23" s="639"/>
      <c r="AC23" s="639"/>
      <c r="AD23" s="640">
        <v>193061</v>
      </c>
      <c r="AE23" s="640"/>
      <c r="AF23" s="640"/>
      <c r="AG23" s="640"/>
      <c r="AH23" s="640"/>
      <c r="AI23" s="640"/>
      <c r="AJ23" s="640"/>
      <c r="AK23" s="640"/>
      <c r="AL23" s="609">
        <v>0.8</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v>1705525</v>
      </c>
      <c r="BH23" s="587"/>
      <c r="BI23" s="587"/>
      <c r="BJ23" s="587"/>
      <c r="BK23" s="587"/>
      <c r="BL23" s="587"/>
      <c r="BM23" s="587"/>
      <c r="BN23" s="588"/>
      <c r="BO23" s="639">
        <v>8</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201942</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22563868</v>
      </c>
      <c r="CS24" s="637"/>
      <c r="CT24" s="637"/>
      <c r="CU24" s="637"/>
      <c r="CV24" s="637"/>
      <c r="CW24" s="637"/>
      <c r="CX24" s="637"/>
      <c r="CY24" s="684"/>
      <c r="CZ24" s="688">
        <v>49.6</v>
      </c>
      <c r="DA24" s="689"/>
      <c r="DB24" s="689"/>
      <c r="DC24" s="690"/>
      <c r="DD24" s="683">
        <v>18056087</v>
      </c>
      <c r="DE24" s="637"/>
      <c r="DF24" s="637"/>
      <c r="DG24" s="637"/>
      <c r="DH24" s="637"/>
      <c r="DI24" s="637"/>
      <c r="DJ24" s="637"/>
      <c r="DK24" s="684"/>
      <c r="DL24" s="683">
        <v>15914019</v>
      </c>
      <c r="DM24" s="637"/>
      <c r="DN24" s="637"/>
      <c r="DO24" s="637"/>
      <c r="DP24" s="637"/>
      <c r="DQ24" s="637"/>
      <c r="DR24" s="637"/>
      <c r="DS24" s="637"/>
      <c r="DT24" s="637"/>
      <c r="DU24" s="637"/>
      <c r="DV24" s="684"/>
      <c r="DW24" s="685">
        <v>64.599999999999994</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3426699</v>
      </c>
      <c r="S25" s="587"/>
      <c r="T25" s="587"/>
      <c r="U25" s="587"/>
      <c r="V25" s="587"/>
      <c r="W25" s="587"/>
      <c r="X25" s="587"/>
      <c r="Y25" s="588"/>
      <c r="Z25" s="639">
        <v>7.4</v>
      </c>
      <c r="AA25" s="639"/>
      <c r="AB25" s="639"/>
      <c r="AC25" s="639"/>
      <c r="AD25" s="640" t="s">
        <v>111</v>
      </c>
      <c r="AE25" s="640"/>
      <c r="AF25" s="640"/>
      <c r="AG25" s="640"/>
      <c r="AH25" s="640"/>
      <c r="AI25" s="640"/>
      <c r="AJ25" s="640"/>
      <c r="AK25" s="640"/>
      <c r="AL25" s="609" t="s">
        <v>111</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7578798</v>
      </c>
      <c r="CS25" s="605"/>
      <c r="CT25" s="605"/>
      <c r="CU25" s="605"/>
      <c r="CV25" s="605"/>
      <c r="CW25" s="605"/>
      <c r="CX25" s="605"/>
      <c r="CY25" s="606"/>
      <c r="CZ25" s="589">
        <v>16.7</v>
      </c>
      <c r="DA25" s="607"/>
      <c r="DB25" s="607"/>
      <c r="DC25" s="608"/>
      <c r="DD25" s="592">
        <v>6943801</v>
      </c>
      <c r="DE25" s="605"/>
      <c r="DF25" s="605"/>
      <c r="DG25" s="605"/>
      <c r="DH25" s="605"/>
      <c r="DI25" s="605"/>
      <c r="DJ25" s="605"/>
      <c r="DK25" s="606"/>
      <c r="DL25" s="592">
        <v>6793686</v>
      </c>
      <c r="DM25" s="605"/>
      <c r="DN25" s="605"/>
      <c r="DO25" s="605"/>
      <c r="DP25" s="605"/>
      <c r="DQ25" s="605"/>
      <c r="DR25" s="605"/>
      <c r="DS25" s="605"/>
      <c r="DT25" s="605"/>
      <c r="DU25" s="605"/>
      <c r="DV25" s="606"/>
      <c r="DW25" s="609">
        <v>27.6</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4880534</v>
      </c>
      <c r="CS26" s="587"/>
      <c r="CT26" s="587"/>
      <c r="CU26" s="587"/>
      <c r="CV26" s="587"/>
      <c r="CW26" s="587"/>
      <c r="CX26" s="587"/>
      <c r="CY26" s="588"/>
      <c r="CZ26" s="589">
        <v>10.7</v>
      </c>
      <c r="DA26" s="607"/>
      <c r="DB26" s="607"/>
      <c r="DC26" s="608"/>
      <c r="DD26" s="592">
        <v>4528947</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1941823</v>
      </c>
      <c r="S27" s="587"/>
      <c r="T27" s="587"/>
      <c r="U27" s="587"/>
      <c r="V27" s="587"/>
      <c r="W27" s="587"/>
      <c r="X27" s="587"/>
      <c r="Y27" s="588"/>
      <c r="Z27" s="639">
        <v>4.2</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21419257</v>
      </c>
      <c r="BH27" s="587"/>
      <c r="BI27" s="587"/>
      <c r="BJ27" s="587"/>
      <c r="BK27" s="587"/>
      <c r="BL27" s="587"/>
      <c r="BM27" s="587"/>
      <c r="BN27" s="588"/>
      <c r="BO27" s="639">
        <v>100</v>
      </c>
      <c r="BP27" s="639"/>
      <c r="BQ27" s="639"/>
      <c r="BR27" s="639"/>
      <c r="BS27" s="592">
        <v>101284</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5407732</v>
      </c>
      <c r="CS27" s="605"/>
      <c r="CT27" s="605"/>
      <c r="CU27" s="605"/>
      <c r="CV27" s="605"/>
      <c r="CW27" s="605"/>
      <c r="CX27" s="605"/>
      <c r="CY27" s="606"/>
      <c r="CZ27" s="589">
        <v>11.9</v>
      </c>
      <c r="DA27" s="607"/>
      <c r="DB27" s="607"/>
      <c r="DC27" s="608"/>
      <c r="DD27" s="592">
        <v>1886302</v>
      </c>
      <c r="DE27" s="605"/>
      <c r="DF27" s="605"/>
      <c r="DG27" s="605"/>
      <c r="DH27" s="605"/>
      <c r="DI27" s="605"/>
      <c r="DJ27" s="605"/>
      <c r="DK27" s="606"/>
      <c r="DL27" s="592">
        <v>1885199</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2125422</v>
      </c>
      <c r="S28" s="587"/>
      <c r="T28" s="587"/>
      <c r="U28" s="587"/>
      <c r="V28" s="587"/>
      <c r="W28" s="587"/>
      <c r="X28" s="587"/>
      <c r="Y28" s="588"/>
      <c r="Z28" s="639">
        <v>4.5999999999999996</v>
      </c>
      <c r="AA28" s="639"/>
      <c r="AB28" s="639"/>
      <c r="AC28" s="639"/>
      <c r="AD28" s="640">
        <v>110924</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9577338</v>
      </c>
      <c r="CS28" s="587"/>
      <c r="CT28" s="587"/>
      <c r="CU28" s="587"/>
      <c r="CV28" s="587"/>
      <c r="CW28" s="587"/>
      <c r="CX28" s="587"/>
      <c r="CY28" s="588"/>
      <c r="CZ28" s="589">
        <v>21.1</v>
      </c>
      <c r="DA28" s="607"/>
      <c r="DB28" s="607"/>
      <c r="DC28" s="608"/>
      <c r="DD28" s="592">
        <v>9225984</v>
      </c>
      <c r="DE28" s="587"/>
      <c r="DF28" s="587"/>
      <c r="DG28" s="587"/>
      <c r="DH28" s="587"/>
      <c r="DI28" s="587"/>
      <c r="DJ28" s="587"/>
      <c r="DK28" s="588"/>
      <c r="DL28" s="592">
        <v>7235134</v>
      </c>
      <c r="DM28" s="587"/>
      <c r="DN28" s="587"/>
      <c r="DO28" s="587"/>
      <c r="DP28" s="587"/>
      <c r="DQ28" s="587"/>
      <c r="DR28" s="587"/>
      <c r="DS28" s="587"/>
      <c r="DT28" s="587"/>
      <c r="DU28" s="587"/>
      <c r="DV28" s="588"/>
      <c r="DW28" s="609">
        <v>29.4</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458296</v>
      </c>
      <c r="S29" s="587"/>
      <c r="T29" s="587"/>
      <c r="U29" s="587"/>
      <c r="V29" s="587"/>
      <c r="W29" s="587"/>
      <c r="X29" s="587"/>
      <c r="Y29" s="588"/>
      <c r="Z29" s="639">
        <v>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74"/>
      <c r="BI29" s="674"/>
      <c r="BJ29" s="674"/>
      <c r="BK29" s="674"/>
      <c r="BL29" s="674"/>
      <c r="BM29" s="674"/>
      <c r="BN29" s="674"/>
      <c r="BO29" s="674"/>
      <c r="BP29" s="674"/>
      <c r="BQ29" s="675"/>
      <c r="BR29" s="646" t="s">
        <v>284</v>
      </c>
      <c r="BS29" s="674"/>
      <c r="BT29" s="674"/>
      <c r="BU29" s="674"/>
      <c r="BV29" s="674"/>
      <c r="BW29" s="674"/>
      <c r="BX29" s="674"/>
      <c r="BY29" s="674"/>
      <c r="BZ29" s="674"/>
      <c r="CA29" s="674"/>
      <c r="CB29" s="675"/>
      <c r="CD29" s="656" t="s">
        <v>285</v>
      </c>
      <c r="CE29" s="657"/>
      <c r="CF29" s="623" t="s">
        <v>286</v>
      </c>
      <c r="CG29" s="620"/>
      <c r="CH29" s="620"/>
      <c r="CI29" s="620"/>
      <c r="CJ29" s="620"/>
      <c r="CK29" s="620"/>
      <c r="CL29" s="620"/>
      <c r="CM29" s="620"/>
      <c r="CN29" s="620"/>
      <c r="CO29" s="620"/>
      <c r="CP29" s="620"/>
      <c r="CQ29" s="621"/>
      <c r="CR29" s="586">
        <v>9576350</v>
      </c>
      <c r="CS29" s="605"/>
      <c r="CT29" s="605"/>
      <c r="CU29" s="605"/>
      <c r="CV29" s="605"/>
      <c r="CW29" s="605"/>
      <c r="CX29" s="605"/>
      <c r="CY29" s="606"/>
      <c r="CZ29" s="589">
        <v>21.1</v>
      </c>
      <c r="DA29" s="607"/>
      <c r="DB29" s="607"/>
      <c r="DC29" s="608"/>
      <c r="DD29" s="592">
        <v>9224996</v>
      </c>
      <c r="DE29" s="605"/>
      <c r="DF29" s="605"/>
      <c r="DG29" s="605"/>
      <c r="DH29" s="605"/>
      <c r="DI29" s="605"/>
      <c r="DJ29" s="605"/>
      <c r="DK29" s="606"/>
      <c r="DL29" s="592">
        <v>7234146</v>
      </c>
      <c r="DM29" s="605"/>
      <c r="DN29" s="605"/>
      <c r="DO29" s="605"/>
      <c r="DP29" s="605"/>
      <c r="DQ29" s="605"/>
      <c r="DR29" s="605"/>
      <c r="DS29" s="605"/>
      <c r="DT29" s="605"/>
      <c r="DU29" s="605"/>
      <c r="DV29" s="606"/>
      <c r="DW29" s="609">
        <v>29.4</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5372878</v>
      </c>
      <c r="S30" s="587"/>
      <c r="T30" s="587"/>
      <c r="U30" s="587"/>
      <c r="V30" s="587"/>
      <c r="W30" s="587"/>
      <c r="X30" s="587"/>
      <c r="Y30" s="588"/>
      <c r="Z30" s="639">
        <v>11.6</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168</v>
      </c>
      <c r="AY30" s="672"/>
      <c r="AZ30" s="672"/>
      <c r="BA30" s="672"/>
      <c r="BB30" s="672"/>
      <c r="BC30" s="672"/>
      <c r="BD30" s="672"/>
      <c r="BE30" s="672"/>
      <c r="BF30" s="673"/>
      <c r="BG30" s="652">
        <v>99.1</v>
      </c>
      <c r="BH30" s="653"/>
      <c r="BI30" s="653"/>
      <c r="BJ30" s="653"/>
      <c r="BK30" s="653"/>
      <c r="BL30" s="653"/>
      <c r="BM30" s="654">
        <v>94.5</v>
      </c>
      <c r="BN30" s="653"/>
      <c r="BO30" s="653"/>
      <c r="BP30" s="653"/>
      <c r="BQ30" s="655"/>
      <c r="BR30" s="652">
        <v>99</v>
      </c>
      <c r="BS30" s="653"/>
      <c r="BT30" s="653"/>
      <c r="BU30" s="653"/>
      <c r="BV30" s="653"/>
      <c r="BW30" s="653"/>
      <c r="BX30" s="654">
        <v>93.7</v>
      </c>
      <c r="BY30" s="653"/>
      <c r="BZ30" s="653"/>
      <c r="CA30" s="653"/>
      <c r="CB30" s="655"/>
      <c r="CD30" s="658"/>
      <c r="CE30" s="659"/>
      <c r="CF30" s="623" t="s">
        <v>290</v>
      </c>
      <c r="CG30" s="620"/>
      <c r="CH30" s="620"/>
      <c r="CI30" s="620"/>
      <c r="CJ30" s="620"/>
      <c r="CK30" s="620"/>
      <c r="CL30" s="620"/>
      <c r="CM30" s="620"/>
      <c r="CN30" s="620"/>
      <c r="CO30" s="620"/>
      <c r="CP30" s="620"/>
      <c r="CQ30" s="621"/>
      <c r="CR30" s="586">
        <v>8438789</v>
      </c>
      <c r="CS30" s="587"/>
      <c r="CT30" s="587"/>
      <c r="CU30" s="587"/>
      <c r="CV30" s="587"/>
      <c r="CW30" s="587"/>
      <c r="CX30" s="587"/>
      <c r="CY30" s="588"/>
      <c r="CZ30" s="589">
        <v>18.600000000000001</v>
      </c>
      <c r="DA30" s="607"/>
      <c r="DB30" s="607"/>
      <c r="DC30" s="608"/>
      <c r="DD30" s="592">
        <v>8164194</v>
      </c>
      <c r="DE30" s="587"/>
      <c r="DF30" s="587"/>
      <c r="DG30" s="587"/>
      <c r="DH30" s="587"/>
      <c r="DI30" s="587"/>
      <c r="DJ30" s="587"/>
      <c r="DK30" s="588"/>
      <c r="DL30" s="592">
        <v>6173344</v>
      </c>
      <c r="DM30" s="587"/>
      <c r="DN30" s="587"/>
      <c r="DO30" s="587"/>
      <c r="DP30" s="587"/>
      <c r="DQ30" s="587"/>
      <c r="DR30" s="587"/>
      <c r="DS30" s="587"/>
      <c r="DT30" s="587"/>
      <c r="DU30" s="587"/>
      <c r="DV30" s="588"/>
      <c r="DW30" s="609">
        <v>25.1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639207</v>
      </c>
      <c r="S31" s="587"/>
      <c r="T31" s="587"/>
      <c r="U31" s="587"/>
      <c r="V31" s="587"/>
      <c r="W31" s="587"/>
      <c r="X31" s="587"/>
      <c r="Y31" s="588"/>
      <c r="Z31" s="639">
        <v>1.4</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99.3</v>
      </c>
      <c r="BH31" s="605"/>
      <c r="BI31" s="605"/>
      <c r="BJ31" s="605"/>
      <c r="BK31" s="605"/>
      <c r="BL31" s="605"/>
      <c r="BM31" s="641">
        <v>93.5</v>
      </c>
      <c r="BN31" s="651"/>
      <c r="BO31" s="651"/>
      <c r="BP31" s="651"/>
      <c r="BQ31" s="615"/>
      <c r="BR31" s="650">
        <v>99.2</v>
      </c>
      <c r="BS31" s="605"/>
      <c r="BT31" s="605"/>
      <c r="BU31" s="605"/>
      <c r="BV31" s="605"/>
      <c r="BW31" s="605"/>
      <c r="BX31" s="641">
        <v>92.7</v>
      </c>
      <c r="BY31" s="651"/>
      <c r="BZ31" s="651"/>
      <c r="CA31" s="651"/>
      <c r="CB31" s="615"/>
      <c r="CD31" s="658"/>
      <c r="CE31" s="659"/>
      <c r="CF31" s="623" t="s">
        <v>294</v>
      </c>
      <c r="CG31" s="620"/>
      <c r="CH31" s="620"/>
      <c r="CI31" s="620"/>
      <c r="CJ31" s="620"/>
      <c r="CK31" s="620"/>
      <c r="CL31" s="620"/>
      <c r="CM31" s="620"/>
      <c r="CN31" s="620"/>
      <c r="CO31" s="620"/>
      <c r="CP31" s="620"/>
      <c r="CQ31" s="621"/>
      <c r="CR31" s="586">
        <v>1137561</v>
      </c>
      <c r="CS31" s="605"/>
      <c r="CT31" s="605"/>
      <c r="CU31" s="605"/>
      <c r="CV31" s="605"/>
      <c r="CW31" s="605"/>
      <c r="CX31" s="605"/>
      <c r="CY31" s="606"/>
      <c r="CZ31" s="589">
        <v>2.5</v>
      </c>
      <c r="DA31" s="607"/>
      <c r="DB31" s="607"/>
      <c r="DC31" s="608"/>
      <c r="DD31" s="592">
        <v>1060802</v>
      </c>
      <c r="DE31" s="605"/>
      <c r="DF31" s="605"/>
      <c r="DG31" s="605"/>
      <c r="DH31" s="605"/>
      <c r="DI31" s="605"/>
      <c r="DJ31" s="605"/>
      <c r="DK31" s="606"/>
      <c r="DL31" s="592">
        <v>1060802</v>
      </c>
      <c r="DM31" s="605"/>
      <c r="DN31" s="605"/>
      <c r="DO31" s="605"/>
      <c r="DP31" s="605"/>
      <c r="DQ31" s="605"/>
      <c r="DR31" s="605"/>
      <c r="DS31" s="605"/>
      <c r="DT31" s="605"/>
      <c r="DU31" s="605"/>
      <c r="DV31" s="606"/>
      <c r="DW31" s="609">
        <v>4.3</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1749226</v>
      </c>
      <c r="S32" s="587"/>
      <c r="T32" s="587"/>
      <c r="U32" s="587"/>
      <c r="V32" s="587"/>
      <c r="W32" s="587"/>
      <c r="X32" s="587"/>
      <c r="Y32" s="588"/>
      <c r="Z32" s="639">
        <v>3.8</v>
      </c>
      <c r="AA32" s="639"/>
      <c r="AB32" s="639"/>
      <c r="AC32" s="639"/>
      <c r="AD32" s="640">
        <v>427</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98.9</v>
      </c>
      <c r="BH32" s="571"/>
      <c r="BI32" s="571"/>
      <c r="BJ32" s="571"/>
      <c r="BK32" s="571"/>
      <c r="BL32" s="571"/>
      <c r="BM32" s="634">
        <v>95.8</v>
      </c>
      <c r="BN32" s="571"/>
      <c r="BO32" s="571"/>
      <c r="BP32" s="571"/>
      <c r="BQ32" s="628"/>
      <c r="BR32" s="649">
        <v>98.6</v>
      </c>
      <c r="BS32" s="571"/>
      <c r="BT32" s="571"/>
      <c r="BU32" s="571"/>
      <c r="BV32" s="571"/>
      <c r="BW32" s="571"/>
      <c r="BX32" s="634">
        <v>94.8</v>
      </c>
      <c r="BY32" s="571"/>
      <c r="BZ32" s="571"/>
      <c r="CA32" s="571"/>
      <c r="CB32" s="628"/>
      <c r="CD32" s="660"/>
      <c r="CE32" s="661"/>
      <c r="CF32" s="623" t="s">
        <v>297</v>
      </c>
      <c r="CG32" s="620"/>
      <c r="CH32" s="620"/>
      <c r="CI32" s="620"/>
      <c r="CJ32" s="620"/>
      <c r="CK32" s="620"/>
      <c r="CL32" s="620"/>
      <c r="CM32" s="620"/>
      <c r="CN32" s="620"/>
      <c r="CO32" s="620"/>
      <c r="CP32" s="620"/>
      <c r="CQ32" s="621"/>
      <c r="CR32" s="586">
        <v>988</v>
      </c>
      <c r="CS32" s="587"/>
      <c r="CT32" s="587"/>
      <c r="CU32" s="587"/>
      <c r="CV32" s="587"/>
      <c r="CW32" s="587"/>
      <c r="CX32" s="587"/>
      <c r="CY32" s="588"/>
      <c r="CZ32" s="589">
        <v>0</v>
      </c>
      <c r="DA32" s="607"/>
      <c r="DB32" s="607"/>
      <c r="DC32" s="608"/>
      <c r="DD32" s="592">
        <v>988</v>
      </c>
      <c r="DE32" s="587"/>
      <c r="DF32" s="587"/>
      <c r="DG32" s="587"/>
      <c r="DH32" s="587"/>
      <c r="DI32" s="587"/>
      <c r="DJ32" s="587"/>
      <c r="DK32" s="588"/>
      <c r="DL32" s="592">
        <v>988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3172881</v>
      </c>
      <c r="S33" s="587"/>
      <c r="T33" s="587"/>
      <c r="U33" s="587"/>
      <c r="V33" s="587"/>
      <c r="W33" s="587"/>
      <c r="X33" s="587"/>
      <c r="Y33" s="588"/>
      <c r="Z33" s="639">
        <v>6.8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12768138</v>
      </c>
      <c r="CS33" s="605"/>
      <c r="CT33" s="605"/>
      <c r="CU33" s="605"/>
      <c r="CV33" s="605"/>
      <c r="CW33" s="605"/>
      <c r="CX33" s="605"/>
      <c r="CY33" s="606"/>
      <c r="CZ33" s="589">
        <v>28.1</v>
      </c>
      <c r="DA33" s="607"/>
      <c r="DB33" s="607"/>
      <c r="DC33" s="608"/>
      <c r="DD33" s="592">
        <v>10676866</v>
      </c>
      <c r="DE33" s="605"/>
      <c r="DF33" s="605"/>
      <c r="DG33" s="605"/>
      <c r="DH33" s="605"/>
      <c r="DI33" s="605"/>
      <c r="DJ33" s="605"/>
      <c r="DK33" s="606"/>
      <c r="DL33" s="592">
        <v>8287428</v>
      </c>
      <c r="DM33" s="605"/>
      <c r="DN33" s="605"/>
      <c r="DO33" s="605"/>
      <c r="DP33" s="605"/>
      <c r="DQ33" s="605"/>
      <c r="DR33" s="605"/>
      <c r="DS33" s="605"/>
      <c r="DT33" s="605"/>
      <c r="DU33" s="605"/>
      <c r="DV33" s="606"/>
      <c r="DW33" s="609">
        <v>33.700000000000003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6191339</v>
      </c>
      <c r="CS34" s="587"/>
      <c r="CT34" s="587"/>
      <c r="CU34" s="587"/>
      <c r="CV34" s="587"/>
      <c r="CW34" s="587"/>
      <c r="CX34" s="587"/>
      <c r="CY34" s="588"/>
      <c r="CZ34" s="589">
        <v>13.6</v>
      </c>
      <c r="DA34" s="607"/>
      <c r="DB34" s="607"/>
      <c r="DC34" s="608"/>
      <c r="DD34" s="592">
        <v>4746650</v>
      </c>
      <c r="DE34" s="587"/>
      <c r="DF34" s="587"/>
      <c r="DG34" s="587"/>
      <c r="DH34" s="587"/>
      <c r="DI34" s="587"/>
      <c r="DJ34" s="587"/>
      <c r="DK34" s="588"/>
      <c r="DL34" s="592">
        <v>4134788</v>
      </c>
      <c r="DM34" s="587"/>
      <c r="DN34" s="587"/>
      <c r="DO34" s="587"/>
      <c r="DP34" s="587"/>
      <c r="DQ34" s="587"/>
      <c r="DR34" s="587"/>
      <c r="DS34" s="587"/>
      <c r="DT34" s="587"/>
      <c r="DU34" s="587"/>
      <c r="DV34" s="588"/>
      <c r="DW34" s="609">
        <v>16.8</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1666881</v>
      </c>
      <c r="S35" s="587"/>
      <c r="T35" s="587"/>
      <c r="U35" s="587"/>
      <c r="V35" s="587"/>
      <c r="W35" s="587"/>
      <c r="X35" s="587"/>
      <c r="Y35" s="588"/>
      <c r="Z35" s="639">
        <v>3.6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4833990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164616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340439</v>
      </c>
      <c r="CS35" s="605"/>
      <c r="CT35" s="605"/>
      <c r="CU35" s="605"/>
      <c r="CV35" s="605"/>
      <c r="CW35" s="605"/>
      <c r="CX35" s="605"/>
      <c r="CY35" s="606"/>
      <c r="CZ35" s="589">
        <v>0.7</v>
      </c>
      <c r="DA35" s="607"/>
      <c r="DB35" s="607"/>
      <c r="DC35" s="608"/>
      <c r="DD35" s="592">
        <v>304401</v>
      </c>
      <c r="DE35" s="605"/>
      <c r="DF35" s="605"/>
      <c r="DG35" s="605"/>
      <c r="DH35" s="605"/>
      <c r="DI35" s="605"/>
      <c r="DJ35" s="605"/>
      <c r="DK35" s="606"/>
      <c r="DL35" s="592">
        <v>304401</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46372503</v>
      </c>
      <c r="S36" s="627"/>
      <c r="T36" s="627"/>
      <c r="U36" s="627"/>
      <c r="V36" s="627"/>
      <c r="W36" s="627"/>
      <c r="X36" s="627"/>
      <c r="Y36" s="630"/>
      <c r="Z36" s="631">
        <v>100</v>
      </c>
      <c r="AA36" s="631"/>
      <c r="AB36" s="631"/>
      <c r="AC36" s="631"/>
      <c r="AD36" s="632">
        <v>22959107</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857563</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-25730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1387016</v>
      </c>
      <c r="CS36" s="587"/>
      <c r="CT36" s="587"/>
      <c r="CU36" s="587"/>
      <c r="CV36" s="587"/>
      <c r="CW36" s="587"/>
      <c r="CX36" s="587"/>
      <c r="CY36" s="588"/>
      <c r="CZ36" s="589">
        <v>3.1</v>
      </c>
      <c r="DA36" s="607"/>
      <c r="DB36" s="607"/>
      <c r="DC36" s="608"/>
      <c r="DD36" s="592">
        <v>1284565</v>
      </c>
      <c r="DE36" s="587"/>
      <c r="DF36" s="587"/>
      <c r="DG36" s="587"/>
      <c r="DH36" s="587"/>
      <c r="DI36" s="587"/>
      <c r="DJ36" s="587"/>
      <c r="DK36" s="588"/>
      <c r="DL36" s="592">
        <v>953416</v>
      </c>
      <c r="DM36" s="587"/>
      <c r="DN36" s="587"/>
      <c r="DO36" s="587"/>
      <c r="DP36" s="587"/>
      <c r="DQ36" s="587"/>
      <c r="DR36" s="587"/>
      <c r="DS36" s="587"/>
      <c r="DT36" s="587"/>
      <c r="DU36" s="587"/>
      <c r="DV36" s="588"/>
      <c r="DW36" s="609">
        <v>3.9</v>
      </c>
      <c r="DX36" s="610"/>
      <c r="DY36" s="610"/>
      <c r="DZ36" s="610"/>
      <c r="EA36" s="610"/>
      <c r="EB36" s="610"/>
      <c r="EC36" s="611"/>
    </row>
    <row r="37" spans="2:133" ht="11.25" customHeight="1">
      <c r="AQ37" s="612" t="s">
        <v>312</v>
      </c>
      <c r="AR37" s="613"/>
      <c r="AS37" s="613"/>
      <c r="AT37" s="613"/>
      <c r="AU37" s="613"/>
      <c r="AV37" s="613"/>
      <c r="AW37" s="613"/>
      <c r="AX37" s="613"/>
      <c r="AY37" s="614"/>
      <c r="AZ37" s="586">
        <v>642164</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13979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8990</v>
      </c>
      <c r="CS37" s="605"/>
      <c r="CT37" s="605"/>
      <c r="CU37" s="605"/>
      <c r="CV37" s="605"/>
      <c r="CW37" s="605"/>
      <c r="CX37" s="605"/>
      <c r="CY37" s="606"/>
      <c r="CZ37" s="589">
        <v>0</v>
      </c>
      <c r="DA37" s="607"/>
      <c r="DB37" s="607"/>
      <c r="DC37" s="608"/>
      <c r="DD37" s="592">
        <v>8990</v>
      </c>
      <c r="DE37" s="605"/>
      <c r="DF37" s="605"/>
      <c r="DG37" s="605"/>
      <c r="DH37" s="605"/>
      <c r="DI37" s="605"/>
      <c r="DJ37" s="605"/>
      <c r="DK37" s="606"/>
      <c r="DL37" s="592">
        <v>7365</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315</v>
      </c>
      <c r="AR38" s="613"/>
      <c r="AS38" s="613"/>
      <c r="AT38" s="613"/>
      <c r="AU38" s="613"/>
      <c r="AV38" s="613"/>
      <c r="AW38" s="613"/>
      <c r="AX38" s="613"/>
      <c r="AY38" s="614"/>
      <c r="AZ38" s="586">
        <v>286700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22760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4043713</v>
      </c>
      <c r="CS38" s="587"/>
      <c r="CT38" s="587"/>
      <c r="CU38" s="587"/>
      <c r="CV38" s="587"/>
      <c r="CW38" s="587"/>
      <c r="CX38" s="587"/>
      <c r="CY38" s="588"/>
      <c r="CZ38" s="589">
        <v>8.9</v>
      </c>
      <c r="DA38" s="607"/>
      <c r="DB38" s="607"/>
      <c r="DC38" s="608"/>
      <c r="DD38" s="592">
        <v>3617576</v>
      </c>
      <c r="DE38" s="587"/>
      <c r="DF38" s="587"/>
      <c r="DG38" s="587"/>
      <c r="DH38" s="587"/>
      <c r="DI38" s="587"/>
      <c r="DJ38" s="587"/>
      <c r="DK38" s="588"/>
      <c r="DL38" s="592">
        <v>2894823</v>
      </c>
      <c r="DM38" s="587"/>
      <c r="DN38" s="587"/>
      <c r="DO38" s="587"/>
      <c r="DP38" s="587"/>
      <c r="DQ38" s="587"/>
      <c r="DR38" s="587"/>
      <c r="DS38" s="587"/>
      <c r="DT38" s="587"/>
      <c r="DU38" s="587"/>
      <c r="DV38" s="588"/>
      <c r="DW38" s="609">
        <v>11.8</v>
      </c>
      <c r="DX38" s="610"/>
      <c r="DY38" s="610"/>
      <c r="DZ38" s="610"/>
      <c r="EA38" s="610"/>
      <c r="EB38" s="610"/>
      <c r="EC38" s="611"/>
    </row>
    <row r="39" spans="2:133" ht="11.25" customHeight="1">
      <c r="AQ39" s="612" t="s">
        <v>318</v>
      </c>
      <c r="AR39" s="613"/>
      <c r="AS39" s="613"/>
      <c r="AT39" s="613"/>
      <c r="AU39" s="613"/>
      <c r="AV39" s="613"/>
      <c r="AW39" s="613"/>
      <c r="AX39" s="613"/>
      <c r="AY39" s="614"/>
      <c r="AZ39" s="586">
        <v>148113</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112</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519357</v>
      </c>
      <c r="CS39" s="605"/>
      <c r="CT39" s="605"/>
      <c r="CU39" s="605"/>
      <c r="CV39" s="605"/>
      <c r="CW39" s="605"/>
      <c r="CX39" s="605"/>
      <c r="CY39" s="606"/>
      <c r="CZ39" s="589">
        <v>1.1000000000000001</v>
      </c>
      <c r="DA39" s="607"/>
      <c r="DB39" s="607"/>
      <c r="DC39" s="608"/>
      <c r="DD39" s="592">
        <v>470650</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823662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68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286274</v>
      </c>
      <c r="CS40" s="587"/>
      <c r="CT40" s="587"/>
      <c r="CU40" s="587"/>
      <c r="CV40" s="587"/>
      <c r="CW40" s="587"/>
      <c r="CX40" s="587"/>
      <c r="CY40" s="588"/>
      <c r="CZ40" s="589">
        <v>0.6</v>
      </c>
      <c r="DA40" s="607"/>
      <c r="DB40" s="607"/>
      <c r="DC40" s="608"/>
      <c r="DD40" s="592">
        <v>253024</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2075788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277</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10127668</v>
      </c>
      <c r="CS42" s="587"/>
      <c r="CT42" s="587"/>
      <c r="CU42" s="587"/>
      <c r="CV42" s="587"/>
      <c r="CW42" s="587"/>
      <c r="CX42" s="587"/>
      <c r="CY42" s="588"/>
      <c r="CZ42" s="589">
        <v>22.3</v>
      </c>
      <c r="DA42" s="590"/>
      <c r="DB42" s="590"/>
      <c r="DC42" s="591"/>
      <c r="DD42" s="592">
        <v>6697113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9339</v>
      </c>
      <c r="CS43" s="605"/>
      <c r="CT43" s="605"/>
      <c r="CU43" s="605"/>
      <c r="CV43" s="605"/>
      <c r="CW43" s="605"/>
      <c r="CX43" s="605"/>
      <c r="CY43" s="606"/>
      <c r="CZ43" s="589">
        <v>0</v>
      </c>
      <c r="DA43" s="607"/>
      <c r="DB43" s="607"/>
      <c r="DC43" s="608"/>
      <c r="DD43" s="592">
        <v>9339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10115442</v>
      </c>
      <c r="CS44" s="587"/>
      <c r="CT44" s="587"/>
      <c r="CU44" s="587"/>
      <c r="CV44" s="587"/>
      <c r="CW44" s="587"/>
      <c r="CX44" s="587"/>
      <c r="CY44" s="588"/>
      <c r="CZ44" s="589">
        <v>22.3</v>
      </c>
      <c r="DA44" s="590"/>
      <c r="DB44" s="590"/>
      <c r="DC44" s="591"/>
      <c r="DD44" s="592">
        <v>6684887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1532554</v>
      </c>
      <c r="CS45" s="605"/>
      <c r="CT45" s="605"/>
      <c r="CU45" s="605"/>
      <c r="CV45" s="605"/>
      <c r="CW45" s="605"/>
      <c r="CX45" s="605"/>
      <c r="CY45" s="606"/>
      <c r="CZ45" s="589">
        <v>3.4</v>
      </c>
      <c r="DA45" s="607"/>
      <c r="DB45" s="607"/>
      <c r="DC45" s="608"/>
      <c r="DD45" s="592">
        <v>225894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8582888</v>
      </c>
      <c r="CS46" s="587"/>
      <c r="CT46" s="587"/>
      <c r="CU46" s="587"/>
      <c r="CV46" s="587"/>
      <c r="CW46" s="587"/>
      <c r="CX46" s="587"/>
      <c r="CY46" s="588"/>
      <c r="CZ46" s="589">
        <v>18.899999999999999</v>
      </c>
      <c r="DA46" s="590"/>
      <c r="DB46" s="590"/>
      <c r="DC46" s="591"/>
      <c r="DD46" s="592">
        <v>6458993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12226</v>
      </c>
      <c r="CS47" s="605"/>
      <c r="CT47" s="605"/>
      <c r="CU47" s="605"/>
      <c r="CV47" s="605"/>
      <c r="CW47" s="605"/>
      <c r="CX47" s="605"/>
      <c r="CY47" s="606"/>
      <c r="CZ47" s="589">
        <v>0</v>
      </c>
      <c r="DA47" s="607"/>
      <c r="DB47" s="607"/>
      <c r="DC47" s="608"/>
      <c r="DD47" s="592">
        <v>12226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45459674</v>
      </c>
      <c r="CS49" s="571"/>
      <c r="CT49" s="571"/>
      <c r="CU49" s="571"/>
      <c r="CV49" s="571"/>
      <c r="CW49" s="571"/>
      <c r="CX49" s="571"/>
      <c r="CY49" s="572"/>
      <c r="CZ49" s="573">
        <v>100</v>
      </c>
      <c r="DA49" s="574"/>
      <c r="DB49" s="574"/>
      <c r="DC49" s="575"/>
      <c r="DD49" s="576">
        <v>35430066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46478</v>
      </c>
      <c r="R7" s="1099"/>
      <c r="S7" s="1099"/>
      <c r="T7" s="1099"/>
      <c r="U7" s="1099"/>
      <c r="V7" s="1099">
        <v>45571</v>
      </c>
      <c r="W7" s="1099"/>
      <c r="X7" s="1099"/>
      <c r="Y7" s="1099"/>
      <c r="Z7" s="1099"/>
      <c r="AA7" s="1099">
        <v>907</v>
      </c>
      <c r="AB7" s="1099"/>
      <c r="AC7" s="1099"/>
      <c r="AD7" s="1099"/>
      <c r="AE7" s="1100"/>
      <c r="AF7" s="1101">
        <v>516</v>
      </c>
      <c r="AG7" s="1102"/>
      <c r="AH7" s="1102"/>
      <c r="AI7" s="1102"/>
      <c r="AJ7" s="1103"/>
      <c r="AK7" s="1085">
        <v>5659</v>
      </c>
      <c r="AL7" s="1086"/>
      <c r="AM7" s="1086"/>
      <c r="AN7" s="1086"/>
      <c r="AO7" s="1086"/>
      <c r="AP7" s="1086">
        <v>54219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538</v>
      </c>
      <c r="BS7" s="1089" t="s">
        <v>539</v>
      </c>
      <c r="BT7" s="1090"/>
      <c r="BU7" s="1090"/>
      <c r="BV7" s="1090"/>
      <c r="BW7" s="1090"/>
      <c r="BX7" s="1090"/>
      <c r="BY7" s="1090"/>
      <c r="BZ7" s="1090"/>
      <c r="CA7" s="1090"/>
      <c r="CB7" s="1090"/>
      <c r="CC7" s="1090"/>
      <c r="CD7" s="1090"/>
      <c r="CE7" s="1090"/>
      <c r="CF7" s="1090"/>
      <c r="CG7" s="1091"/>
      <c r="CH7" s="1082">
        <v>639</v>
      </c>
      <c r="CI7" s="1083"/>
      <c r="CJ7" s="1083"/>
      <c r="CK7" s="1083"/>
      <c r="CL7" s="1084"/>
      <c r="CM7" s="1082">
        <v>7675</v>
      </c>
      <c r="CN7" s="1083"/>
      <c r="CO7" s="1083"/>
      <c r="CP7" s="1083"/>
      <c r="CQ7" s="1084"/>
      <c r="CR7" s="1082" t="s">
        <v>544</v>
      </c>
      <c r="CS7" s="1083"/>
      <c r="CT7" s="1083"/>
      <c r="CU7" s="1083"/>
      <c r="CV7" s="1084"/>
      <c r="CW7" s="1082" t="s">
        <v>544</v>
      </c>
      <c r="CX7" s="1083"/>
      <c r="CY7" s="1083"/>
      <c r="CZ7" s="1083"/>
      <c r="DA7" s="1084"/>
      <c r="DB7" s="1082" t="s">
        <v>544</v>
      </c>
      <c r="DC7" s="1083"/>
      <c r="DD7" s="1083"/>
      <c r="DE7" s="1083"/>
      <c r="DF7" s="1084"/>
      <c r="DG7" s="1082" t="s">
        <v>544</v>
      </c>
      <c r="DH7" s="1083"/>
      <c r="DI7" s="1083"/>
      <c r="DJ7" s="1083"/>
      <c r="DK7" s="1084"/>
      <c r="DL7" s="1082">
        <v>18</v>
      </c>
      <c r="DM7" s="1083"/>
      <c r="DN7" s="1083"/>
      <c r="DO7" s="1083"/>
      <c r="DP7" s="1084"/>
      <c r="DQ7" s="1082">
        <v>17</v>
      </c>
      <c r="DR7" s="1083"/>
      <c r="DS7" s="1083"/>
      <c r="DT7" s="1083"/>
      <c r="DU7" s="1084"/>
      <c r="DV7" s="1109"/>
      <c r="DW7" s="1110"/>
      <c r="DX7" s="1110"/>
      <c r="DY7" s="1110"/>
      <c r="DZ7" s="1111"/>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v>6412</v>
      </c>
      <c r="R8" s="1038"/>
      <c r="S8" s="1038"/>
      <c r="T8" s="1038"/>
      <c r="U8" s="1038"/>
      <c r="V8" s="1038">
        <v>6406</v>
      </c>
      <c r="W8" s="1038"/>
      <c r="X8" s="1038"/>
      <c r="Y8" s="1038"/>
      <c r="Z8" s="1038"/>
      <c r="AA8" s="1038">
        <v>6</v>
      </c>
      <c r="AB8" s="1038"/>
      <c r="AC8" s="1038"/>
      <c r="AD8" s="1038"/>
      <c r="AE8" s="1039"/>
      <c r="AF8" s="1031">
        <v>6</v>
      </c>
      <c r="AG8" s="1032"/>
      <c r="AH8" s="1032"/>
      <c r="AI8" s="1032"/>
      <c r="AJ8" s="1033"/>
      <c r="AK8" s="1080">
        <v>5919</v>
      </c>
      <c r="AL8" s="1081"/>
      <c r="AM8" s="1081"/>
      <c r="AN8" s="1081"/>
      <c r="AO8" s="1081"/>
      <c r="AP8" s="1081">
        <v>6060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538</v>
      </c>
      <c r="BS8" s="1008" t="s">
        <v>540</v>
      </c>
      <c r="BT8" s="1009"/>
      <c r="BU8" s="1009"/>
      <c r="BV8" s="1009"/>
      <c r="BW8" s="1009"/>
      <c r="BX8" s="1009"/>
      <c r="BY8" s="1009"/>
      <c r="BZ8" s="1009"/>
      <c r="CA8" s="1009"/>
      <c r="CB8" s="1009"/>
      <c r="CC8" s="1009"/>
      <c r="CD8" s="1009"/>
      <c r="CE8" s="1009"/>
      <c r="CF8" s="1009"/>
      <c r="CG8" s="1010"/>
      <c r="CH8" s="983">
        <v>6950</v>
      </c>
      <c r="CI8" s="984"/>
      <c r="CJ8" s="984"/>
      <c r="CK8" s="984"/>
      <c r="CL8" s="985"/>
      <c r="CM8" s="983">
        <v>100368</v>
      </c>
      <c r="CN8" s="984"/>
      <c r="CO8" s="984"/>
      <c r="CP8" s="984"/>
      <c r="CQ8" s="985"/>
      <c r="CR8" s="983">
        <v>78</v>
      </c>
      <c r="CS8" s="984"/>
      <c r="CT8" s="984"/>
      <c r="CU8" s="984"/>
      <c r="CV8" s="985"/>
      <c r="CW8" s="983" t="s">
        <v>544</v>
      </c>
      <c r="CX8" s="984"/>
      <c r="CY8" s="984"/>
      <c r="CZ8" s="984"/>
      <c r="DA8" s="985"/>
      <c r="DB8" s="983" t="s">
        <v>544</v>
      </c>
      <c r="DC8" s="984"/>
      <c r="DD8" s="984"/>
      <c r="DE8" s="984"/>
      <c r="DF8" s="985"/>
      <c r="DG8" s="983" t="s">
        <v>544</v>
      </c>
      <c r="DH8" s="984"/>
      <c r="DI8" s="984"/>
      <c r="DJ8" s="984"/>
      <c r="DK8" s="985"/>
      <c r="DL8" s="983">
        <v>77</v>
      </c>
      <c r="DM8" s="984"/>
      <c r="DN8" s="984"/>
      <c r="DO8" s="984"/>
      <c r="DP8" s="985"/>
      <c r="DQ8" s="983">
        <v>3</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541</v>
      </c>
      <c r="BT9" s="1009"/>
      <c r="BU9" s="1009"/>
      <c r="BV9" s="1009"/>
      <c r="BW9" s="1009"/>
      <c r="BX9" s="1009"/>
      <c r="BY9" s="1009"/>
      <c r="BZ9" s="1009"/>
      <c r="CA9" s="1009"/>
      <c r="CB9" s="1009"/>
      <c r="CC9" s="1009"/>
      <c r="CD9" s="1009"/>
      <c r="CE9" s="1009"/>
      <c r="CF9" s="1009"/>
      <c r="CG9" s="1010"/>
      <c r="CH9" s="983">
        <v>-3</v>
      </c>
      <c r="CI9" s="984"/>
      <c r="CJ9" s="984"/>
      <c r="CK9" s="984"/>
      <c r="CL9" s="985"/>
      <c r="CM9" s="983">
        <v>308</v>
      </c>
      <c r="CN9" s="984"/>
      <c r="CO9" s="984"/>
      <c r="CP9" s="984"/>
      <c r="CQ9" s="985"/>
      <c r="CR9" s="983">
        <v>200</v>
      </c>
      <c r="CS9" s="984"/>
      <c r="CT9" s="984"/>
      <c r="CU9" s="984"/>
      <c r="CV9" s="985"/>
      <c r="CW9" s="983">
        <v>48</v>
      </c>
      <c r="CX9" s="984"/>
      <c r="CY9" s="984"/>
      <c r="CZ9" s="984"/>
      <c r="DA9" s="985"/>
      <c r="DB9" s="983" t="s">
        <v>543</v>
      </c>
      <c r="DC9" s="984"/>
      <c r="DD9" s="984"/>
      <c r="DE9" s="984"/>
      <c r="DF9" s="985"/>
      <c r="DG9" s="983" t="s">
        <v>543</v>
      </c>
      <c r="DH9" s="984"/>
      <c r="DI9" s="984"/>
      <c r="DJ9" s="984"/>
      <c r="DK9" s="985"/>
      <c r="DL9" s="983" t="s">
        <v>543</v>
      </c>
      <c r="DM9" s="984"/>
      <c r="DN9" s="984"/>
      <c r="DO9" s="984"/>
      <c r="DP9" s="985"/>
      <c r="DQ9" s="983" t="s">
        <v>543</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542</v>
      </c>
      <c r="BT10" s="1009"/>
      <c r="BU10" s="1009"/>
      <c r="BV10" s="1009"/>
      <c r="BW10" s="1009"/>
      <c r="BX10" s="1009"/>
      <c r="BY10" s="1009"/>
      <c r="BZ10" s="1009"/>
      <c r="CA10" s="1009"/>
      <c r="CB10" s="1009"/>
      <c r="CC10" s="1009"/>
      <c r="CD10" s="1009"/>
      <c r="CE10" s="1009"/>
      <c r="CF10" s="1009"/>
      <c r="CG10" s="1010"/>
      <c r="CH10" s="983">
        <v>16</v>
      </c>
      <c r="CI10" s="984"/>
      <c r="CJ10" s="984"/>
      <c r="CK10" s="984"/>
      <c r="CL10" s="985"/>
      <c r="CM10" s="983">
        <v>288</v>
      </c>
      <c r="CN10" s="984"/>
      <c r="CO10" s="984"/>
      <c r="CP10" s="984"/>
      <c r="CQ10" s="985"/>
      <c r="CR10" s="983">
        <v>29</v>
      </c>
      <c r="CS10" s="984"/>
      <c r="CT10" s="984"/>
      <c r="CU10" s="984"/>
      <c r="CV10" s="985"/>
      <c r="CW10" s="983" t="s">
        <v>544</v>
      </c>
      <c r="CX10" s="984"/>
      <c r="CY10" s="984"/>
      <c r="CZ10" s="984"/>
      <c r="DA10" s="985"/>
      <c r="DB10" s="983" t="s">
        <v>544</v>
      </c>
      <c r="DC10" s="984"/>
      <c r="DD10" s="984"/>
      <c r="DE10" s="984"/>
      <c r="DF10" s="985"/>
      <c r="DG10" s="983" t="s">
        <v>544</v>
      </c>
      <c r="DH10" s="984"/>
      <c r="DI10" s="984"/>
      <c r="DJ10" s="984"/>
      <c r="DK10" s="985"/>
      <c r="DL10" s="983" t="s">
        <v>544</v>
      </c>
      <c r="DM10" s="984"/>
      <c r="DN10" s="984"/>
      <c r="DO10" s="984"/>
      <c r="DP10" s="985"/>
      <c r="DQ10" s="983" t="s">
        <v>544</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46373</v>
      </c>
      <c r="R23" s="1063"/>
      <c r="S23" s="1063"/>
      <c r="T23" s="1063"/>
      <c r="U23" s="1063"/>
      <c r="V23" s="1063">
        <v>45460</v>
      </c>
      <c r="W23" s="1063"/>
      <c r="X23" s="1063"/>
      <c r="Y23" s="1063"/>
      <c r="Z23" s="1063"/>
      <c r="AA23" s="1063">
        <v>913</v>
      </c>
      <c r="AB23" s="1063"/>
      <c r="AC23" s="1063"/>
      <c r="AD23" s="1063"/>
      <c r="AE23" s="1064"/>
      <c r="AF23" s="1065">
        <v>522</v>
      </c>
      <c r="AG23" s="1063"/>
      <c r="AH23" s="1063"/>
      <c r="AI23" s="1063"/>
      <c r="AJ23" s="1066"/>
      <c r="AK23" s="1067"/>
      <c r="AL23" s="1068"/>
      <c r="AM23" s="1068"/>
      <c r="AN23" s="1068"/>
      <c r="AO23" s="1068"/>
      <c r="AP23" s="1063">
        <v>60279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9526</v>
      </c>
      <c r="R28" s="1048"/>
      <c r="S28" s="1048"/>
      <c r="T28" s="1048"/>
      <c r="U28" s="1048"/>
      <c r="V28" s="1048">
        <v>9361</v>
      </c>
      <c r="W28" s="1048"/>
      <c r="X28" s="1048"/>
      <c r="Y28" s="1048"/>
      <c r="Z28" s="1048"/>
      <c r="AA28" s="1048">
        <v>165</v>
      </c>
      <c r="AB28" s="1048"/>
      <c r="AC28" s="1048"/>
      <c r="AD28" s="1048"/>
      <c r="AE28" s="1049"/>
      <c r="AF28" s="1050">
        <v>165</v>
      </c>
      <c r="AG28" s="1048"/>
      <c r="AH28" s="1048"/>
      <c r="AI28" s="1048"/>
      <c r="AJ28" s="1051"/>
      <c r="AK28" s="1052">
        <v>710</v>
      </c>
      <c r="AL28" s="1040"/>
      <c r="AM28" s="1040"/>
      <c r="AN28" s="1040"/>
      <c r="AO28" s="1040"/>
      <c r="AP28" s="1040" t="s">
        <v>478</v>
      </c>
      <c r="AQ28" s="1040"/>
      <c r="AR28" s="1040"/>
      <c r="AS28" s="1040"/>
      <c r="AT28" s="1040"/>
      <c r="AU28" s="1040" t="s">
        <v>478</v>
      </c>
      <c r="AV28" s="1040"/>
      <c r="AW28" s="1040"/>
      <c r="AX28" s="1040"/>
      <c r="AY28" s="1040"/>
      <c r="AZ28" s="1041" t="s">
        <v>478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7163</v>
      </c>
      <c r="R29" s="1038"/>
      <c r="S29" s="1038"/>
      <c r="T29" s="1038"/>
      <c r="U29" s="1038"/>
      <c r="V29" s="1038">
        <v>7041</v>
      </c>
      <c r="W29" s="1038"/>
      <c r="X29" s="1038"/>
      <c r="Y29" s="1038"/>
      <c r="Z29" s="1038"/>
      <c r="AA29" s="1038">
        <v>122</v>
      </c>
      <c r="AB29" s="1038"/>
      <c r="AC29" s="1038"/>
      <c r="AD29" s="1038"/>
      <c r="AE29" s="1039"/>
      <c r="AF29" s="1031">
        <v>122</v>
      </c>
      <c r="AG29" s="1032"/>
      <c r="AH29" s="1032"/>
      <c r="AI29" s="1032"/>
      <c r="AJ29" s="1033"/>
      <c r="AK29" s="974">
        <v>1050</v>
      </c>
      <c r="AL29" s="965"/>
      <c r="AM29" s="965"/>
      <c r="AN29" s="965"/>
      <c r="AO29" s="965"/>
      <c r="AP29" s="965" t="s">
        <v>478</v>
      </c>
      <c r="AQ29" s="965"/>
      <c r="AR29" s="965"/>
      <c r="AS29" s="965"/>
      <c r="AT29" s="965"/>
      <c r="AU29" s="965" t="s">
        <v>478</v>
      </c>
      <c r="AV29" s="965"/>
      <c r="AW29" s="965"/>
      <c r="AX29" s="965"/>
      <c r="AY29" s="965"/>
      <c r="AZ29" s="1036" t="s">
        <v>478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336</v>
      </c>
      <c r="R30" s="1038"/>
      <c r="S30" s="1038"/>
      <c r="T30" s="1038"/>
      <c r="U30" s="1038"/>
      <c r="V30" s="1038">
        <v>335</v>
      </c>
      <c r="W30" s="1038"/>
      <c r="X30" s="1038"/>
      <c r="Y30" s="1038"/>
      <c r="Z30" s="1038"/>
      <c r="AA30" s="1038">
        <v>1</v>
      </c>
      <c r="AB30" s="1038"/>
      <c r="AC30" s="1038"/>
      <c r="AD30" s="1038"/>
      <c r="AE30" s="1039"/>
      <c r="AF30" s="1031">
        <v>1</v>
      </c>
      <c r="AG30" s="1032"/>
      <c r="AH30" s="1032"/>
      <c r="AI30" s="1032"/>
      <c r="AJ30" s="1033"/>
      <c r="AK30" s="974">
        <v>287</v>
      </c>
      <c r="AL30" s="965"/>
      <c r="AM30" s="965"/>
      <c r="AN30" s="965"/>
      <c r="AO30" s="965"/>
      <c r="AP30" s="965">
        <v>549</v>
      </c>
      <c r="AQ30" s="965"/>
      <c r="AR30" s="965"/>
      <c r="AS30" s="965"/>
      <c r="AT30" s="965"/>
      <c r="AU30" s="965">
        <v>471</v>
      </c>
      <c r="AV30" s="965"/>
      <c r="AW30" s="965"/>
      <c r="AX30" s="965"/>
      <c r="AY30" s="965"/>
      <c r="AZ30" s="1036" t="s">
        <v>478</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1686</v>
      </c>
      <c r="R31" s="1038"/>
      <c r="S31" s="1038"/>
      <c r="T31" s="1038"/>
      <c r="U31" s="1038"/>
      <c r="V31" s="1038">
        <v>1623</v>
      </c>
      <c r="W31" s="1038"/>
      <c r="X31" s="1038"/>
      <c r="Y31" s="1038"/>
      <c r="Z31" s="1038"/>
      <c r="AA31" s="1038">
        <v>63</v>
      </c>
      <c r="AB31" s="1038"/>
      <c r="AC31" s="1038"/>
      <c r="AD31" s="1038"/>
      <c r="AE31" s="1039"/>
      <c r="AF31" s="1031">
        <v>63</v>
      </c>
      <c r="AG31" s="1032"/>
      <c r="AH31" s="1032"/>
      <c r="AI31" s="1032"/>
      <c r="AJ31" s="1033"/>
      <c r="AK31" s="974">
        <v>188</v>
      </c>
      <c r="AL31" s="965"/>
      <c r="AM31" s="965"/>
      <c r="AN31" s="965"/>
      <c r="AO31" s="965"/>
      <c r="AP31" s="965" t="s">
        <v>478</v>
      </c>
      <c r="AQ31" s="965"/>
      <c r="AR31" s="965"/>
      <c r="AS31" s="965"/>
      <c r="AT31" s="965"/>
      <c r="AU31" s="965" t="s">
        <v>478</v>
      </c>
      <c r="AV31" s="965"/>
      <c r="AW31" s="965"/>
      <c r="AX31" s="965"/>
      <c r="AY31" s="965"/>
      <c r="AZ31" s="1036" t="s">
        <v>478</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2076</v>
      </c>
      <c r="R32" s="1038"/>
      <c r="S32" s="1038"/>
      <c r="T32" s="1038"/>
      <c r="U32" s="1038"/>
      <c r="V32" s="1038">
        <v>1969</v>
      </c>
      <c r="W32" s="1038"/>
      <c r="X32" s="1038"/>
      <c r="Y32" s="1038"/>
      <c r="Z32" s="1038"/>
      <c r="AA32" s="1038">
        <v>107</v>
      </c>
      <c r="AB32" s="1038"/>
      <c r="AC32" s="1038"/>
      <c r="AD32" s="1038"/>
      <c r="AE32" s="1039"/>
      <c r="AF32" s="1031">
        <v>703</v>
      </c>
      <c r="AG32" s="1032"/>
      <c r="AH32" s="1032"/>
      <c r="AI32" s="1032"/>
      <c r="AJ32" s="1033"/>
      <c r="AK32" s="974">
        <v>35</v>
      </c>
      <c r="AL32" s="965"/>
      <c r="AM32" s="965"/>
      <c r="AN32" s="965"/>
      <c r="AO32" s="965"/>
      <c r="AP32" s="965">
        <v>3595</v>
      </c>
      <c r="AQ32" s="965"/>
      <c r="AR32" s="965"/>
      <c r="AS32" s="965"/>
      <c r="AT32" s="965"/>
      <c r="AU32" s="965">
        <v>75</v>
      </c>
      <c r="AV32" s="965"/>
      <c r="AW32" s="965"/>
      <c r="AX32" s="965"/>
      <c r="AY32" s="965"/>
      <c r="AZ32" s="1036" t="s">
        <v>478</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4526</v>
      </c>
      <c r="R33" s="1038"/>
      <c r="S33" s="1038"/>
      <c r="T33" s="1038"/>
      <c r="U33" s="1038"/>
      <c r="V33" s="1038">
        <v>4848</v>
      </c>
      <c r="W33" s="1038"/>
      <c r="X33" s="1038"/>
      <c r="Y33" s="1038"/>
      <c r="Z33" s="1038"/>
      <c r="AA33" s="1038">
        <v>-322</v>
      </c>
      <c r="AB33" s="1038"/>
      <c r="AC33" s="1038"/>
      <c r="AD33" s="1038"/>
      <c r="AE33" s="1039"/>
      <c r="AF33" s="1031">
        <v>287</v>
      </c>
      <c r="AG33" s="1032"/>
      <c r="AH33" s="1032"/>
      <c r="AI33" s="1032"/>
      <c r="AJ33" s="1033"/>
      <c r="AK33" s="974">
        <v>501</v>
      </c>
      <c r="AL33" s="965"/>
      <c r="AM33" s="965"/>
      <c r="AN33" s="965"/>
      <c r="AO33" s="965"/>
      <c r="AP33" s="965">
        <v>7230</v>
      </c>
      <c r="AQ33" s="965"/>
      <c r="AR33" s="965"/>
      <c r="AS33" s="965"/>
      <c r="AT33" s="965"/>
      <c r="AU33" s="965">
        <v>4063</v>
      </c>
      <c r="AV33" s="965"/>
      <c r="AW33" s="965"/>
      <c r="AX33" s="965"/>
      <c r="AY33" s="965"/>
      <c r="AZ33" s="1036" t="s">
        <v>478</v>
      </c>
      <c r="BA33" s="1036"/>
      <c r="BB33" s="1036"/>
      <c r="BC33" s="1036"/>
      <c r="BD33" s="1036"/>
      <c r="BE33" s="1020" t="s">
        <v>383</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385</v>
      </c>
      <c r="C34" s="1026"/>
      <c r="D34" s="1026"/>
      <c r="E34" s="1026"/>
      <c r="F34" s="1026"/>
      <c r="G34" s="1026"/>
      <c r="H34" s="1026"/>
      <c r="I34" s="1026"/>
      <c r="J34" s="1026"/>
      <c r="K34" s="1026"/>
      <c r="L34" s="1026"/>
      <c r="M34" s="1026"/>
      <c r="N34" s="1026"/>
      <c r="O34" s="1026"/>
      <c r="P34" s="1027"/>
      <c r="Q34" s="1037">
        <v>2461</v>
      </c>
      <c r="R34" s="1038"/>
      <c r="S34" s="1038"/>
      <c r="T34" s="1038"/>
      <c r="U34" s="1038"/>
      <c r="V34" s="1038">
        <v>2450</v>
      </c>
      <c r="W34" s="1038"/>
      <c r="X34" s="1038"/>
      <c r="Y34" s="1038"/>
      <c r="Z34" s="1038"/>
      <c r="AA34" s="1038">
        <v>11</v>
      </c>
      <c r="AB34" s="1038"/>
      <c r="AC34" s="1038"/>
      <c r="AD34" s="1038"/>
      <c r="AE34" s="1039"/>
      <c r="AF34" s="1031">
        <v>11</v>
      </c>
      <c r="AG34" s="1032"/>
      <c r="AH34" s="1032"/>
      <c r="AI34" s="1032"/>
      <c r="AJ34" s="1033"/>
      <c r="AK34" s="974">
        <v>858</v>
      </c>
      <c r="AL34" s="965"/>
      <c r="AM34" s="965"/>
      <c r="AN34" s="965"/>
      <c r="AO34" s="965"/>
      <c r="AP34" s="965">
        <v>12923</v>
      </c>
      <c r="AQ34" s="965"/>
      <c r="AR34" s="965"/>
      <c r="AS34" s="965"/>
      <c r="AT34" s="965"/>
      <c r="AU34" s="965">
        <v>7043</v>
      </c>
      <c r="AV34" s="965"/>
      <c r="AW34" s="965"/>
      <c r="AX34" s="965"/>
      <c r="AY34" s="965"/>
      <c r="AZ34" s="1036" t="s">
        <v>478</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387</v>
      </c>
      <c r="C35" s="1026"/>
      <c r="D35" s="1026"/>
      <c r="E35" s="1026"/>
      <c r="F35" s="1026"/>
      <c r="G35" s="1026"/>
      <c r="H35" s="1026"/>
      <c r="I35" s="1026"/>
      <c r="J35" s="1026"/>
      <c r="K35" s="1026"/>
      <c r="L35" s="1026"/>
      <c r="M35" s="1026"/>
      <c r="N35" s="1026"/>
      <c r="O35" s="1026"/>
      <c r="P35" s="1027"/>
      <c r="Q35" s="1037">
        <v>65</v>
      </c>
      <c r="R35" s="1038"/>
      <c r="S35" s="1038"/>
      <c r="T35" s="1038"/>
      <c r="U35" s="1038"/>
      <c r="V35" s="1038">
        <v>65</v>
      </c>
      <c r="W35" s="1038"/>
      <c r="X35" s="1038"/>
      <c r="Y35" s="1038"/>
      <c r="Z35" s="1038"/>
      <c r="AA35" s="1038">
        <v>0</v>
      </c>
      <c r="AB35" s="1038"/>
      <c r="AC35" s="1038"/>
      <c r="AD35" s="1038"/>
      <c r="AE35" s="1039"/>
      <c r="AF35" s="1031">
        <v>991</v>
      </c>
      <c r="AG35" s="1032"/>
      <c r="AH35" s="1032"/>
      <c r="AI35" s="1032"/>
      <c r="AJ35" s="1033"/>
      <c r="AK35" s="974">
        <v>29</v>
      </c>
      <c r="AL35" s="965"/>
      <c r="AM35" s="965"/>
      <c r="AN35" s="965"/>
      <c r="AO35" s="965"/>
      <c r="AP35" s="965" t="s">
        <v>478</v>
      </c>
      <c r="AQ35" s="965"/>
      <c r="AR35" s="965"/>
      <c r="AS35" s="965"/>
      <c r="AT35" s="965"/>
      <c r="AU35" s="965" t="s">
        <v>478</v>
      </c>
      <c r="AV35" s="965"/>
      <c r="AW35" s="965"/>
      <c r="AX35" s="965"/>
      <c r="AY35" s="965"/>
      <c r="AZ35" s="1036" t="s">
        <v>478</v>
      </c>
      <c r="BA35" s="1036"/>
      <c r="BB35" s="1036"/>
      <c r="BC35" s="1036"/>
      <c r="BD35" s="1036"/>
      <c r="BE35" s="1020" t="s">
        <v>386</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388</v>
      </c>
      <c r="C36" s="1026"/>
      <c r="D36" s="1026"/>
      <c r="E36" s="1026"/>
      <c r="F36" s="1026"/>
      <c r="G36" s="1026"/>
      <c r="H36" s="1026"/>
      <c r="I36" s="1026"/>
      <c r="J36" s="1026"/>
      <c r="K36" s="1026"/>
      <c r="L36" s="1026"/>
      <c r="M36" s="1026"/>
      <c r="N36" s="1026"/>
      <c r="O36" s="1026"/>
      <c r="P36" s="1027"/>
      <c r="Q36" s="1037">
        <v>55</v>
      </c>
      <c r="R36" s="1038"/>
      <c r="S36" s="1038"/>
      <c r="T36" s="1038"/>
      <c r="U36" s="1038"/>
      <c r="V36" s="1038">
        <v>26</v>
      </c>
      <c r="W36" s="1038"/>
      <c r="X36" s="1038"/>
      <c r="Y36" s="1038"/>
      <c r="Z36" s="1038"/>
      <c r="AA36" s="1038">
        <v>29</v>
      </c>
      <c r="AB36" s="1038"/>
      <c r="AC36" s="1038"/>
      <c r="AD36" s="1038"/>
      <c r="AE36" s="1039"/>
      <c r="AF36" s="1031">
        <v>29</v>
      </c>
      <c r="AG36" s="1032"/>
      <c r="AH36" s="1032"/>
      <c r="AI36" s="1032"/>
      <c r="AJ36" s="1033"/>
      <c r="AK36" s="974" t="s">
        <v>478</v>
      </c>
      <c r="AL36" s="965"/>
      <c r="AM36" s="965"/>
      <c r="AN36" s="965"/>
      <c r="AO36" s="965"/>
      <c r="AP36" s="965" t="s">
        <v>478</v>
      </c>
      <c r="AQ36" s="965"/>
      <c r="AR36" s="965"/>
      <c r="AS36" s="965"/>
      <c r="AT36" s="965"/>
      <c r="AU36" s="965" t="s">
        <v>478</v>
      </c>
      <c r="AV36" s="965"/>
      <c r="AW36" s="965"/>
      <c r="AX36" s="965"/>
      <c r="AY36" s="965"/>
      <c r="AZ36" s="1036" t="s">
        <v>478</v>
      </c>
      <c r="BA36" s="1036"/>
      <c r="BB36" s="1036"/>
      <c r="BC36" s="1036"/>
      <c r="BD36" s="1036"/>
      <c r="BE36" s="1020" t="s">
        <v>386</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2371</v>
      </c>
      <c r="AG63" s="953"/>
      <c r="AH63" s="953"/>
      <c r="AI63" s="953"/>
      <c r="AJ63" s="1018"/>
      <c r="AK63" s="1019"/>
      <c r="AL63" s="957"/>
      <c r="AM63" s="957"/>
      <c r="AN63" s="957"/>
      <c r="AO63" s="957"/>
      <c r="AP63" s="953">
        <v>24297</v>
      </c>
      <c r="AQ63" s="953"/>
      <c r="AR63" s="953"/>
      <c r="AS63" s="953"/>
      <c r="AT63" s="953"/>
      <c r="AU63" s="953">
        <v>11652</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18162</v>
      </c>
      <c r="R68" s="976"/>
      <c r="S68" s="976"/>
      <c r="T68" s="976"/>
      <c r="U68" s="976"/>
      <c r="V68" s="976">
        <v>17868</v>
      </c>
      <c r="W68" s="976"/>
      <c r="X68" s="976"/>
      <c r="Y68" s="976"/>
      <c r="Z68" s="976"/>
      <c r="AA68" s="976">
        <v>294</v>
      </c>
      <c r="AB68" s="976"/>
      <c r="AC68" s="976"/>
      <c r="AD68" s="976"/>
      <c r="AE68" s="976"/>
      <c r="AF68" s="976">
        <v>294</v>
      </c>
      <c r="AG68" s="976"/>
      <c r="AH68" s="976"/>
      <c r="AI68" s="976"/>
      <c r="AJ68" s="976"/>
      <c r="AK68" s="976">
        <v>121</v>
      </c>
      <c r="AL68" s="976"/>
      <c r="AM68" s="976"/>
      <c r="AN68" s="976"/>
      <c r="AO68" s="976"/>
      <c r="AP68" s="976">
        <v>77807</v>
      </c>
      <c r="AQ68" s="976"/>
      <c r="AR68" s="976"/>
      <c r="AS68" s="976"/>
      <c r="AT68" s="976"/>
      <c r="AU68" s="976">
        <v>305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217</v>
      </c>
      <c r="R69" s="965"/>
      <c r="S69" s="965"/>
      <c r="T69" s="965"/>
      <c r="U69" s="965"/>
      <c r="V69" s="965">
        <v>198</v>
      </c>
      <c r="W69" s="965"/>
      <c r="X69" s="965"/>
      <c r="Y69" s="965"/>
      <c r="Z69" s="965"/>
      <c r="AA69" s="965">
        <v>19</v>
      </c>
      <c r="AB69" s="965"/>
      <c r="AC69" s="965"/>
      <c r="AD69" s="965"/>
      <c r="AE69" s="965"/>
      <c r="AF69" s="965">
        <v>19</v>
      </c>
      <c r="AG69" s="965"/>
      <c r="AH69" s="965"/>
      <c r="AI69" s="965"/>
      <c r="AJ69" s="965"/>
      <c r="AK69" s="965" t="s">
        <v>478</v>
      </c>
      <c r="AL69" s="965"/>
      <c r="AM69" s="965"/>
      <c r="AN69" s="965"/>
      <c r="AO69" s="965"/>
      <c r="AP69" s="965">
        <v>207</v>
      </c>
      <c r="AQ69" s="965"/>
      <c r="AR69" s="965"/>
      <c r="AS69" s="965"/>
      <c r="AT69" s="965"/>
      <c r="AU69" s="965">
        <v>12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465</v>
      </c>
      <c r="R70" s="965"/>
      <c r="S70" s="965"/>
      <c r="T70" s="965"/>
      <c r="U70" s="965"/>
      <c r="V70" s="965">
        <v>367</v>
      </c>
      <c r="W70" s="965"/>
      <c r="X70" s="965"/>
      <c r="Y70" s="965"/>
      <c r="Z70" s="965"/>
      <c r="AA70" s="965">
        <v>98</v>
      </c>
      <c r="AB70" s="965"/>
      <c r="AC70" s="965"/>
      <c r="AD70" s="965"/>
      <c r="AE70" s="965"/>
      <c r="AF70" s="965">
        <v>98</v>
      </c>
      <c r="AG70" s="965"/>
      <c r="AH70" s="965"/>
      <c r="AI70" s="965"/>
      <c r="AJ70" s="965"/>
      <c r="AK70" s="965">
        <v>171</v>
      </c>
      <c r="AL70" s="965"/>
      <c r="AM70" s="965"/>
      <c r="AN70" s="965"/>
      <c r="AO70" s="965"/>
      <c r="AP70" s="965" t="s">
        <v>478</v>
      </c>
      <c r="AQ70" s="965"/>
      <c r="AR70" s="965"/>
      <c r="AS70" s="965"/>
      <c r="AT70" s="965"/>
      <c r="AU70" s="965" t="s">
        <v>478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633531</v>
      </c>
      <c r="R71" s="965"/>
      <c r="S71" s="965"/>
      <c r="T71" s="965"/>
      <c r="U71" s="965"/>
      <c r="V71" s="965">
        <v>615938</v>
      </c>
      <c r="W71" s="965"/>
      <c r="X71" s="965"/>
      <c r="Y71" s="965"/>
      <c r="Z71" s="965"/>
      <c r="AA71" s="965">
        <v>17593</v>
      </c>
      <c r="AB71" s="965"/>
      <c r="AC71" s="965"/>
      <c r="AD71" s="965"/>
      <c r="AE71" s="965"/>
      <c r="AF71" s="965">
        <v>17593</v>
      </c>
      <c r="AG71" s="965"/>
      <c r="AH71" s="965"/>
      <c r="AI71" s="965"/>
      <c r="AJ71" s="965"/>
      <c r="AK71" s="965">
        <v>7898</v>
      </c>
      <c r="AL71" s="965"/>
      <c r="AM71" s="965"/>
      <c r="AN71" s="965"/>
      <c r="AO71" s="965"/>
      <c r="AP71" s="965" t="s">
        <v>478</v>
      </c>
      <c r="AQ71" s="965"/>
      <c r="AR71" s="965"/>
      <c r="AS71" s="965"/>
      <c r="AT71" s="965"/>
      <c r="AU71" s="965" t="s">
        <v>478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18004</v>
      </c>
      <c r="AG88" s="953"/>
      <c r="AH88" s="953"/>
      <c r="AI88" s="953"/>
      <c r="AJ88" s="953"/>
      <c r="AK88" s="957"/>
      <c r="AL88" s="957"/>
      <c r="AM88" s="957"/>
      <c r="AN88" s="957"/>
      <c r="AO88" s="957"/>
      <c r="AP88" s="953">
        <v>78014</v>
      </c>
      <c r="AQ88" s="953"/>
      <c r="AR88" s="953"/>
      <c r="AS88" s="953"/>
      <c r="AT88" s="953"/>
      <c r="AU88" s="953">
        <v>317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307</v>
      </c>
      <c r="CS102" s="945"/>
      <c r="CT102" s="945"/>
      <c r="CU102" s="945"/>
      <c r="CV102" s="946"/>
      <c r="CW102" s="944">
        <v>48</v>
      </c>
      <c r="CX102" s="945"/>
      <c r="CY102" s="945"/>
      <c r="CZ102" s="945"/>
      <c r="DA102" s="946"/>
      <c r="DB102" s="944" t="s">
        <v>545</v>
      </c>
      <c r="DC102" s="945"/>
      <c r="DD102" s="945"/>
      <c r="DE102" s="945"/>
      <c r="DF102" s="946"/>
      <c r="DG102" s="944" t="s">
        <v>544</v>
      </c>
      <c r="DH102" s="945"/>
      <c r="DI102" s="945"/>
      <c r="DJ102" s="945"/>
      <c r="DK102" s="946"/>
      <c r="DL102" s="944">
        <v>95</v>
      </c>
      <c r="DM102" s="945"/>
      <c r="DN102" s="945"/>
      <c r="DO102" s="945"/>
      <c r="DP102" s="946"/>
      <c r="DQ102" s="944">
        <v>20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284</v>
      </c>
      <c r="AG109" s="886"/>
      <c r="AH109" s="886"/>
      <c r="AI109" s="886"/>
      <c r="AJ109" s="887"/>
      <c r="AK109" s="888" t="s">
        <v>283</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284</v>
      </c>
      <c r="BW109" s="886"/>
      <c r="BX109" s="886"/>
      <c r="BY109" s="886"/>
      <c r="BZ109" s="887"/>
      <c r="CA109" s="888" t="s">
        <v>283</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284</v>
      </c>
      <c r="DM109" s="886"/>
      <c r="DN109" s="886"/>
      <c r="DO109" s="886"/>
      <c r="DP109" s="887"/>
      <c r="DQ109" s="888" t="s">
        <v>283</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7621033</v>
      </c>
      <c r="AB110" s="871"/>
      <c r="AC110" s="871"/>
      <c r="AD110" s="871"/>
      <c r="AE110" s="872"/>
      <c r="AF110" s="873">
        <v>7857364</v>
      </c>
      <c r="AG110" s="871"/>
      <c r="AH110" s="871"/>
      <c r="AI110" s="871"/>
      <c r="AJ110" s="872"/>
      <c r="AK110" s="873">
        <v>7575845</v>
      </c>
      <c r="AL110" s="871"/>
      <c r="AM110" s="871"/>
      <c r="AN110" s="871"/>
      <c r="AO110" s="872"/>
      <c r="AP110" s="874">
        <v>40.200000000000003</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70192614</v>
      </c>
      <c r="BR110" s="798"/>
      <c r="BS110" s="798"/>
      <c r="BT110" s="798"/>
      <c r="BU110" s="798"/>
      <c r="BV110" s="798">
        <v>65544548</v>
      </c>
      <c r="BW110" s="798"/>
      <c r="BX110" s="798"/>
      <c r="BY110" s="798"/>
      <c r="BZ110" s="798"/>
      <c r="CA110" s="798">
        <v>60278640</v>
      </c>
      <c r="CB110" s="798"/>
      <c r="CC110" s="798"/>
      <c r="CD110" s="798"/>
      <c r="CE110" s="798"/>
      <c r="CF110" s="859">
        <v>319.89999999999998</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9032411</v>
      </c>
      <c r="BR111" s="769"/>
      <c r="BS111" s="769"/>
      <c r="BT111" s="769"/>
      <c r="BU111" s="769"/>
      <c r="BV111" s="769">
        <v>8529892</v>
      </c>
      <c r="BW111" s="769"/>
      <c r="BX111" s="769"/>
      <c r="BY111" s="769"/>
      <c r="BZ111" s="769"/>
      <c r="CA111" s="769">
        <v>8025764</v>
      </c>
      <c r="CB111" s="769"/>
      <c r="CC111" s="769"/>
      <c r="CD111" s="769"/>
      <c r="CE111" s="769"/>
      <c r="CF111" s="846">
        <v>42.6</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10640192</v>
      </c>
      <c r="BR112" s="769"/>
      <c r="BS112" s="769"/>
      <c r="BT112" s="769"/>
      <c r="BU112" s="769"/>
      <c r="BV112" s="769">
        <v>12391739</v>
      </c>
      <c r="BW112" s="769"/>
      <c r="BX112" s="769"/>
      <c r="BY112" s="769"/>
      <c r="BZ112" s="769"/>
      <c r="CA112" s="769">
        <v>11652438</v>
      </c>
      <c r="CB112" s="769"/>
      <c r="CC112" s="769"/>
      <c r="CD112" s="769"/>
      <c r="CE112" s="769"/>
      <c r="CF112" s="846">
        <v>61.8</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950650</v>
      </c>
      <c r="AB113" s="907"/>
      <c r="AC113" s="907"/>
      <c r="AD113" s="907"/>
      <c r="AE113" s="908"/>
      <c r="AF113" s="909">
        <v>1272277</v>
      </c>
      <c r="AG113" s="907"/>
      <c r="AH113" s="907"/>
      <c r="AI113" s="907"/>
      <c r="AJ113" s="908"/>
      <c r="AK113" s="909">
        <v>1000953</v>
      </c>
      <c r="AL113" s="907"/>
      <c r="AM113" s="907"/>
      <c r="AN113" s="907"/>
      <c r="AO113" s="908"/>
      <c r="AP113" s="910">
        <v>5.3</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528161</v>
      </c>
      <c r="BR113" s="769"/>
      <c r="BS113" s="769"/>
      <c r="BT113" s="769"/>
      <c r="BU113" s="769"/>
      <c r="BV113" s="769">
        <v>422502</v>
      </c>
      <c r="BW113" s="769"/>
      <c r="BX113" s="769"/>
      <c r="BY113" s="769"/>
      <c r="BZ113" s="769"/>
      <c r="CA113" s="769">
        <v>317754</v>
      </c>
      <c r="CB113" s="769"/>
      <c r="CC113" s="769"/>
      <c r="CD113" s="769"/>
      <c r="CE113" s="769"/>
      <c r="CF113" s="846">
        <v>1.7</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5028357</v>
      </c>
      <c r="DH113" s="782"/>
      <c r="DI113" s="782"/>
      <c r="DJ113" s="782"/>
      <c r="DK113" s="783"/>
      <c r="DL113" s="784">
        <v>4577324</v>
      </c>
      <c r="DM113" s="782"/>
      <c r="DN113" s="782"/>
      <c r="DO113" s="782"/>
      <c r="DP113" s="783"/>
      <c r="DQ113" s="784">
        <v>4126291</v>
      </c>
      <c r="DR113" s="782"/>
      <c r="DS113" s="782"/>
      <c r="DT113" s="782"/>
      <c r="DU113" s="783"/>
      <c r="DV113" s="752">
        <v>21.9</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125877</v>
      </c>
      <c r="AB114" s="782"/>
      <c r="AC114" s="782"/>
      <c r="AD114" s="782"/>
      <c r="AE114" s="783"/>
      <c r="AF114" s="784">
        <v>119266</v>
      </c>
      <c r="AG114" s="782"/>
      <c r="AH114" s="782"/>
      <c r="AI114" s="782"/>
      <c r="AJ114" s="783"/>
      <c r="AK114" s="784">
        <v>113325</v>
      </c>
      <c r="AL114" s="782"/>
      <c r="AM114" s="782"/>
      <c r="AN114" s="782"/>
      <c r="AO114" s="783"/>
      <c r="AP114" s="752">
        <v>0.6</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6931474</v>
      </c>
      <c r="BR114" s="769"/>
      <c r="BS114" s="769"/>
      <c r="BT114" s="769"/>
      <c r="BU114" s="769"/>
      <c r="BV114" s="769">
        <v>6689808</v>
      </c>
      <c r="BW114" s="769"/>
      <c r="BX114" s="769"/>
      <c r="BY114" s="769"/>
      <c r="BZ114" s="769"/>
      <c r="CA114" s="769">
        <v>5853590</v>
      </c>
      <c r="CB114" s="769"/>
      <c r="CC114" s="769"/>
      <c r="CD114" s="769"/>
      <c r="CE114" s="769"/>
      <c r="CF114" s="846">
        <v>31.1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356028</v>
      </c>
      <c r="AB115" s="907"/>
      <c r="AC115" s="907"/>
      <c r="AD115" s="907"/>
      <c r="AE115" s="908"/>
      <c r="AF115" s="909">
        <v>107103</v>
      </c>
      <c r="AG115" s="907"/>
      <c r="AH115" s="907"/>
      <c r="AI115" s="907"/>
      <c r="AJ115" s="908"/>
      <c r="AK115" s="909">
        <v>1178</v>
      </c>
      <c r="AL115" s="907"/>
      <c r="AM115" s="907"/>
      <c r="AN115" s="907"/>
      <c r="AO115" s="908"/>
      <c r="AP115" s="910">
        <v>0</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2338237</v>
      </c>
      <c r="BR115" s="769"/>
      <c r="BS115" s="769"/>
      <c r="BT115" s="769"/>
      <c r="BU115" s="769"/>
      <c r="BV115" s="769">
        <v>2330078</v>
      </c>
      <c r="BW115" s="769"/>
      <c r="BX115" s="769"/>
      <c r="BY115" s="769"/>
      <c r="BZ115" s="769"/>
      <c r="CA115" s="769">
        <v>19679</v>
      </c>
      <c r="CB115" s="769"/>
      <c r="CC115" s="769"/>
      <c r="CD115" s="769"/>
      <c r="CE115" s="769"/>
      <c r="CF115" s="846">
        <v>0.1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9053588</v>
      </c>
      <c r="AB117" s="893"/>
      <c r="AC117" s="893"/>
      <c r="AD117" s="893"/>
      <c r="AE117" s="894"/>
      <c r="AF117" s="896">
        <v>9356010</v>
      </c>
      <c r="AG117" s="893"/>
      <c r="AH117" s="893"/>
      <c r="AI117" s="893"/>
      <c r="AJ117" s="894"/>
      <c r="AK117" s="896">
        <v>8691301</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284</v>
      </c>
      <c r="AG118" s="886"/>
      <c r="AH118" s="886"/>
      <c r="AI118" s="886"/>
      <c r="AJ118" s="887"/>
      <c r="AK118" s="888" t="s">
        <v>283</v>
      </c>
      <c r="AL118" s="886"/>
      <c r="AM118" s="886"/>
      <c r="AN118" s="886"/>
      <c r="AO118" s="887"/>
      <c r="AP118" s="889" t="s">
        <v>404</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432</v>
      </c>
      <c r="BP118" s="836"/>
      <c r="BQ118" s="855">
        <v>99663089</v>
      </c>
      <c r="BR118" s="856"/>
      <c r="BS118" s="856"/>
      <c r="BT118" s="856"/>
      <c r="BU118" s="856"/>
      <c r="BV118" s="856">
        <v>95908567</v>
      </c>
      <c r="BW118" s="856"/>
      <c r="BX118" s="856"/>
      <c r="BY118" s="856"/>
      <c r="BZ118" s="856"/>
      <c r="CA118" s="856">
        <v>86147865</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18406754</v>
      </c>
      <c r="BR119" s="798"/>
      <c r="BS119" s="798"/>
      <c r="BT119" s="798"/>
      <c r="BU119" s="798"/>
      <c r="BV119" s="798">
        <v>18841706</v>
      </c>
      <c r="BW119" s="798"/>
      <c r="BX119" s="798"/>
      <c r="BY119" s="798"/>
      <c r="BZ119" s="798"/>
      <c r="CA119" s="798">
        <v>14831479</v>
      </c>
      <c r="CB119" s="798"/>
      <c r="CC119" s="798"/>
      <c r="CD119" s="798"/>
      <c r="CE119" s="798"/>
      <c r="CF119" s="859">
        <v>78.7</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4004054</v>
      </c>
      <c r="DH119" s="715"/>
      <c r="DI119" s="715"/>
      <c r="DJ119" s="715"/>
      <c r="DK119" s="716"/>
      <c r="DL119" s="717">
        <v>3952568</v>
      </c>
      <c r="DM119" s="715"/>
      <c r="DN119" s="715"/>
      <c r="DO119" s="715"/>
      <c r="DP119" s="716"/>
      <c r="DQ119" s="717">
        <v>3899473</v>
      </c>
      <c r="DR119" s="715"/>
      <c r="DS119" s="715"/>
      <c r="DT119" s="715"/>
      <c r="DU119" s="716"/>
      <c r="DV119" s="805">
        <v>20.7</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13834406</v>
      </c>
      <c r="BR120" s="769"/>
      <c r="BS120" s="769"/>
      <c r="BT120" s="769"/>
      <c r="BU120" s="769"/>
      <c r="BV120" s="769">
        <v>13962061</v>
      </c>
      <c r="BW120" s="769"/>
      <c r="BX120" s="769"/>
      <c r="BY120" s="769"/>
      <c r="BZ120" s="769"/>
      <c r="CA120" s="769">
        <v>12749283</v>
      </c>
      <c r="CB120" s="769"/>
      <c r="CC120" s="769"/>
      <c r="CD120" s="769"/>
      <c r="CE120" s="769"/>
      <c r="CF120" s="846">
        <v>67.7</v>
      </c>
      <c r="CG120" s="847"/>
      <c r="CH120" s="847"/>
      <c r="CI120" s="847"/>
      <c r="CJ120" s="847"/>
      <c r="CK120" s="848" t="s">
        <v>438</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7444035</v>
      </c>
      <c r="DH120" s="798"/>
      <c r="DI120" s="798"/>
      <c r="DJ120" s="798"/>
      <c r="DK120" s="798"/>
      <c r="DL120" s="798">
        <v>7158535</v>
      </c>
      <c r="DM120" s="798"/>
      <c r="DN120" s="798"/>
      <c r="DO120" s="798"/>
      <c r="DP120" s="798"/>
      <c r="DQ120" s="798">
        <v>7043006</v>
      </c>
      <c r="DR120" s="798"/>
      <c r="DS120" s="798"/>
      <c r="DT120" s="798"/>
      <c r="DU120" s="798"/>
      <c r="DV120" s="799">
        <v>37.4</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39950636</v>
      </c>
      <c r="BR121" s="856"/>
      <c r="BS121" s="856"/>
      <c r="BT121" s="856"/>
      <c r="BU121" s="856"/>
      <c r="BV121" s="856">
        <v>39173516</v>
      </c>
      <c r="BW121" s="856"/>
      <c r="BX121" s="856"/>
      <c r="BY121" s="856"/>
      <c r="BZ121" s="856"/>
      <c r="CA121" s="856">
        <v>36441430</v>
      </c>
      <c r="CB121" s="856"/>
      <c r="CC121" s="856"/>
      <c r="CD121" s="856"/>
      <c r="CE121" s="856"/>
      <c r="CF121" s="857">
        <v>193.4</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2183384</v>
      </c>
      <c r="DH121" s="769"/>
      <c r="DI121" s="769"/>
      <c r="DJ121" s="769"/>
      <c r="DK121" s="769"/>
      <c r="DL121" s="769">
        <v>4447812</v>
      </c>
      <c r="DM121" s="769"/>
      <c r="DN121" s="769"/>
      <c r="DO121" s="769"/>
      <c r="DP121" s="769"/>
      <c r="DQ121" s="769">
        <v>4063034</v>
      </c>
      <c r="DR121" s="769"/>
      <c r="DS121" s="769"/>
      <c r="DT121" s="769"/>
      <c r="DU121" s="769"/>
      <c r="DV121" s="821">
        <v>21.6</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441</v>
      </c>
      <c r="BP122" s="836"/>
      <c r="BQ122" s="837">
        <v>72191796</v>
      </c>
      <c r="BR122" s="838"/>
      <c r="BS122" s="838"/>
      <c r="BT122" s="838"/>
      <c r="BU122" s="838"/>
      <c r="BV122" s="838">
        <v>71977283</v>
      </c>
      <c r="BW122" s="838"/>
      <c r="BX122" s="838"/>
      <c r="BY122" s="838"/>
      <c r="BZ122" s="838"/>
      <c r="CA122" s="838">
        <v>64022192</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80055</v>
      </c>
      <c r="DH122" s="769"/>
      <c r="DI122" s="769"/>
      <c r="DJ122" s="769"/>
      <c r="DK122" s="769"/>
      <c r="DL122" s="769">
        <v>80909</v>
      </c>
      <c r="DM122" s="769"/>
      <c r="DN122" s="769"/>
      <c r="DO122" s="769"/>
      <c r="DP122" s="769"/>
      <c r="DQ122" s="769">
        <v>75499</v>
      </c>
      <c r="DR122" s="769"/>
      <c r="DS122" s="769"/>
      <c r="DT122" s="769"/>
      <c r="DU122" s="769"/>
      <c r="DV122" s="821">
        <v>0.4</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148.30000000000001</v>
      </c>
      <c r="BR123" s="830"/>
      <c r="BS123" s="830"/>
      <c r="BT123" s="830"/>
      <c r="BU123" s="830"/>
      <c r="BV123" s="830">
        <v>129.1</v>
      </c>
      <c r="BW123" s="830"/>
      <c r="BX123" s="830"/>
      <c r="BY123" s="830"/>
      <c r="BZ123" s="830"/>
      <c r="CA123" s="830">
        <v>117.4</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356028</v>
      </c>
      <c r="AB126" s="782"/>
      <c r="AC126" s="782"/>
      <c r="AD126" s="782"/>
      <c r="AE126" s="783"/>
      <c r="AF126" s="784">
        <v>107103</v>
      </c>
      <c r="AG126" s="782"/>
      <c r="AH126" s="782"/>
      <c r="AI126" s="782"/>
      <c r="AJ126" s="783"/>
      <c r="AK126" s="784">
        <v>1178</v>
      </c>
      <c r="AL126" s="782"/>
      <c r="AM126" s="782"/>
      <c r="AN126" s="782"/>
      <c r="AO126" s="783"/>
      <c r="AP126" s="752">
        <v>0</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v>2313884</v>
      </c>
      <c r="DH126" s="769"/>
      <c r="DI126" s="769"/>
      <c r="DJ126" s="769"/>
      <c r="DK126" s="769"/>
      <c r="DL126" s="769">
        <v>2308934</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12.2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24353</v>
      </c>
      <c r="DH127" s="818"/>
      <c r="DI127" s="818"/>
      <c r="DJ127" s="818"/>
      <c r="DK127" s="818"/>
      <c r="DL127" s="818">
        <v>21144</v>
      </c>
      <c r="DM127" s="818"/>
      <c r="DN127" s="818"/>
      <c r="DO127" s="818"/>
      <c r="DP127" s="818"/>
      <c r="DQ127" s="818">
        <v>19679</v>
      </c>
      <c r="DR127" s="818"/>
      <c r="DS127" s="818"/>
      <c r="DT127" s="818"/>
      <c r="DU127" s="818"/>
      <c r="DV127" s="819">
        <v>0.1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1826000</v>
      </c>
      <c r="AB128" s="722"/>
      <c r="AC128" s="722"/>
      <c r="AD128" s="722"/>
      <c r="AE128" s="723"/>
      <c r="AF128" s="724">
        <v>1880354</v>
      </c>
      <c r="AG128" s="722"/>
      <c r="AH128" s="722"/>
      <c r="AI128" s="722"/>
      <c r="AJ128" s="723"/>
      <c r="AK128" s="724">
        <v>1907711</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17.2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23567788</v>
      </c>
      <c r="AB129" s="782"/>
      <c r="AC129" s="782"/>
      <c r="AD129" s="782"/>
      <c r="AE129" s="783"/>
      <c r="AF129" s="784">
        <v>23129535</v>
      </c>
      <c r="AG129" s="782"/>
      <c r="AH129" s="782"/>
      <c r="AI129" s="782"/>
      <c r="AJ129" s="783"/>
      <c r="AK129" s="784">
        <v>23380173</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5049089</v>
      </c>
      <c r="AB130" s="782"/>
      <c r="AC130" s="782"/>
      <c r="AD130" s="782"/>
      <c r="AE130" s="783"/>
      <c r="AF130" s="784">
        <v>4605883</v>
      </c>
      <c r="AG130" s="782"/>
      <c r="AH130" s="782"/>
      <c r="AI130" s="782"/>
      <c r="AJ130" s="783"/>
      <c r="AK130" s="784">
        <v>4539517</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117.4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18518699</v>
      </c>
      <c r="AB131" s="715"/>
      <c r="AC131" s="715"/>
      <c r="AD131" s="715"/>
      <c r="AE131" s="716"/>
      <c r="AF131" s="717">
        <v>18523652</v>
      </c>
      <c r="AG131" s="715"/>
      <c r="AH131" s="715"/>
      <c r="AI131" s="715"/>
      <c r="AJ131" s="716"/>
      <c r="AK131" s="717">
        <v>18840656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11.76377995</v>
      </c>
      <c r="AB132" s="738"/>
      <c r="AC132" s="738"/>
      <c r="AD132" s="738"/>
      <c r="AE132" s="739"/>
      <c r="AF132" s="740">
        <v>15.492480459999999</v>
      </c>
      <c r="AG132" s="738"/>
      <c r="AH132" s="738"/>
      <c r="AI132" s="738"/>
      <c r="AJ132" s="739"/>
      <c r="AK132" s="740">
        <v>11.91080077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13</v>
      </c>
      <c r="AB133" s="747"/>
      <c r="AC133" s="747"/>
      <c r="AD133" s="747"/>
      <c r="AE133" s="748"/>
      <c r="AF133" s="746">
        <v>13.3</v>
      </c>
      <c r="AG133" s="747"/>
      <c r="AH133" s="747"/>
      <c r="AI133" s="747"/>
      <c r="AJ133" s="748"/>
      <c r="AK133" s="746">
        <v>13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7578798</v>
      </c>
      <c r="L9" s="264">
        <v>78253</v>
      </c>
      <c r="M9" s="265">
        <v>64737</v>
      </c>
      <c r="N9" s="266">
        <v>20.9</v>
      </c>
    </row>
    <row r="10" spans="1:16">
      <c r="A10" s="248"/>
      <c r="B10" s="244"/>
      <c r="C10" s="244"/>
      <c r="D10" s="244"/>
      <c r="E10" s="244"/>
      <c r="F10" s="244"/>
      <c r="G10" s="1131" t="s">
        <v>474</v>
      </c>
      <c r="H10" s="1132"/>
      <c r="I10" s="1132"/>
      <c r="J10" s="1133"/>
      <c r="K10" s="267">
        <v>512490</v>
      </c>
      <c r="L10" s="268">
        <v>5292</v>
      </c>
      <c r="M10" s="269">
        <v>4418</v>
      </c>
      <c r="N10" s="270">
        <v>19.8</v>
      </c>
    </row>
    <row r="11" spans="1:16" ht="13.5" customHeight="1">
      <c r="A11" s="248"/>
      <c r="B11" s="244"/>
      <c r="C11" s="244"/>
      <c r="D11" s="244"/>
      <c r="E11" s="244"/>
      <c r="F11" s="244"/>
      <c r="G11" s="1131" t="s">
        <v>475</v>
      </c>
      <c r="H11" s="1132"/>
      <c r="I11" s="1132"/>
      <c r="J11" s="1133"/>
      <c r="K11" s="267">
        <v>3362</v>
      </c>
      <c r="L11" s="268">
        <v>35</v>
      </c>
      <c r="M11" s="269">
        <v>5597</v>
      </c>
      <c r="N11" s="270">
        <v>-99.4</v>
      </c>
    </row>
    <row r="12" spans="1:16" ht="13.5" customHeight="1">
      <c r="A12" s="248"/>
      <c r="B12" s="244"/>
      <c r="C12" s="244"/>
      <c r="D12" s="244"/>
      <c r="E12" s="244"/>
      <c r="F12" s="244"/>
      <c r="G12" s="1131" t="s">
        <v>476</v>
      </c>
      <c r="H12" s="1132"/>
      <c r="I12" s="1132"/>
      <c r="J12" s="1133"/>
      <c r="K12" s="267">
        <v>267425</v>
      </c>
      <c r="L12" s="268">
        <v>2761</v>
      </c>
      <c r="M12" s="269">
        <v>967</v>
      </c>
      <c r="N12" s="270">
        <v>185.5</v>
      </c>
    </row>
    <row r="13" spans="1:16" ht="13.5" customHeight="1">
      <c r="A13" s="248"/>
      <c r="B13" s="244"/>
      <c r="C13" s="244"/>
      <c r="D13" s="244"/>
      <c r="E13" s="244"/>
      <c r="F13" s="244"/>
      <c r="G13" s="1131" t="s">
        <v>477</v>
      </c>
      <c r="H13" s="1132"/>
      <c r="I13" s="1132"/>
      <c r="J13" s="1133"/>
      <c r="K13" s="267" t="s">
        <v>478</v>
      </c>
      <c r="L13" s="268" t="s">
        <v>478</v>
      </c>
      <c r="M13" s="269">
        <v>2</v>
      </c>
      <c r="N13" s="270" t="s">
        <v>478</v>
      </c>
    </row>
    <row r="14" spans="1:16" ht="13.5" customHeight="1">
      <c r="A14" s="248"/>
      <c r="B14" s="244"/>
      <c r="C14" s="244"/>
      <c r="D14" s="244"/>
      <c r="E14" s="244"/>
      <c r="F14" s="244"/>
      <c r="G14" s="1131" t="s">
        <v>479</v>
      </c>
      <c r="H14" s="1132"/>
      <c r="I14" s="1132"/>
      <c r="J14" s="1133"/>
      <c r="K14" s="267">
        <v>410154</v>
      </c>
      <c r="L14" s="268">
        <v>4235</v>
      </c>
      <c r="M14" s="269">
        <v>2800</v>
      </c>
      <c r="N14" s="270">
        <v>51.3</v>
      </c>
    </row>
    <row r="15" spans="1:16" ht="13.5" customHeight="1">
      <c r="A15" s="248"/>
      <c r="B15" s="244"/>
      <c r="C15" s="244"/>
      <c r="D15" s="244"/>
      <c r="E15" s="244"/>
      <c r="F15" s="244"/>
      <c r="G15" s="1131" t="s">
        <v>480</v>
      </c>
      <c r="H15" s="1132"/>
      <c r="I15" s="1132"/>
      <c r="J15" s="1133"/>
      <c r="K15" s="267">
        <v>9339</v>
      </c>
      <c r="L15" s="268">
        <v>96</v>
      </c>
      <c r="M15" s="269">
        <v>1482</v>
      </c>
      <c r="N15" s="270">
        <v>-93.5</v>
      </c>
    </row>
    <row r="16" spans="1:16">
      <c r="A16" s="248"/>
      <c r="B16" s="244"/>
      <c r="C16" s="244"/>
      <c r="D16" s="244"/>
      <c r="E16" s="244"/>
      <c r="F16" s="244"/>
      <c r="G16" s="1134" t="s">
        <v>481</v>
      </c>
      <c r="H16" s="1135"/>
      <c r="I16" s="1135"/>
      <c r="J16" s="1136"/>
      <c r="K16" s="268">
        <v>-883730</v>
      </c>
      <c r="L16" s="268">
        <v>-9125</v>
      </c>
      <c r="M16" s="269">
        <v>-7690</v>
      </c>
      <c r="N16" s="270">
        <v>18.7</v>
      </c>
    </row>
    <row r="17" spans="1:16">
      <c r="A17" s="248"/>
      <c r="B17" s="244"/>
      <c r="C17" s="244"/>
      <c r="D17" s="244"/>
      <c r="E17" s="244"/>
      <c r="F17" s="244"/>
      <c r="G17" s="1134" t="s">
        <v>168</v>
      </c>
      <c r="H17" s="1135"/>
      <c r="I17" s="1135"/>
      <c r="J17" s="1136"/>
      <c r="K17" s="268">
        <v>7897838</v>
      </c>
      <c r="L17" s="268">
        <v>81547</v>
      </c>
      <c r="M17" s="269">
        <v>72313</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6.88</v>
      </c>
      <c r="L21" s="281">
        <v>7.17</v>
      </c>
      <c r="M21" s="282">
        <v>-0.28999999999999998</v>
      </c>
      <c r="N21" s="249"/>
      <c r="O21" s="283"/>
      <c r="P21" s="279"/>
    </row>
    <row r="22" spans="1:16" s="284" customFormat="1">
      <c r="A22" s="279"/>
      <c r="B22" s="249"/>
      <c r="C22" s="249"/>
      <c r="D22" s="249"/>
      <c r="E22" s="249"/>
      <c r="F22" s="249"/>
      <c r="G22" s="1128" t="s">
        <v>487</v>
      </c>
      <c r="H22" s="1129"/>
      <c r="I22" s="1129"/>
      <c r="J22" s="1130"/>
      <c r="K22" s="285">
        <v>105.8</v>
      </c>
      <c r="L22" s="286">
        <v>98.1</v>
      </c>
      <c r="M22" s="287">
        <v>7.7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7575845</v>
      </c>
      <c r="L32" s="294">
        <v>78222</v>
      </c>
      <c r="M32" s="295">
        <v>43357</v>
      </c>
      <c r="N32" s="296">
        <v>80.400000000000006</v>
      </c>
    </row>
    <row r="33" spans="1:16" ht="13.5" customHeight="1">
      <c r="A33" s="248"/>
      <c r="B33" s="244"/>
      <c r="C33" s="244"/>
      <c r="D33" s="244"/>
      <c r="E33" s="244"/>
      <c r="F33" s="244"/>
      <c r="G33" s="1119" t="s">
        <v>492</v>
      </c>
      <c r="H33" s="1120"/>
      <c r="I33" s="1120"/>
      <c r="J33" s="1121"/>
      <c r="K33" s="294" t="s">
        <v>478</v>
      </c>
      <c r="L33" s="294" t="s">
        <v>478</v>
      </c>
      <c r="M33" s="295">
        <v>5</v>
      </c>
      <c r="N33" s="296" t="s">
        <v>478</v>
      </c>
    </row>
    <row r="34" spans="1:16" ht="27" customHeight="1">
      <c r="A34" s="248"/>
      <c r="B34" s="244"/>
      <c r="C34" s="244"/>
      <c r="D34" s="244"/>
      <c r="E34" s="244"/>
      <c r="F34" s="244"/>
      <c r="G34" s="1119" t="s">
        <v>493</v>
      </c>
      <c r="H34" s="1120"/>
      <c r="I34" s="1120"/>
      <c r="J34" s="1121"/>
      <c r="K34" s="294" t="s">
        <v>478</v>
      </c>
      <c r="L34" s="294" t="s">
        <v>478</v>
      </c>
      <c r="M34" s="295">
        <v>40</v>
      </c>
      <c r="N34" s="296" t="s">
        <v>478</v>
      </c>
    </row>
    <row r="35" spans="1:16" ht="27" customHeight="1">
      <c r="A35" s="248"/>
      <c r="B35" s="244"/>
      <c r="C35" s="244"/>
      <c r="D35" s="244"/>
      <c r="E35" s="244"/>
      <c r="F35" s="244"/>
      <c r="G35" s="1119" t="s">
        <v>494</v>
      </c>
      <c r="H35" s="1120"/>
      <c r="I35" s="1120"/>
      <c r="J35" s="1121"/>
      <c r="K35" s="294">
        <v>1000953</v>
      </c>
      <c r="L35" s="294">
        <v>10335</v>
      </c>
      <c r="M35" s="295">
        <v>11850</v>
      </c>
      <c r="N35" s="296">
        <v>-12.8</v>
      </c>
    </row>
    <row r="36" spans="1:16" ht="27" customHeight="1">
      <c r="A36" s="248"/>
      <c r="B36" s="244"/>
      <c r="C36" s="244"/>
      <c r="D36" s="244"/>
      <c r="E36" s="244"/>
      <c r="F36" s="244"/>
      <c r="G36" s="1119" t="s">
        <v>495</v>
      </c>
      <c r="H36" s="1120"/>
      <c r="I36" s="1120"/>
      <c r="J36" s="1121"/>
      <c r="K36" s="294">
        <v>113325</v>
      </c>
      <c r="L36" s="294">
        <v>1170</v>
      </c>
      <c r="M36" s="295">
        <v>2171</v>
      </c>
      <c r="N36" s="296">
        <v>-46.1</v>
      </c>
    </row>
    <row r="37" spans="1:16" ht="13.5" customHeight="1">
      <c r="A37" s="248"/>
      <c r="B37" s="244"/>
      <c r="C37" s="244"/>
      <c r="D37" s="244"/>
      <c r="E37" s="244"/>
      <c r="F37" s="244"/>
      <c r="G37" s="1119" t="s">
        <v>496</v>
      </c>
      <c r="H37" s="1120"/>
      <c r="I37" s="1120"/>
      <c r="J37" s="1121"/>
      <c r="K37" s="294">
        <v>1178</v>
      </c>
      <c r="L37" s="294">
        <v>12</v>
      </c>
      <c r="M37" s="295">
        <v>1425</v>
      </c>
      <c r="N37" s="296">
        <v>-99.2</v>
      </c>
    </row>
    <row r="38" spans="1:16" ht="27" customHeight="1">
      <c r="A38" s="248"/>
      <c r="B38" s="244"/>
      <c r="C38" s="244"/>
      <c r="D38" s="244"/>
      <c r="E38" s="244"/>
      <c r="F38" s="244"/>
      <c r="G38" s="1122" t="s">
        <v>497</v>
      </c>
      <c r="H38" s="1123"/>
      <c r="I38" s="1123"/>
      <c r="J38" s="1124"/>
      <c r="K38" s="297" t="s">
        <v>478</v>
      </c>
      <c r="L38" s="297" t="s">
        <v>478</v>
      </c>
      <c r="M38" s="298">
        <v>6</v>
      </c>
      <c r="N38" s="299" t="s">
        <v>478</v>
      </c>
      <c r="O38" s="293"/>
    </row>
    <row r="39" spans="1:16">
      <c r="A39" s="248"/>
      <c r="B39" s="244"/>
      <c r="C39" s="244"/>
      <c r="D39" s="244"/>
      <c r="E39" s="244"/>
      <c r="F39" s="244"/>
      <c r="G39" s="1122" t="s">
        <v>498</v>
      </c>
      <c r="H39" s="1123"/>
      <c r="I39" s="1123"/>
      <c r="J39" s="1124"/>
      <c r="K39" s="300">
        <v>-1907711</v>
      </c>
      <c r="L39" s="300">
        <v>-19698</v>
      </c>
      <c r="M39" s="301">
        <v>-5332</v>
      </c>
      <c r="N39" s="302">
        <v>269.39999999999998</v>
      </c>
      <c r="O39" s="293"/>
    </row>
    <row r="40" spans="1:16" ht="27" customHeight="1">
      <c r="A40" s="248"/>
      <c r="B40" s="244"/>
      <c r="C40" s="244"/>
      <c r="D40" s="244"/>
      <c r="E40" s="244"/>
      <c r="F40" s="244"/>
      <c r="G40" s="1119" t="s">
        <v>499</v>
      </c>
      <c r="H40" s="1120"/>
      <c r="I40" s="1120"/>
      <c r="J40" s="1121"/>
      <c r="K40" s="300">
        <v>-4539517</v>
      </c>
      <c r="L40" s="300">
        <v>-46872</v>
      </c>
      <c r="M40" s="301">
        <v>-35626</v>
      </c>
      <c r="N40" s="302">
        <v>31.6</v>
      </c>
      <c r="O40" s="293"/>
    </row>
    <row r="41" spans="1:16">
      <c r="A41" s="248"/>
      <c r="B41" s="244"/>
      <c r="C41" s="244"/>
      <c r="D41" s="244"/>
      <c r="E41" s="244"/>
      <c r="F41" s="244"/>
      <c r="G41" s="1125" t="s">
        <v>278</v>
      </c>
      <c r="H41" s="1126"/>
      <c r="I41" s="1126"/>
      <c r="J41" s="1127"/>
      <c r="K41" s="294">
        <v>2244073</v>
      </c>
      <c r="L41" s="300">
        <v>23171</v>
      </c>
      <c r="M41" s="301">
        <v>17897</v>
      </c>
      <c r="N41" s="302">
        <v>29.5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7170620</v>
      </c>
      <c r="J51" s="320">
        <v>76688</v>
      </c>
      <c r="K51" s="321">
        <v>43.9</v>
      </c>
      <c r="L51" s="322">
        <v>38558</v>
      </c>
      <c r="M51" s="323">
        <v>17.3</v>
      </c>
      <c r="N51" s="324">
        <v>26.6</v>
      </c>
    </row>
    <row r="52" spans="1:14">
      <c r="A52" s="248"/>
      <c r="B52" s="244"/>
      <c r="C52" s="244"/>
      <c r="D52" s="244"/>
      <c r="E52" s="244"/>
      <c r="F52" s="244"/>
      <c r="G52" s="325"/>
      <c r="H52" s="326" t="s">
        <v>510</v>
      </c>
      <c r="I52" s="327">
        <v>3300631</v>
      </c>
      <c r="J52" s="328">
        <v>35299</v>
      </c>
      <c r="K52" s="329">
        <v>-4.7</v>
      </c>
      <c r="L52" s="330">
        <v>24217</v>
      </c>
      <c r="M52" s="331">
        <v>9.1999999999999993</v>
      </c>
      <c r="N52" s="332">
        <v>-13.9</v>
      </c>
    </row>
    <row r="53" spans="1:14">
      <c r="A53" s="248"/>
      <c r="B53" s="244"/>
      <c r="C53" s="244"/>
      <c r="D53" s="244"/>
      <c r="E53" s="244"/>
      <c r="F53" s="244"/>
      <c r="G53" s="310" t="s">
        <v>511</v>
      </c>
      <c r="H53" s="311"/>
      <c r="I53" s="319">
        <v>4874283</v>
      </c>
      <c r="J53" s="320">
        <v>51849</v>
      </c>
      <c r="K53" s="321">
        <v>-32.4</v>
      </c>
      <c r="L53" s="322">
        <v>40203</v>
      </c>
      <c r="M53" s="323">
        <v>4.3</v>
      </c>
      <c r="N53" s="324">
        <v>-36.700000000000003</v>
      </c>
    </row>
    <row r="54" spans="1:14">
      <c r="A54" s="248"/>
      <c r="B54" s="244"/>
      <c r="C54" s="244"/>
      <c r="D54" s="244"/>
      <c r="E54" s="244"/>
      <c r="F54" s="244"/>
      <c r="G54" s="325"/>
      <c r="H54" s="326" t="s">
        <v>510</v>
      </c>
      <c r="I54" s="327">
        <v>2773642</v>
      </c>
      <c r="J54" s="328">
        <v>29504</v>
      </c>
      <c r="K54" s="329">
        <v>-16.399999999999999</v>
      </c>
      <c r="L54" s="330">
        <v>23352</v>
      </c>
      <c r="M54" s="331">
        <v>-3.6</v>
      </c>
      <c r="N54" s="332">
        <v>-12.8</v>
      </c>
    </row>
    <row r="55" spans="1:14">
      <c r="A55" s="248"/>
      <c r="B55" s="244"/>
      <c r="C55" s="244"/>
      <c r="D55" s="244"/>
      <c r="E55" s="244"/>
      <c r="F55" s="244"/>
      <c r="G55" s="310" t="s">
        <v>512</v>
      </c>
      <c r="H55" s="311"/>
      <c r="I55" s="319">
        <v>2187675</v>
      </c>
      <c r="J55" s="320">
        <v>23122</v>
      </c>
      <c r="K55" s="321">
        <v>-55.4</v>
      </c>
      <c r="L55" s="322">
        <v>47569</v>
      </c>
      <c r="M55" s="323">
        <v>18.3</v>
      </c>
      <c r="N55" s="324">
        <v>-73.7</v>
      </c>
    </row>
    <row r="56" spans="1:14">
      <c r="A56" s="248"/>
      <c r="B56" s="244"/>
      <c r="C56" s="244"/>
      <c r="D56" s="244"/>
      <c r="E56" s="244"/>
      <c r="F56" s="244"/>
      <c r="G56" s="325"/>
      <c r="H56" s="326" t="s">
        <v>510</v>
      </c>
      <c r="I56" s="327">
        <v>1293625</v>
      </c>
      <c r="J56" s="328">
        <v>13672</v>
      </c>
      <c r="K56" s="329">
        <v>-53.7</v>
      </c>
      <c r="L56" s="330">
        <v>26255</v>
      </c>
      <c r="M56" s="331">
        <v>12.4</v>
      </c>
      <c r="N56" s="332">
        <v>-66.099999999999994</v>
      </c>
    </row>
    <row r="57" spans="1:14">
      <c r="A57" s="248"/>
      <c r="B57" s="244"/>
      <c r="C57" s="244"/>
      <c r="D57" s="244"/>
      <c r="E57" s="244"/>
      <c r="F57" s="244"/>
      <c r="G57" s="310" t="s">
        <v>513</v>
      </c>
      <c r="H57" s="311"/>
      <c r="I57" s="319">
        <v>2245014</v>
      </c>
      <c r="J57" s="320">
        <v>23265</v>
      </c>
      <c r="K57" s="321">
        <v>0.6</v>
      </c>
      <c r="L57" s="322">
        <v>50880</v>
      </c>
      <c r="M57" s="323">
        <v>7</v>
      </c>
      <c r="N57" s="324">
        <v>-6.4</v>
      </c>
    </row>
    <row r="58" spans="1:14">
      <c r="A58" s="248"/>
      <c r="B58" s="244"/>
      <c r="C58" s="244"/>
      <c r="D58" s="244"/>
      <c r="E58" s="244"/>
      <c r="F58" s="244"/>
      <c r="G58" s="325"/>
      <c r="H58" s="326" t="s">
        <v>510</v>
      </c>
      <c r="I58" s="327">
        <v>1877302</v>
      </c>
      <c r="J58" s="328">
        <v>19454</v>
      </c>
      <c r="K58" s="329">
        <v>42.3</v>
      </c>
      <c r="L58" s="330">
        <v>26879</v>
      </c>
      <c r="M58" s="331">
        <v>2.4</v>
      </c>
      <c r="N58" s="332">
        <v>39.9</v>
      </c>
    </row>
    <row r="59" spans="1:14">
      <c r="A59" s="248"/>
      <c r="B59" s="244"/>
      <c r="C59" s="244"/>
      <c r="D59" s="244"/>
      <c r="E59" s="244"/>
      <c r="F59" s="244"/>
      <c r="G59" s="310" t="s">
        <v>514</v>
      </c>
      <c r="H59" s="311"/>
      <c r="I59" s="319">
        <v>10115442</v>
      </c>
      <c r="J59" s="320">
        <v>104444</v>
      </c>
      <c r="K59" s="321">
        <v>348.9</v>
      </c>
      <c r="L59" s="322">
        <v>63956</v>
      </c>
      <c r="M59" s="323">
        <v>25.7</v>
      </c>
      <c r="N59" s="324">
        <v>323.2</v>
      </c>
    </row>
    <row r="60" spans="1:14">
      <c r="A60" s="248"/>
      <c r="B60" s="244"/>
      <c r="C60" s="244"/>
      <c r="D60" s="244"/>
      <c r="E60" s="244"/>
      <c r="F60" s="244"/>
      <c r="G60" s="325"/>
      <c r="H60" s="326" t="s">
        <v>510</v>
      </c>
      <c r="I60" s="333">
        <v>8582888</v>
      </c>
      <c r="J60" s="328">
        <v>88620</v>
      </c>
      <c r="K60" s="329">
        <v>355.5</v>
      </c>
      <c r="L60" s="330">
        <v>29239</v>
      </c>
      <c r="M60" s="331">
        <v>8.8000000000000007</v>
      </c>
      <c r="N60" s="332">
        <v>346.7</v>
      </c>
    </row>
    <row r="61" spans="1:14">
      <c r="A61" s="248"/>
      <c r="B61" s="244"/>
      <c r="C61" s="244"/>
      <c r="D61" s="244"/>
      <c r="E61" s="244"/>
      <c r="F61" s="244"/>
      <c r="G61" s="310" t="s">
        <v>515</v>
      </c>
      <c r="H61" s="334"/>
      <c r="I61" s="335">
        <v>5318607</v>
      </c>
      <c r="J61" s="336">
        <v>55874</v>
      </c>
      <c r="K61" s="337">
        <v>61.1</v>
      </c>
      <c r="L61" s="338">
        <v>48233</v>
      </c>
      <c r="M61" s="339">
        <v>14.5</v>
      </c>
      <c r="N61" s="324">
        <v>46.6</v>
      </c>
    </row>
    <row r="62" spans="1:14">
      <c r="A62" s="248"/>
      <c r="B62" s="244"/>
      <c r="C62" s="244"/>
      <c r="D62" s="244"/>
      <c r="E62" s="244"/>
      <c r="F62" s="244"/>
      <c r="G62" s="325"/>
      <c r="H62" s="326" t="s">
        <v>510</v>
      </c>
      <c r="I62" s="327">
        <v>3565618</v>
      </c>
      <c r="J62" s="328">
        <v>37310</v>
      </c>
      <c r="K62" s="329">
        <v>64.599999999999994</v>
      </c>
      <c r="L62" s="330">
        <v>25988</v>
      </c>
      <c r="M62" s="331">
        <v>5.8</v>
      </c>
      <c r="N62" s="332">
        <v>58.8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30.83</v>
      </c>
      <c r="G47" s="12">
        <v>28.54</v>
      </c>
      <c r="H47" s="12">
        <v>29.5</v>
      </c>
      <c r="I47" s="12">
        <v>33.44</v>
      </c>
      <c r="J47" s="13">
        <v>30.14</v>
      </c>
    </row>
    <row r="48" spans="2:10" ht="57.75" customHeight="1">
      <c r="B48" s="14"/>
      <c r="C48" s="1139" t="s">
        <v>4</v>
      </c>
      <c r="D48" s="1139"/>
      <c r="E48" s="1140"/>
      <c r="F48" s="15">
        <v>1</v>
      </c>
      <c r="G48" s="16">
        <v>1.83</v>
      </c>
      <c r="H48" s="16">
        <v>6.59</v>
      </c>
      <c r="I48" s="16">
        <v>1.3</v>
      </c>
      <c r="J48" s="17">
        <v>2.23</v>
      </c>
    </row>
    <row r="49" spans="2:10" ht="57.75" customHeight="1" thickBot="1">
      <c r="B49" s="18"/>
      <c r="C49" s="1141" t="s">
        <v>5</v>
      </c>
      <c r="D49" s="1141"/>
      <c r="E49" s="1142"/>
      <c r="F49" s="19">
        <v>5.56</v>
      </c>
      <c r="G49" s="20">
        <v>0.56999999999999995</v>
      </c>
      <c r="H49" s="20">
        <v>5.84</v>
      </c>
      <c r="I49" s="20" t="s">
        <v>522</v>
      </c>
      <c r="J49" s="21">
        <v>6.57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5.92</v>
      </c>
      <c r="G34" s="33">
        <v>6.17</v>
      </c>
      <c r="H34" s="33">
        <v>4.51</v>
      </c>
      <c r="I34" s="33">
        <v>4.38</v>
      </c>
      <c r="J34" s="34">
        <v>4.24</v>
      </c>
      <c r="K34" s="22"/>
      <c r="L34" s="22"/>
      <c r="M34" s="22"/>
      <c r="N34" s="22"/>
      <c r="O34" s="22"/>
      <c r="P34" s="22"/>
    </row>
    <row r="35" spans="1:16" ht="39" customHeight="1">
      <c r="A35" s="22"/>
      <c r="B35" s="35"/>
      <c r="C35" s="1143" t="s">
        <v>524</v>
      </c>
      <c r="D35" s="1144"/>
      <c r="E35" s="1145"/>
      <c r="F35" s="36">
        <v>5.23</v>
      </c>
      <c r="G35" s="37">
        <v>4.32</v>
      </c>
      <c r="H35" s="37">
        <v>3.47</v>
      </c>
      <c r="I35" s="37">
        <v>2.4500000000000002</v>
      </c>
      <c r="J35" s="38">
        <v>3.01</v>
      </c>
      <c r="K35" s="22"/>
      <c r="L35" s="22"/>
      <c r="M35" s="22"/>
      <c r="N35" s="22"/>
      <c r="O35" s="22"/>
      <c r="P35" s="22"/>
    </row>
    <row r="36" spans="1:16" ht="39" customHeight="1">
      <c r="A36" s="22"/>
      <c r="B36" s="35"/>
      <c r="C36" s="1143" t="s">
        <v>525</v>
      </c>
      <c r="D36" s="1144"/>
      <c r="E36" s="1145"/>
      <c r="F36" s="36">
        <v>0.94</v>
      </c>
      <c r="G36" s="37">
        <v>1.78</v>
      </c>
      <c r="H36" s="37">
        <v>6.47</v>
      </c>
      <c r="I36" s="37">
        <v>1.0900000000000001</v>
      </c>
      <c r="J36" s="38">
        <v>2.21</v>
      </c>
      <c r="K36" s="22"/>
      <c r="L36" s="22"/>
      <c r="M36" s="22"/>
      <c r="N36" s="22"/>
      <c r="O36" s="22"/>
      <c r="P36" s="22"/>
    </row>
    <row r="37" spans="1:16" ht="39" customHeight="1">
      <c r="A37" s="22"/>
      <c r="B37" s="35"/>
      <c r="C37" s="1143" t="s">
        <v>526</v>
      </c>
      <c r="D37" s="1144"/>
      <c r="E37" s="1145"/>
      <c r="F37" s="36">
        <v>0.51</v>
      </c>
      <c r="G37" s="37">
        <v>0.94</v>
      </c>
      <c r="H37" s="37">
        <v>0.85</v>
      </c>
      <c r="I37" s="37">
        <v>1.45</v>
      </c>
      <c r="J37" s="38">
        <v>1.23</v>
      </c>
      <c r="K37" s="22"/>
      <c r="L37" s="22"/>
      <c r="M37" s="22"/>
      <c r="N37" s="22"/>
      <c r="O37" s="22"/>
      <c r="P37" s="22"/>
    </row>
    <row r="38" spans="1:16" ht="39" customHeight="1">
      <c r="A38" s="22"/>
      <c r="B38" s="35"/>
      <c r="C38" s="1143" t="s">
        <v>527</v>
      </c>
      <c r="D38" s="1144"/>
      <c r="E38" s="1145"/>
      <c r="F38" s="36" t="s">
        <v>528</v>
      </c>
      <c r="G38" s="37">
        <v>0.02</v>
      </c>
      <c r="H38" s="37">
        <v>0.39</v>
      </c>
      <c r="I38" s="37">
        <v>0.24</v>
      </c>
      <c r="J38" s="38">
        <v>0.7</v>
      </c>
      <c r="K38" s="22"/>
      <c r="L38" s="22"/>
      <c r="M38" s="22"/>
      <c r="N38" s="22"/>
      <c r="O38" s="22"/>
      <c r="P38" s="22"/>
    </row>
    <row r="39" spans="1:16" ht="39" customHeight="1">
      <c r="A39" s="22"/>
      <c r="B39" s="35"/>
      <c r="C39" s="1143" t="s">
        <v>529</v>
      </c>
      <c r="D39" s="1144"/>
      <c r="E39" s="1145"/>
      <c r="F39" s="36">
        <v>0.23</v>
      </c>
      <c r="G39" s="37">
        <v>0.02</v>
      </c>
      <c r="H39" s="37">
        <v>0.02</v>
      </c>
      <c r="I39" s="37">
        <v>0.5</v>
      </c>
      <c r="J39" s="38">
        <v>0.52</v>
      </c>
      <c r="K39" s="22"/>
      <c r="L39" s="22"/>
      <c r="M39" s="22"/>
      <c r="N39" s="22"/>
      <c r="O39" s="22"/>
      <c r="P39" s="22"/>
    </row>
    <row r="40" spans="1:16" ht="39" customHeight="1">
      <c r="A40" s="22"/>
      <c r="B40" s="35"/>
      <c r="C40" s="1143" t="s">
        <v>530</v>
      </c>
      <c r="D40" s="1144"/>
      <c r="E40" s="1145"/>
      <c r="F40" s="36">
        <v>0.18</v>
      </c>
      <c r="G40" s="37">
        <v>0.19</v>
      </c>
      <c r="H40" s="37">
        <v>0.2</v>
      </c>
      <c r="I40" s="37">
        <v>0.28000000000000003</v>
      </c>
      <c r="J40" s="38">
        <v>0.27</v>
      </c>
      <c r="K40" s="22"/>
      <c r="L40" s="22"/>
      <c r="M40" s="22"/>
      <c r="N40" s="22"/>
      <c r="O40" s="22"/>
      <c r="P40" s="22"/>
    </row>
    <row r="41" spans="1:16" ht="39" customHeight="1">
      <c r="A41" s="22"/>
      <c r="B41" s="35"/>
      <c r="C41" s="1143" t="s">
        <v>531</v>
      </c>
      <c r="D41" s="1144"/>
      <c r="E41" s="1145"/>
      <c r="F41" s="36">
        <v>1.1399999999999999</v>
      </c>
      <c r="G41" s="37">
        <v>0.13</v>
      </c>
      <c r="H41" s="37">
        <v>0.13</v>
      </c>
      <c r="I41" s="37">
        <v>0.2</v>
      </c>
      <c r="J41" s="38">
        <v>0.13</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0.11</v>
      </c>
      <c r="G43" s="42">
        <v>0.1</v>
      </c>
      <c r="H43" s="42">
        <v>0.14000000000000001</v>
      </c>
      <c r="I43" s="42">
        <v>0.24</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7901</v>
      </c>
      <c r="L45" s="60">
        <v>7763</v>
      </c>
      <c r="M45" s="60">
        <v>7621</v>
      </c>
      <c r="N45" s="60">
        <v>7857</v>
      </c>
      <c r="O45" s="61">
        <v>7576</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190</v>
      </c>
      <c r="L47" s="64">
        <v>190</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979</v>
      </c>
      <c r="L48" s="64">
        <v>940</v>
      </c>
      <c r="M48" s="64">
        <v>951</v>
      </c>
      <c r="N48" s="64">
        <v>1272</v>
      </c>
      <c r="O48" s="65">
        <v>1001</v>
      </c>
      <c r="P48" s="48"/>
      <c r="Q48" s="48"/>
      <c r="R48" s="48"/>
      <c r="S48" s="48"/>
      <c r="T48" s="48"/>
      <c r="U48" s="48"/>
    </row>
    <row r="49" spans="1:21" ht="30.75" customHeight="1">
      <c r="A49" s="48"/>
      <c r="B49" s="1161"/>
      <c r="C49" s="1162"/>
      <c r="D49" s="62"/>
      <c r="E49" s="1153" t="s">
        <v>16</v>
      </c>
      <c r="F49" s="1153"/>
      <c r="G49" s="1153"/>
      <c r="H49" s="1153"/>
      <c r="I49" s="1153"/>
      <c r="J49" s="1154"/>
      <c r="K49" s="63">
        <v>140</v>
      </c>
      <c r="L49" s="64">
        <v>119</v>
      </c>
      <c r="M49" s="64">
        <v>126</v>
      </c>
      <c r="N49" s="64">
        <v>119</v>
      </c>
      <c r="O49" s="65">
        <v>113</v>
      </c>
      <c r="P49" s="48"/>
      <c r="Q49" s="48"/>
      <c r="R49" s="48"/>
      <c r="S49" s="48"/>
      <c r="T49" s="48"/>
      <c r="U49" s="48"/>
    </row>
    <row r="50" spans="1:21" ht="30.75" customHeight="1">
      <c r="A50" s="48"/>
      <c r="B50" s="1161"/>
      <c r="C50" s="1162"/>
      <c r="D50" s="62"/>
      <c r="E50" s="1153" t="s">
        <v>17</v>
      </c>
      <c r="F50" s="1153"/>
      <c r="G50" s="1153"/>
      <c r="H50" s="1153"/>
      <c r="I50" s="1153"/>
      <c r="J50" s="1154"/>
      <c r="K50" s="63">
        <v>374</v>
      </c>
      <c r="L50" s="64">
        <v>365</v>
      </c>
      <c r="M50" s="64">
        <v>356</v>
      </c>
      <c r="N50" s="64">
        <v>107</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6906</v>
      </c>
      <c r="L52" s="64">
        <v>7049</v>
      </c>
      <c r="M52" s="64">
        <v>6875</v>
      </c>
      <c r="N52" s="64">
        <v>6487</v>
      </c>
      <c r="O52" s="65">
        <v>6449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2678</v>
      </c>
      <c r="L53" s="69">
        <v>2328</v>
      </c>
      <c r="M53" s="69">
        <v>2179</v>
      </c>
      <c r="N53" s="69">
        <v>2868</v>
      </c>
      <c r="O53" s="70">
        <v>2242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2015-04-09T05:57:00Z</cp:lastPrinted>
  <dcterms:created xsi:type="dcterms:W3CDTF">2015-02-17T07:14:14Z</dcterms:created>
  <dcterms:modified xsi:type="dcterms:W3CDTF">2015-04-25T02:43:42Z</dcterms:modified>
  <cp:category/>
</cp:coreProperties>
</file>