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075" windowHeight="3765"/>
  </bookViews>
  <sheets>
    <sheet name="第６表の１" sheetId="98" r:id="rId1"/>
    <sheet name="第６表の２" sheetId="99" r:id="rId2"/>
  </sheets>
  <calcPr calcId="145621"/>
</workbook>
</file>

<file path=xl/calcChain.xml><?xml version="1.0" encoding="utf-8"?>
<calcChain xmlns="http://schemas.openxmlformats.org/spreadsheetml/2006/main">
  <c r="S38" i="98" l="1"/>
  <c r="S37" i="98"/>
  <c r="S36" i="98"/>
  <c r="S35" i="98"/>
  <c r="S34" i="98"/>
  <c r="S33" i="98"/>
  <c r="S32" i="98"/>
  <c r="S31" i="98"/>
  <c r="S30" i="98"/>
  <c r="S29" i="98"/>
  <c r="S28" i="98"/>
  <c r="S27" i="98"/>
  <c r="S26" i="98"/>
  <c r="S25" i="98"/>
  <c r="S24" i="98"/>
  <c r="S23" i="98"/>
  <c r="S22" i="98"/>
  <c r="S21" i="98"/>
  <c r="S20" i="98"/>
  <c r="S19" i="98"/>
  <c r="S18" i="98"/>
  <c r="S17" i="98"/>
  <c r="S16" i="98"/>
  <c r="S15" i="98"/>
  <c r="S14" i="98"/>
  <c r="S13" i="98"/>
  <c r="S12" i="98"/>
  <c r="S11" i="98"/>
  <c r="S10" i="98"/>
  <c r="S9" i="98"/>
  <c r="S8" i="98"/>
  <c r="S7" i="98"/>
  <c r="S6" i="98"/>
  <c r="P38" i="98"/>
  <c r="P37" i="98"/>
  <c r="P36" i="98"/>
  <c r="P35" i="98"/>
  <c r="P34" i="98"/>
  <c r="P33" i="98"/>
  <c r="P32" i="98"/>
  <c r="P31" i="98"/>
  <c r="P30" i="98"/>
  <c r="P29" i="98"/>
  <c r="P28" i="98"/>
  <c r="P27" i="98"/>
  <c r="P26" i="98"/>
  <c r="P25" i="98"/>
  <c r="P24" i="98"/>
  <c r="P23" i="98"/>
  <c r="P22" i="98"/>
  <c r="P21" i="98"/>
  <c r="P20" i="98"/>
  <c r="P19" i="98"/>
  <c r="P18" i="98"/>
  <c r="P17" i="98"/>
  <c r="P16" i="98"/>
  <c r="P15" i="98"/>
  <c r="P14" i="98"/>
  <c r="P13" i="98"/>
  <c r="P12" i="98"/>
  <c r="P11" i="98"/>
  <c r="P10" i="98"/>
  <c r="P9" i="98"/>
  <c r="P8" i="98"/>
  <c r="P7" i="98"/>
  <c r="P6" i="98"/>
  <c r="N38" i="98"/>
  <c r="N37" i="98"/>
  <c r="N36" i="98"/>
  <c r="N35" i="98"/>
  <c r="N34" i="98"/>
  <c r="N33" i="98"/>
  <c r="N32" i="98"/>
  <c r="N31" i="98"/>
  <c r="N30" i="98"/>
  <c r="N29" i="98"/>
  <c r="N28" i="98"/>
  <c r="N27" i="98"/>
  <c r="N26" i="98"/>
  <c r="N25" i="98"/>
  <c r="N24" i="98"/>
  <c r="N23" i="98"/>
  <c r="N22" i="98"/>
  <c r="N21" i="98"/>
  <c r="N20" i="98"/>
  <c r="N19" i="98"/>
  <c r="N18" i="98"/>
  <c r="N17" i="98"/>
  <c r="N16" i="98"/>
  <c r="N15" i="98"/>
  <c r="N14" i="98"/>
  <c r="N13" i="98"/>
  <c r="N12" i="98"/>
  <c r="N11" i="98"/>
  <c r="N10" i="98"/>
  <c r="N9" i="98"/>
  <c r="N8" i="98"/>
  <c r="N7" i="98"/>
  <c r="N6" i="98"/>
  <c r="L38" i="98"/>
  <c r="L37" i="98"/>
  <c r="L36" i="98"/>
  <c r="L35" i="98"/>
  <c r="L34" i="98"/>
  <c r="L33" i="98"/>
  <c r="L32" i="98"/>
  <c r="L31" i="98"/>
  <c r="L30" i="98"/>
  <c r="L29" i="98"/>
  <c r="L28" i="98"/>
  <c r="L27" i="98"/>
  <c r="L26" i="98"/>
  <c r="L25" i="98"/>
  <c r="L24" i="98"/>
  <c r="L23" i="98"/>
  <c r="L22" i="98"/>
  <c r="L21" i="98"/>
  <c r="L20" i="98"/>
  <c r="L19" i="98"/>
  <c r="L18" i="98"/>
  <c r="L17" i="98"/>
  <c r="L16" i="98"/>
  <c r="L15" i="98"/>
  <c r="L14" i="98"/>
  <c r="L13" i="98"/>
  <c r="L12" i="98"/>
  <c r="L11" i="98"/>
  <c r="L10" i="98"/>
  <c r="L9" i="98"/>
  <c r="L8" i="98"/>
  <c r="L7" i="98"/>
  <c r="L6" i="98"/>
  <c r="J38" i="98"/>
  <c r="J37" i="98"/>
  <c r="J36" i="98"/>
  <c r="J35" i="98"/>
  <c r="J34" i="98"/>
  <c r="J33" i="98"/>
  <c r="J32" i="98"/>
  <c r="J31" i="98"/>
  <c r="J30" i="98"/>
  <c r="J29" i="98"/>
  <c r="J28" i="98"/>
  <c r="J27" i="98"/>
  <c r="J26" i="98"/>
  <c r="J25" i="98"/>
  <c r="J24" i="98"/>
  <c r="J23" i="98"/>
  <c r="J22" i="98"/>
  <c r="J21" i="98"/>
  <c r="J20" i="98"/>
  <c r="J19" i="98"/>
  <c r="J18" i="98"/>
  <c r="J17" i="98"/>
  <c r="J16" i="98"/>
  <c r="J15" i="98"/>
  <c r="J14" i="98"/>
  <c r="J13" i="98"/>
  <c r="J12" i="98"/>
  <c r="J11" i="98"/>
  <c r="J10" i="98"/>
  <c r="J9" i="98"/>
  <c r="J8" i="98"/>
  <c r="J7" i="98"/>
  <c r="J6" i="98"/>
  <c r="H38" i="98"/>
  <c r="H37" i="98"/>
  <c r="H36" i="98"/>
  <c r="H35" i="98"/>
  <c r="H34" i="98"/>
  <c r="H33" i="98"/>
  <c r="H32" i="98"/>
  <c r="H31" i="98"/>
  <c r="H30" i="98"/>
  <c r="H29" i="98"/>
  <c r="H28" i="98"/>
  <c r="H27" i="98"/>
  <c r="H26" i="98"/>
  <c r="H25" i="98"/>
  <c r="H24" i="98"/>
  <c r="H23" i="98"/>
  <c r="H22" i="98"/>
  <c r="H21" i="98"/>
  <c r="H20" i="98"/>
  <c r="H19" i="98"/>
  <c r="H18" i="98"/>
  <c r="H17" i="98"/>
  <c r="H16" i="98"/>
  <c r="H15" i="98"/>
  <c r="H14" i="98"/>
  <c r="H13" i="98"/>
  <c r="H12" i="98"/>
  <c r="H11" i="98"/>
  <c r="H10" i="98"/>
  <c r="H9" i="98"/>
  <c r="H8" i="98"/>
  <c r="H7" i="98"/>
  <c r="H6" i="98"/>
  <c r="F38" i="98"/>
  <c r="F37" i="98"/>
  <c r="F36" i="98"/>
  <c r="F35" i="98"/>
  <c r="F34" i="98"/>
  <c r="F33" i="98"/>
  <c r="F32" i="98"/>
  <c r="F31" i="98"/>
  <c r="F30" i="98"/>
  <c r="F29" i="98"/>
  <c r="F28" i="98"/>
  <c r="F27" i="98"/>
  <c r="F26" i="98"/>
  <c r="F25" i="98"/>
  <c r="F24" i="98"/>
  <c r="F23" i="98"/>
  <c r="F22" i="98"/>
  <c r="F21" i="98"/>
  <c r="F20" i="98"/>
  <c r="F19" i="98"/>
  <c r="F18" i="98"/>
  <c r="F17" i="98"/>
  <c r="F16" i="98"/>
  <c r="F15" i="98"/>
  <c r="F14" i="98"/>
  <c r="F13" i="98"/>
  <c r="F12" i="98"/>
  <c r="F11" i="98"/>
  <c r="F10" i="98"/>
  <c r="F9" i="98"/>
  <c r="F8" i="98"/>
  <c r="F7" i="98"/>
  <c r="F6" i="98"/>
  <c r="D38" i="98"/>
  <c r="D37" i="98"/>
  <c r="D36" i="98"/>
  <c r="D35" i="98"/>
  <c r="D34" i="98"/>
  <c r="D33" i="98"/>
  <c r="D32" i="98"/>
  <c r="D31" i="98"/>
  <c r="D30" i="98"/>
  <c r="D29" i="98"/>
  <c r="D28" i="98"/>
  <c r="D27" i="98"/>
  <c r="D26" i="98"/>
  <c r="D25" i="98"/>
  <c r="D24" i="98"/>
  <c r="D23" i="98"/>
  <c r="D22" i="98"/>
  <c r="D21" i="98"/>
  <c r="D20" i="98"/>
  <c r="D19" i="98"/>
  <c r="D18" i="98"/>
  <c r="D17" i="98"/>
  <c r="D16" i="98"/>
  <c r="D15" i="98"/>
  <c r="D14" i="98"/>
  <c r="D13" i="98"/>
  <c r="D12" i="98"/>
  <c r="D11" i="98"/>
  <c r="D10" i="98"/>
  <c r="D9" i="98"/>
  <c r="D8" i="98"/>
  <c r="D7" i="98"/>
  <c r="D6" i="98"/>
  <c r="R28" i="98"/>
  <c r="R17" i="98"/>
  <c r="R15" i="98"/>
  <c r="R13" i="98"/>
  <c r="R11" i="98"/>
  <c r="R9" i="98"/>
  <c r="R7" i="98"/>
  <c r="O28" i="98"/>
  <c r="M28" i="98"/>
  <c r="K28" i="98"/>
  <c r="I28" i="98"/>
  <c r="G28" i="98"/>
  <c r="E28" i="98"/>
  <c r="O6" i="98"/>
  <c r="M6" i="98"/>
  <c r="K6" i="98"/>
  <c r="I6" i="98"/>
  <c r="G6" i="98"/>
  <c r="E6" i="98"/>
  <c r="O17" i="98"/>
  <c r="M17" i="98"/>
  <c r="K17" i="98"/>
  <c r="I17" i="98"/>
  <c r="G17" i="98"/>
  <c r="E17" i="98"/>
  <c r="R16" i="98"/>
  <c r="R14" i="98"/>
  <c r="R12" i="98"/>
  <c r="R10" i="98"/>
  <c r="R8" i="98"/>
  <c r="O7" i="98"/>
  <c r="O16" i="98"/>
  <c r="O15" i="98"/>
  <c r="O14" i="98"/>
  <c r="O13" i="98"/>
  <c r="O12" i="98"/>
  <c r="O11" i="98"/>
  <c r="O10" i="98"/>
  <c r="O9" i="98"/>
  <c r="O8" i="98"/>
  <c r="M16" i="98"/>
  <c r="M15" i="98"/>
  <c r="M14" i="98"/>
  <c r="M13" i="98"/>
  <c r="M12" i="98"/>
  <c r="M11" i="98"/>
  <c r="M10" i="98"/>
  <c r="M9" i="98"/>
  <c r="M8" i="98"/>
  <c r="M7" i="98"/>
  <c r="K16" i="98"/>
  <c r="K15" i="98"/>
  <c r="K14" i="98"/>
  <c r="K13" i="98"/>
  <c r="K12" i="98"/>
  <c r="K11" i="98"/>
  <c r="K10" i="98"/>
  <c r="K9" i="98"/>
  <c r="K8" i="98"/>
  <c r="K7" i="98"/>
  <c r="I16" i="98"/>
  <c r="I15" i="98"/>
  <c r="I14" i="98"/>
  <c r="I13" i="98"/>
  <c r="I12" i="98"/>
  <c r="I11" i="98"/>
  <c r="I10" i="98"/>
  <c r="I9" i="98"/>
  <c r="I8" i="98"/>
  <c r="I7" i="98"/>
  <c r="G16" i="98"/>
  <c r="G15" i="98"/>
  <c r="G14" i="98"/>
  <c r="G13" i="98"/>
  <c r="G12" i="98"/>
  <c r="G11" i="98"/>
  <c r="G10" i="98"/>
  <c r="G9" i="98"/>
  <c r="G8" i="98"/>
  <c r="G7" i="98"/>
  <c r="E16" i="98"/>
  <c r="E15" i="98"/>
  <c r="E14" i="98"/>
  <c r="E13" i="98"/>
  <c r="E12" i="98"/>
  <c r="E11" i="98"/>
  <c r="E10" i="98"/>
  <c r="E9" i="98"/>
  <c r="E8" i="98"/>
  <c r="E7" i="98"/>
  <c r="C6" i="98"/>
  <c r="C16" i="98"/>
  <c r="C15" i="98"/>
  <c r="C14" i="98"/>
  <c r="C13" i="98"/>
  <c r="C12" i="98"/>
  <c r="C11" i="98"/>
  <c r="C10" i="98"/>
  <c r="C9" i="98"/>
  <c r="C8" i="98"/>
  <c r="C7" i="98"/>
  <c r="C38" i="98"/>
  <c r="C37" i="98"/>
  <c r="C36" i="98"/>
  <c r="C35" i="98"/>
  <c r="C34" i="98"/>
  <c r="C33" i="98"/>
  <c r="C32" i="98"/>
  <c r="C31" i="98"/>
  <c r="C30" i="98"/>
  <c r="C29" i="98"/>
  <c r="C27" i="98"/>
  <c r="C26" i="98"/>
  <c r="C25" i="98"/>
  <c r="C24" i="98"/>
  <c r="C23" i="98"/>
  <c r="C22" i="98"/>
  <c r="C21" i="98"/>
  <c r="C20" i="98"/>
  <c r="C19" i="98"/>
  <c r="C17" i="98"/>
  <c r="C18" i="98"/>
  <c r="C28" i="98"/>
  <c r="R6" i="98"/>
</calcChain>
</file>

<file path=xl/sharedStrings.xml><?xml version="1.0" encoding="utf-8"?>
<sst xmlns="http://schemas.openxmlformats.org/spreadsheetml/2006/main" count="99" uniqueCount="35">
  <si>
    <t>20～29歳</t>
    <rPh sb="5" eb="6">
      <t>サイ</t>
    </rPh>
    <phoneticPr fontId="18"/>
  </si>
  <si>
    <t>30～39歳</t>
    <rPh sb="5" eb="6">
      <t>サイ</t>
    </rPh>
    <phoneticPr fontId="18"/>
  </si>
  <si>
    <t>40～49歳</t>
    <rPh sb="5" eb="6">
      <t>サイ</t>
    </rPh>
    <phoneticPr fontId="18"/>
  </si>
  <si>
    <t>50～59歳</t>
    <rPh sb="5" eb="6">
      <t>サイ</t>
    </rPh>
    <phoneticPr fontId="18"/>
  </si>
  <si>
    <t>60～69歳</t>
    <rPh sb="5" eb="6">
      <t>サイ</t>
    </rPh>
    <phoneticPr fontId="18"/>
  </si>
  <si>
    <t>70歳以上</t>
    <rPh sb="2" eb="5">
      <t>サイイジョウ</t>
    </rPh>
    <phoneticPr fontId="18"/>
  </si>
  <si>
    <t>人数</t>
    <rPh sb="0" eb="2">
      <t>ニンズウ</t>
    </rPh>
    <phoneticPr fontId="18"/>
  </si>
  <si>
    <t>％</t>
  </si>
  <si>
    <t>０ｇ</t>
  </si>
  <si>
    <t>50ｇ未満</t>
    <rPh sb="3" eb="5">
      <t>ミマン</t>
    </rPh>
    <phoneticPr fontId="18"/>
  </si>
  <si>
    <t>50～100ｇ未満</t>
    <rPh sb="7" eb="9">
      <t>ミマン</t>
    </rPh>
    <phoneticPr fontId="18"/>
  </si>
  <si>
    <t>100～150ｇ未満</t>
    <rPh sb="8" eb="10">
      <t>ミマン</t>
    </rPh>
    <phoneticPr fontId="18"/>
  </si>
  <si>
    <t>150～200ｇ未満</t>
    <rPh sb="8" eb="10">
      <t>ミマン</t>
    </rPh>
    <phoneticPr fontId="18"/>
  </si>
  <si>
    <t>200～250ｇ未満</t>
    <rPh sb="8" eb="10">
      <t>ミマン</t>
    </rPh>
    <phoneticPr fontId="18"/>
  </si>
  <si>
    <t>250～300ｇ未満</t>
    <rPh sb="8" eb="10">
      <t>ミマン</t>
    </rPh>
    <phoneticPr fontId="18"/>
  </si>
  <si>
    <t>300～350ｇ未満</t>
    <rPh sb="8" eb="10">
      <t>ミマン</t>
    </rPh>
    <phoneticPr fontId="18"/>
  </si>
  <si>
    <t>350～400ｇ未満</t>
    <rPh sb="8" eb="10">
      <t>ミマン</t>
    </rPh>
    <phoneticPr fontId="18"/>
  </si>
  <si>
    <t>400ｇ以上</t>
    <rPh sb="4" eb="6">
      <t>イジョウ</t>
    </rPh>
    <phoneticPr fontId="18"/>
  </si>
  <si>
    <t>総数</t>
    <rPh sb="0" eb="2">
      <t>ソウスウ</t>
    </rPh>
    <phoneticPr fontId="18"/>
  </si>
  <si>
    <t>男性</t>
    <rPh sb="0" eb="2">
      <t>ダンセイ</t>
    </rPh>
    <phoneticPr fontId="18"/>
  </si>
  <si>
    <t>女性</t>
    <rPh sb="0" eb="2">
      <t>ジョセイ</t>
    </rPh>
    <phoneticPr fontId="18"/>
  </si>
  <si>
    <t>総 数</t>
    <rPh sb="0" eb="1">
      <t>ソウ</t>
    </rPh>
    <rPh sb="2" eb="3">
      <t>スウ</t>
    </rPh>
    <phoneticPr fontId="18"/>
  </si>
  <si>
    <t>平均値</t>
    <rPh sb="0" eb="3">
      <t>ヘイキンチ</t>
    </rPh>
    <phoneticPr fontId="18"/>
  </si>
  <si>
    <t>標準偏差</t>
    <rPh sb="0" eb="2">
      <t>ヒョウジュン</t>
    </rPh>
    <rPh sb="2" eb="4">
      <t>ヘンサ</t>
    </rPh>
    <phoneticPr fontId="18"/>
  </si>
  <si>
    <t>（１日１人当たりg）</t>
    <rPh sb="2" eb="3">
      <t>ニチ</t>
    </rPh>
    <rPh sb="4" eb="5">
      <t>ニン</t>
    </rPh>
    <rPh sb="5" eb="6">
      <t>ア</t>
    </rPh>
    <phoneticPr fontId="18"/>
  </si>
  <si>
    <t>20歳代</t>
    <rPh sb="2" eb="3">
      <t>サイ</t>
    </rPh>
    <rPh sb="3" eb="4">
      <t>ダイ</t>
    </rPh>
    <phoneticPr fontId="18"/>
  </si>
  <si>
    <t>30歳代</t>
    <rPh sb="2" eb="3">
      <t>サイ</t>
    </rPh>
    <rPh sb="3" eb="4">
      <t>ダイ</t>
    </rPh>
    <phoneticPr fontId="18"/>
  </si>
  <si>
    <t>40歳代</t>
    <rPh sb="2" eb="3">
      <t>サイ</t>
    </rPh>
    <rPh sb="3" eb="4">
      <t>ダイ</t>
    </rPh>
    <phoneticPr fontId="18"/>
  </si>
  <si>
    <t>50歳代</t>
    <rPh sb="2" eb="3">
      <t>サイ</t>
    </rPh>
    <rPh sb="3" eb="4">
      <t>ダイ</t>
    </rPh>
    <phoneticPr fontId="18"/>
  </si>
  <si>
    <t>60歳代</t>
    <rPh sb="2" eb="3">
      <t>サイ</t>
    </rPh>
    <rPh sb="3" eb="4">
      <t>ダイ</t>
    </rPh>
    <phoneticPr fontId="18"/>
  </si>
  <si>
    <t>【年齢調整値】
20歳以上</t>
    <rPh sb="10" eb="11">
      <t>サイ</t>
    </rPh>
    <rPh sb="11" eb="13">
      <t>イジョウ</t>
    </rPh>
    <phoneticPr fontId="18"/>
  </si>
  <si>
    <t>　　　　　　　　　　　－総数・男性・女性、20歳以上</t>
    <phoneticPr fontId="18"/>
  </si>
  <si>
    <t>第６表の２　　果実類（ジャムを除く）の摂取量の平均値、標準偏差－年齢階級別、人数、平均値、標準偏差</t>
    <rPh sb="0" eb="1">
      <t>ダイ</t>
    </rPh>
    <rPh sb="2" eb="3">
      <t>ヒョウ</t>
    </rPh>
    <rPh sb="7" eb="9">
      <t>カジツ</t>
    </rPh>
    <rPh sb="15" eb="16">
      <t>ノゾ</t>
    </rPh>
    <rPh sb="19" eb="21">
      <t>セッシュ</t>
    </rPh>
    <rPh sb="21" eb="22">
      <t>リョウ</t>
    </rPh>
    <rPh sb="23" eb="26">
      <t>ヘイキンチ</t>
    </rPh>
    <rPh sb="27" eb="29">
      <t>ヒョウジュン</t>
    </rPh>
    <rPh sb="29" eb="31">
      <t>ヘンサ</t>
    </rPh>
    <rPh sb="32" eb="34">
      <t>ネンレイ</t>
    </rPh>
    <rPh sb="34" eb="36">
      <t>カイキュウ</t>
    </rPh>
    <rPh sb="36" eb="37">
      <t>ベツ</t>
    </rPh>
    <rPh sb="38" eb="40">
      <t>ニンズウ</t>
    </rPh>
    <rPh sb="41" eb="44">
      <t>ヘイキンチ</t>
    </rPh>
    <phoneticPr fontId="18"/>
  </si>
  <si>
    <t xml:space="preserve">        　    －総数・男性・女性、20歳以上</t>
    <phoneticPr fontId="18"/>
  </si>
  <si>
    <t>第６表の１　　果実類（ジャムを除く）の摂取量区分ごとの人数の割合－摂取量区分、年齢階級別、人数、割合</t>
    <rPh sb="0" eb="1">
      <t>ダイ</t>
    </rPh>
    <rPh sb="2" eb="3">
      <t>ヒョウ</t>
    </rPh>
    <rPh sb="7" eb="9">
      <t>カジツ</t>
    </rPh>
    <rPh sb="15" eb="16">
      <t>ノゾ</t>
    </rPh>
    <rPh sb="19" eb="21">
      <t>セッシュ</t>
    </rPh>
    <rPh sb="21" eb="22">
      <t>リョウ</t>
    </rPh>
    <rPh sb="22" eb="24">
      <t>クブン</t>
    </rPh>
    <rPh sb="27" eb="29">
      <t>ニンズウ</t>
    </rPh>
    <rPh sb="30" eb="32">
      <t>ワリアイ</t>
    </rPh>
    <rPh sb="33" eb="35">
      <t>セッシュ</t>
    </rPh>
    <rPh sb="35" eb="36">
      <t>リョウ</t>
    </rPh>
    <rPh sb="36" eb="38">
      <t>クブン</t>
    </rPh>
    <rPh sb="39" eb="41">
      <t>ネンレイ</t>
    </rPh>
    <rPh sb="41" eb="43">
      <t>カイキュウ</t>
    </rPh>
    <rPh sb="43" eb="44">
      <t>ベツ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</si>
</sst>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textRotation="255"/>
    </xf>
    <xf numFmtId="0" fontId="19" fillId="0" borderId="0" xfId="0" applyFont="1" applyAlignment="1">
      <alignment vertical="center"/>
    </xf>
    <xf numFmtId="38" fontId="20" fillId="0" borderId="10" xfId="42" applyFont="1" applyBorder="1">
      <alignment vertical="center"/>
    </xf>
    <xf numFmtId="0" fontId="20" fillId="0" borderId="29" xfId="0" applyFont="1" applyBorder="1">
      <alignment vertical="center"/>
    </xf>
    <xf numFmtId="0" fontId="20" fillId="0" borderId="10" xfId="0" applyFont="1" applyBorder="1">
      <alignment vertical="center"/>
    </xf>
    <xf numFmtId="1" fontId="20" fillId="0" borderId="20" xfId="0" applyNumberFormat="1" applyFont="1" applyBorder="1">
      <alignment vertical="center"/>
    </xf>
    <xf numFmtId="176" fontId="20" fillId="0" borderId="30" xfId="0" applyNumberFormat="1" applyFont="1" applyBorder="1">
      <alignment vertical="center"/>
    </xf>
    <xf numFmtId="0" fontId="20" fillId="0" borderId="31" xfId="0" applyFont="1" applyBorder="1">
      <alignment vertical="center"/>
    </xf>
    <xf numFmtId="176" fontId="20" fillId="0" borderId="21" xfId="0" applyNumberFormat="1" applyFont="1" applyBorder="1">
      <alignment vertical="center"/>
    </xf>
    <xf numFmtId="0" fontId="20" fillId="0" borderId="20" xfId="0" applyFont="1" applyBorder="1">
      <alignment vertical="center"/>
    </xf>
    <xf numFmtId="1" fontId="20" fillId="0" borderId="22" xfId="0" applyNumberFormat="1" applyFont="1" applyBorder="1">
      <alignment vertical="center"/>
    </xf>
    <xf numFmtId="176" fontId="20" fillId="0" borderId="32" xfId="0" applyNumberFormat="1" applyFont="1" applyBorder="1">
      <alignment vertical="center"/>
    </xf>
    <xf numFmtId="0" fontId="20" fillId="0" borderId="33" xfId="0" applyFont="1" applyBorder="1">
      <alignment vertical="center"/>
    </xf>
    <xf numFmtId="176" fontId="20" fillId="0" borderId="12" xfId="0" applyNumberFormat="1" applyFont="1" applyBorder="1">
      <alignment vertical="center"/>
    </xf>
    <xf numFmtId="0" fontId="20" fillId="0" borderId="22" xfId="0" applyFont="1" applyBorder="1">
      <alignment vertical="center"/>
    </xf>
    <xf numFmtId="1" fontId="21" fillId="0" borderId="25" xfId="0" applyNumberFormat="1" applyFont="1" applyFill="1" applyBorder="1">
      <alignment vertical="center"/>
    </xf>
    <xf numFmtId="0" fontId="20" fillId="0" borderId="35" xfId="0" applyFont="1" applyBorder="1">
      <alignment vertical="center"/>
    </xf>
    <xf numFmtId="0" fontId="20" fillId="0" borderId="25" xfId="0" applyFont="1" applyBorder="1">
      <alignment vertical="center"/>
    </xf>
    <xf numFmtId="1" fontId="20" fillId="0" borderId="26" xfId="0" applyNumberFormat="1" applyFont="1" applyBorder="1">
      <alignment vertical="center"/>
    </xf>
    <xf numFmtId="176" fontId="20" fillId="0" borderId="36" xfId="0" applyNumberFormat="1" applyFont="1" applyBorder="1">
      <alignment vertical="center"/>
    </xf>
    <xf numFmtId="0" fontId="20" fillId="0" borderId="37" xfId="0" applyFont="1" applyBorder="1">
      <alignment vertical="center"/>
    </xf>
    <xf numFmtId="176" fontId="20" fillId="0" borderId="16" xfId="0" applyNumberFormat="1" applyFont="1" applyBorder="1">
      <alignment vertical="center"/>
    </xf>
    <xf numFmtId="0" fontId="20" fillId="0" borderId="26" xfId="0" applyFont="1" applyBorder="1">
      <alignment vertical="center"/>
    </xf>
    <xf numFmtId="38" fontId="21" fillId="0" borderId="23" xfId="42" applyFont="1" applyFill="1" applyBorder="1">
      <alignment vertical="center"/>
    </xf>
    <xf numFmtId="176" fontId="20" fillId="0" borderId="38" xfId="0" applyNumberFormat="1" applyFont="1" applyBorder="1">
      <alignment vertical="center"/>
    </xf>
    <xf numFmtId="0" fontId="20" fillId="0" borderId="39" xfId="0" applyFont="1" applyBorder="1">
      <alignment vertical="center"/>
    </xf>
    <xf numFmtId="176" fontId="20" fillId="0" borderId="24" xfId="0" applyNumberFormat="1" applyFont="1" applyBorder="1">
      <alignment vertical="center"/>
    </xf>
    <xf numFmtId="0" fontId="20" fillId="0" borderId="23" xfId="0" applyFont="1" applyBorder="1">
      <alignment vertical="center"/>
    </xf>
    <xf numFmtId="38" fontId="20" fillId="0" borderId="20" xfId="42" applyFont="1" applyBorder="1">
      <alignment vertical="center"/>
    </xf>
    <xf numFmtId="38" fontId="20" fillId="0" borderId="22" xfId="42" applyFont="1" applyBorder="1">
      <alignment vertical="center"/>
    </xf>
    <xf numFmtId="38" fontId="20" fillId="0" borderId="23" xfId="42" applyFont="1" applyBorder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3" fillId="0" borderId="4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23" fillId="33" borderId="10" xfId="0" applyFont="1" applyFill="1" applyBorder="1" applyAlignment="1">
      <alignment horizontal="center" vertical="center"/>
    </xf>
    <xf numFmtId="38" fontId="21" fillId="0" borderId="10" xfId="42" applyFont="1" applyFill="1" applyBorder="1">
      <alignment vertical="center"/>
    </xf>
    <xf numFmtId="0" fontId="21" fillId="0" borderId="10" xfId="0" applyFont="1" applyFill="1" applyBorder="1">
      <alignment vertical="center"/>
    </xf>
    <xf numFmtId="0" fontId="21" fillId="0" borderId="10" xfId="0" applyFont="1" applyBorder="1">
      <alignment vertical="center"/>
    </xf>
    <xf numFmtId="0" fontId="23" fillId="33" borderId="11" xfId="0" applyFont="1" applyFill="1" applyBorder="1" applyAlignment="1">
      <alignment horizontal="center" vertical="center" shrinkToFit="1"/>
    </xf>
    <xf numFmtId="176" fontId="21" fillId="0" borderId="11" xfId="0" applyNumberFormat="1" applyFont="1" applyFill="1" applyBorder="1">
      <alignment vertical="center"/>
    </xf>
    <xf numFmtId="176" fontId="21" fillId="0" borderId="11" xfId="0" applyNumberFormat="1" applyFont="1" applyBorder="1">
      <alignment vertical="center"/>
    </xf>
    <xf numFmtId="0" fontId="23" fillId="33" borderId="41" xfId="0" applyFont="1" applyFill="1" applyBorder="1" applyAlignment="1">
      <alignment horizontal="center" vertical="center"/>
    </xf>
    <xf numFmtId="176" fontId="21" fillId="0" borderId="41" xfId="0" applyNumberFormat="1" applyFont="1" applyFill="1" applyBorder="1">
      <alignment vertical="center"/>
    </xf>
    <xf numFmtId="176" fontId="21" fillId="0" borderId="41" xfId="0" applyNumberFormat="1" applyFont="1" applyBorder="1">
      <alignment vertical="center"/>
    </xf>
    <xf numFmtId="0" fontId="19" fillId="0" borderId="0" xfId="0" applyFont="1" applyAlignment="1">
      <alignment horizontal="right" vertical="center"/>
    </xf>
    <xf numFmtId="1" fontId="20" fillId="0" borderId="20" xfId="0" applyNumberFormat="1" applyFont="1" applyFill="1" applyBorder="1">
      <alignment vertical="center"/>
    </xf>
    <xf numFmtId="38" fontId="20" fillId="0" borderId="20" xfId="42" applyFont="1" applyFill="1" applyBorder="1">
      <alignment vertical="center"/>
    </xf>
    <xf numFmtId="0" fontId="27" fillId="0" borderId="0" xfId="0" applyFont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29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>
      <alignment vertical="center"/>
    </xf>
    <xf numFmtId="0" fontId="27" fillId="0" borderId="17" xfId="0" applyFont="1" applyBorder="1">
      <alignment vertical="center"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>
      <alignment vertical="center"/>
    </xf>
    <xf numFmtId="0" fontId="27" fillId="0" borderId="14" xfId="0" applyFont="1" applyBorder="1">
      <alignment vertical="center"/>
    </xf>
    <xf numFmtId="1" fontId="20" fillId="0" borderId="28" xfId="0" applyNumberFormat="1" applyFont="1" applyBorder="1">
      <alignment vertical="center"/>
    </xf>
    <xf numFmtId="1" fontId="20" fillId="0" borderId="11" xfId="0" applyNumberFormat="1" applyFont="1" applyBorder="1">
      <alignment vertical="center"/>
    </xf>
    <xf numFmtId="1" fontId="20" fillId="0" borderId="34" xfId="0" applyNumberFormat="1" applyFont="1" applyBorder="1">
      <alignment vertical="center"/>
    </xf>
    <xf numFmtId="1" fontId="20" fillId="0" borderId="27" xfId="0" applyNumberFormat="1" applyFont="1" applyBorder="1">
      <alignment vertical="center"/>
    </xf>
    <xf numFmtId="1" fontId="20" fillId="0" borderId="38" xfId="0" applyNumberFormat="1" applyFont="1" applyBorder="1">
      <alignment vertical="center"/>
    </xf>
    <xf numFmtId="1" fontId="20" fillId="0" borderId="24" xfId="0" applyNumberFormat="1" applyFont="1" applyBorder="1">
      <alignment vertical="center"/>
    </xf>
    <xf numFmtId="0" fontId="27" fillId="0" borderId="17" xfId="0" applyFont="1" applyBorder="1" applyAlignment="1">
      <alignment horizontal="center" vertical="center" textRotation="255"/>
    </xf>
    <xf numFmtId="0" fontId="27" fillId="0" borderId="14" xfId="0" applyFont="1" applyBorder="1" applyAlignment="1">
      <alignment horizontal="center" vertical="center" textRotation="255"/>
    </xf>
    <xf numFmtId="0" fontId="27" fillId="33" borderId="20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 shrinkToFit="1"/>
    </xf>
    <xf numFmtId="0" fontId="27" fillId="33" borderId="11" xfId="0" applyFont="1" applyFill="1" applyBorder="1" applyAlignment="1">
      <alignment horizontal="center" vertical="center" shrinkToFit="1"/>
    </xf>
    <xf numFmtId="0" fontId="27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19" xfId="0" applyFont="1" applyBorder="1" applyAlignment="1">
      <alignment horizontal="center" vertical="center" textRotation="255"/>
    </xf>
    <xf numFmtId="0" fontId="27" fillId="0" borderId="18" xfId="0" applyFont="1" applyBorder="1" applyAlignment="1">
      <alignment horizontal="center" vertical="center" textRotation="255"/>
    </xf>
    <xf numFmtId="0" fontId="23" fillId="33" borderId="40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view="pageBreakPreview" zoomScaleNormal="100" zoomScaleSheetLayoutView="100" workbookViewId="0">
      <selection activeCell="A41" sqref="A41"/>
    </sheetView>
  </sheetViews>
  <sheetFormatPr defaultRowHeight="13.5" x14ac:dyDescent="0.15"/>
  <cols>
    <col min="1" max="1" width="3.625" style="3" customWidth="1"/>
    <col min="2" max="2" width="15.125" style="2" customWidth="1"/>
    <col min="3" max="16" width="6.125" style="2" customWidth="1"/>
    <col min="17" max="17" width="0.875" style="2" customWidth="1"/>
    <col min="18" max="19" width="6.125" style="2" customWidth="1"/>
    <col min="20" max="16384" width="9" style="2"/>
  </cols>
  <sheetData>
    <row r="1" spans="1:19" ht="18" customHeight="1" x14ac:dyDescent="0.15">
      <c r="A1" s="81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9" ht="18" customHeight="1" x14ac:dyDescent="0.15">
      <c r="A2" s="4" t="s">
        <v>33</v>
      </c>
    </row>
    <row r="3" spans="1:19" ht="18" customHeight="1" x14ac:dyDescent="0.15">
      <c r="A3" s="4"/>
      <c r="P3" s="51"/>
    </row>
    <row r="4" spans="1:19" s="1" customFormat="1" ht="30" customHeight="1" x14ac:dyDescent="0.15">
      <c r="A4" s="73"/>
      <c r="B4" s="74"/>
      <c r="C4" s="79" t="s">
        <v>18</v>
      </c>
      <c r="D4" s="80"/>
      <c r="E4" s="79" t="s">
        <v>0</v>
      </c>
      <c r="F4" s="80"/>
      <c r="G4" s="79" t="s">
        <v>1</v>
      </c>
      <c r="H4" s="80"/>
      <c r="I4" s="79" t="s">
        <v>2</v>
      </c>
      <c r="J4" s="80"/>
      <c r="K4" s="79" t="s">
        <v>3</v>
      </c>
      <c r="L4" s="80"/>
      <c r="M4" s="79" t="s">
        <v>4</v>
      </c>
      <c r="N4" s="80"/>
      <c r="O4" s="79" t="s">
        <v>5</v>
      </c>
      <c r="P4" s="80"/>
      <c r="Q4" s="54"/>
      <c r="R4" s="77" t="s">
        <v>30</v>
      </c>
      <c r="S4" s="78"/>
    </row>
    <row r="5" spans="1:19" s="1" customFormat="1" ht="18" customHeight="1" x14ac:dyDescent="0.15">
      <c r="A5" s="75"/>
      <c r="B5" s="76"/>
      <c r="C5" s="55" t="s">
        <v>6</v>
      </c>
      <c r="D5" s="56" t="s">
        <v>7</v>
      </c>
      <c r="E5" s="57" t="s">
        <v>6</v>
      </c>
      <c r="F5" s="58" t="s">
        <v>7</v>
      </c>
      <c r="G5" s="55" t="s">
        <v>6</v>
      </c>
      <c r="H5" s="56" t="s">
        <v>7</v>
      </c>
      <c r="I5" s="57" t="s">
        <v>6</v>
      </c>
      <c r="J5" s="58" t="s">
        <v>7</v>
      </c>
      <c r="K5" s="55" t="s">
        <v>6</v>
      </c>
      <c r="L5" s="56" t="s">
        <v>7</v>
      </c>
      <c r="M5" s="57" t="s">
        <v>6</v>
      </c>
      <c r="N5" s="58" t="s">
        <v>7</v>
      </c>
      <c r="O5" s="55" t="s">
        <v>6</v>
      </c>
      <c r="P5" s="56" t="s">
        <v>7</v>
      </c>
      <c r="Q5" s="54"/>
      <c r="R5" s="55" t="s">
        <v>6</v>
      </c>
      <c r="S5" s="56" t="s">
        <v>7</v>
      </c>
    </row>
    <row r="6" spans="1:19" ht="18" customHeight="1" x14ac:dyDescent="0.15">
      <c r="A6" s="71" t="s">
        <v>18</v>
      </c>
      <c r="B6" s="59" t="s">
        <v>21</v>
      </c>
      <c r="C6" s="5">
        <f>SUM(C17,C28)</f>
        <v>2044</v>
      </c>
      <c r="D6" s="65">
        <f>C6/C$6*100</f>
        <v>100</v>
      </c>
      <c r="E6" s="6">
        <f t="shared" ref="E6:O6" si="0">SUM(E7:E16)</f>
        <v>148</v>
      </c>
      <c r="F6" s="66">
        <f>E6/E$6*100</f>
        <v>100</v>
      </c>
      <c r="G6" s="7">
        <f t="shared" si="0"/>
        <v>248</v>
      </c>
      <c r="H6" s="65">
        <f>G6/G$6*100</f>
        <v>100</v>
      </c>
      <c r="I6" s="6">
        <f t="shared" si="0"/>
        <v>293</v>
      </c>
      <c r="J6" s="66">
        <f>I6/I$6*100</f>
        <v>100</v>
      </c>
      <c r="K6" s="7">
        <f t="shared" si="0"/>
        <v>279</v>
      </c>
      <c r="L6" s="65">
        <f>K6/K$6*100</f>
        <v>100</v>
      </c>
      <c r="M6" s="6">
        <f t="shared" si="0"/>
        <v>467</v>
      </c>
      <c r="N6" s="66">
        <f>M6/M$6*100</f>
        <v>100</v>
      </c>
      <c r="O6" s="7">
        <f t="shared" si="0"/>
        <v>609</v>
      </c>
      <c r="P6" s="65">
        <f>O6/O$6*100</f>
        <v>100</v>
      </c>
      <c r="R6" s="5">
        <f>SUM(R7:R16)</f>
        <v>2006</v>
      </c>
      <c r="S6" s="65">
        <f>R6/R$6*100</f>
        <v>100</v>
      </c>
    </row>
    <row r="7" spans="1:19" ht="18" customHeight="1" x14ac:dyDescent="0.15">
      <c r="A7" s="71"/>
      <c r="B7" s="60" t="s">
        <v>8</v>
      </c>
      <c r="C7" s="8">
        <f>SUM(C18,C29)</f>
        <v>730</v>
      </c>
      <c r="D7" s="9">
        <f t="shared" ref="D7:F16" si="1">C7/C$6*100</f>
        <v>35.714285714285715</v>
      </c>
      <c r="E7" s="10">
        <f>SUM(E18,E29)</f>
        <v>83</v>
      </c>
      <c r="F7" s="11">
        <f t="shared" si="1"/>
        <v>56.081081081081088</v>
      </c>
      <c r="G7" s="12">
        <f>SUM(G18,G29)</f>
        <v>151</v>
      </c>
      <c r="H7" s="9">
        <f t="shared" ref="H7" si="2">G7/G$6*100</f>
        <v>60.887096774193552</v>
      </c>
      <c r="I7" s="10">
        <f>SUM(I18,I29)</f>
        <v>141</v>
      </c>
      <c r="J7" s="11">
        <f t="shared" ref="J7" si="3">I7/I$6*100</f>
        <v>48.122866894197955</v>
      </c>
      <c r="K7" s="12">
        <f>SUM(K18,K29)</f>
        <v>100</v>
      </c>
      <c r="L7" s="9">
        <f t="shared" ref="L7" si="4">K7/K$6*100</f>
        <v>35.842293906810035</v>
      </c>
      <c r="M7" s="10">
        <f>SUM(M18,M29)</f>
        <v>126</v>
      </c>
      <c r="N7" s="11">
        <f t="shared" ref="N7" si="5">M7/M$6*100</f>
        <v>26.980728051391861</v>
      </c>
      <c r="O7" s="12">
        <f>SUM(O18,O29)</f>
        <v>129</v>
      </c>
      <c r="P7" s="9">
        <f t="shared" ref="P7" si="6">O7/O$6*100</f>
        <v>21.182266009852217</v>
      </c>
      <c r="R7" s="8">
        <f>SUM(R18,R29)</f>
        <v>806</v>
      </c>
      <c r="S7" s="9">
        <f t="shared" ref="S7" si="7">R7/R$6*100</f>
        <v>40.179461615154537</v>
      </c>
    </row>
    <row r="8" spans="1:19" ht="18" customHeight="1" x14ac:dyDescent="0.15">
      <c r="A8" s="71"/>
      <c r="B8" s="61" t="s">
        <v>9</v>
      </c>
      <c r="C8" s="13">
        <f t="shared" ref="C8:E16" si="8">SUM(C19,C30)</f>
        <v>207</v>
      </c>
      <c r="D8" s="14">
        <f t="shared" si="1"/>
        <v>10.12720156555773</v>
      </c>
      <c r="E8" s="15">
        <f t="shared" si="8"/>
        <v>14</v>
      </c>
      <c r="F8" s="16">
        <f t="shared" si="1"/>
        <v>9.4594594594594597</v>
      </c>
      <c r="G8" s="17">
        <f t="shared" ref="G8" si="9">SUM(G19,G30)</f>
        <v>38</v>
      </c>
      <c r="H8" s="14">
        <f t="shared" ref="H8" si="10">G8/G$6*100</f>
        <v>15.32258064516129</v>
      </c>
      <c r="I8" s="15">
        <f t="shared" ref="I8" si="11">SUM(I19,I30)</f>
        <v>44</v>
      </c>
      <c r="J8" s="16">
        <f t="shared" ref="J8" si="12">I8/I$6*100</f>
        <v>15.017064846416384</v>
      </c>
      <c r="K8" s="17">
        <f t="shared" ref="K8" si="13">SUM(K19,K30)</f>
        <v>29</v>
      </c>
      <c r="L8" s="14">
        <f t="shared" ref="L8" si="14">K8/K$6*100</f>
        <v>10.394265232974909</v>
      </c>
      <c r="M8" s="15">
        <f t="shared" ref="M8" si="15">SUM(M19,M30)</f>
        <v>39</v>
      </c>
      <c r="N8" s="16">
        <f t="shared" ref="N8" si="16">M8/M$6*100</f>
        <v>8.3511777301927204</v>
      </c>
      <c r="O8" s="17">
        <f t="shared" ref="O8" si="17">SUM(O19,O30)</f>
        <v>43</v>
      </c>
      <c r="P8" s="14">
        <f t="shared" ref="P8" si="18">O8/O$6*100</f>
        <v>7.0607553366174054</v>
      </c>
      <c r="R8" s="13">
        <f t="shared" ref="R8:R16" si="19">SUM(R19,R30)</f>
        <v>216</v>
      </c>
      <c r="S8" s="14">
        <f t="shared" ref="S8" si="20">R8/R$6*100</f>
        <v>10.767696909272182</v>
      </c>
    </row>
    <row r="9" spans="1:19" ht="18" customHeight="1" x14ac:dyDescent="0.15">
      <c r="A9" s="71"/>
      <c r="B9" s="61" t="s">
        <v>10</v>
      </c>
      <c r="C9" s="13">
        <f t="shared" si="8"/>
        <v>255</v>
      </c>
      <c r="D9" s="14">
        <f t="shared" si="1"/>
        <v>12.475538160469666</v>
      </c>
      <c r="E9" s="15">
        <f t="shared" si="8"/>
        <v>15</v>
      </c>
      <c r="F9" s="16">
        <f t="shared" si="1"/>
        <v>10.135135135135135</v>
      </c>
      <c r="G9" s="17">
        <f t="shared" ref="G9" si="21">SUM(G20,G31)</f>
        <v>24</v>
      </c>
      <c r="H9" s="14">
        <f t="shared" ref="H9" si="22">G9/G$6*100</f>
        <v>9.67741935483871</v>
      </c>
      <c r="I9" s="15">
        <f t="shared" ref="I9" si="23">SUM(I20,I31)</f>
        <v>33</v>
      </c>
      <c r="J9" s="16">
        <f t="shared" ref="J9" si="24">I9/I$6*100</f>
        <v>11.262798634812286</v>
      </c>
      <c r="K9" s="17">
        <f t="shared" ref="K9" si="25">SUM(K20,K31)</f>
        <v>37</v>
      </c>
      <c r="L9" s="14">
        <f t="shared" ref="L9" si="26">K9/K$6*100</f>
        <v>13.261648745519713</v>
      </c>
      <c r="M9" s="15">
        <f t="shared" ref="M9" si="27">SUM(M20,M31)</f>
        <v>68</v>
      </c>
      <c r="N9" s="16">
        <f t="shared" ref="N9" si="28">M9/M$6*100</f>
        <v>14.5610278372591</v>
      </c>
      <c r="O9" s="17">
        <f t="shared" ref="O9" si="29">SUM(O20,O31)</f>
        <v>78</v>
      </c>
      <c r="P9" s="14">
        <f t="shared" ref="P9" si="30">O9/O$6*100</f>
        <v>12.807881773399016</v>
      </c>
      <c r="R9" s="13">
        <f t="shared" si="19"/>
        <v>243</v>
      </c>
      <c r="S9" s="14">
        <f t="shared" ref="S9" si="31">R9/R$6*100</f>
        <v>12.113659022931206</v>
      </c>
    </row>
    <row r="10" spans="1:19" ht="18" customHeight="1" x14ac:dyDescent="0.15">
      <c r="A10" s="71"/>
      <c r="B10" s="61" t="s">
        <v>11</v>
      </c>
      <c r="C10" s="13">
        <f t="shared" si="8"/>
        <v>261</v>
      </c>
      <c r="D10" s="14">
        <f t="shared" si="1"/>
        <v>12.769080234833661</v>
      </c>
      <c r="E10" s="15">
        <f t="shared" si="8"/>
        <v>10</v>
      </c>
      <c r="F10" s="16">
        <f t="shared" si="1"/>
        <v>6.756756756756757</v>
      </c>
      <c r="G10" s="17">
        <f t="shared" ref="G10" si="32">SUM(G21,G32)</f>
        <v>13</v>
      </c>
      <c r="H10" s="14">
        <f t="shared" ref="H10" si="33">G10/G$6*100</f>
        <v>5.241935483870968</v>
      </c>
      <c r="I10" s="15">
        <f t="shared" ref="I10" si="34">SUM(I21,I32)</f>
        <v>32</v>
      </c>
      <c r="J10" s="16">
        <f t="shared" ref="J10" si="35">I10/I$6*100</f>
        <v>10.921501706484642</v>
      </c>
      <c r="K10" s="17">
        <f t="shared" ref="K10" si="36">SUM(K21,K32)</f>
        <v>43</v>
      </c>
      <c r="L10" s="14">
        <f t="shared" ref="L10" si="37">K10/K$6*100</f>
        <v>15.412186379928317</v>
      </c>
      <c r="M10" s="15">
        <f t="shared" ref="M10" si="38">SUM(M21,M32)</f>
        <v>68</v>
      </c>
      <c r="N10" s="16">
        <f t="shared" ref="N10" si="39">M10/M$6*100</f>
        <v>14.5610278372591</v>
      </c>
      <c r="O10" s="17">
        <f t="shared" ref="O10" si="40">SUM(O21,O32)</f>
        <v>95</v>
      </c>
      <c r="P10" s="14">
        <f t="shared" ref="P10" si="41">O10/O$6*100</f>
        <v>15.599343185550083</v>
      </c>
      <c r="R10" s="13">
        <f t="shared" si="19"/>
        <v>235</v>
      </c>
      <c r="S10" s="14">
        <f t="shared" ref="S10" si="42">R10/R$6*100</f>
        <v>11.714855433698904</v>
      </c>
    </row>
    <row r="11" spans="1:19" ht="18" customHeight="1" x14ac:dyDescent="0.15">
      <c r="A11" s="71"/>
      <c r="B11" s="61" t="s">
        <v>12</v>
      </c>
      <c r="C11" s="13">
        <f t="shared" si="8"/>
        <v>182</v>
      </c>
      <c r="D11" s="14">
        <f t="shared" si="1"/>
        <v>8.9041095890410951</v>
      </c>
      <c r="E11" s="15">
        <f t="shared" si="8"/>
        <v>9</v>
      </c>
      <c r="F11" s="16">
        <f t="shared" si="1"/>
        <v>6.0810810810810816</v>
      </c>
      <c r="G11" s="17">
        <f t="shared" ref="G11" si="43">SUM(G22,G33)</f>
        <v>7</v>
      </c>
      <c r="H11" s="14">
        <f t="shared" ref="H11" si="44">G11/G$6*100</f>
        <v>2.82258064516129</v>
      </c>
      <c r="I11" s="15">
        <f t="shared" ref="I11" si="45">SUM(I22,I33)</f>
        <v>10</v>
      </c>
      <c r="J11" s="16">
        <f t="shared" ref="J11" si="46">I11/I$6*100</f>
        <v>3.4129692832764507</v>
      </c>
      <c r="K11" s="17">
        <f t="shared" ref="K11" si="47">SUM(K22,K33)</f>
        <v>24</v>
      </c>
      <c r="L11" s="14">
        <f t="shared" ref="L11" si="48">K11/K$6*100</f>
        <v>8.6021505376344098</v>
      </c>
      <c r="M11" s="15">
        <f t="shared" ref="M11" si="49">SUM(M22,M33)</f>
        <v>56</v>
      </c>
      <c r="N11" s="16">
        <f t="shared" ref="N11" si="50">M11/M$6*100</f>
        <v>11.991434689507495</v>
      </c>
      <c r="O11" s="17">
        <f t="shared" ref="O11" si="51">SUM(O22,O33)</f>
        <v>76</v>
      </c>
      <c r="P11" s="14">
        <f t="shared" ref="P11" si="52">O11/O$6*100</f>
        <v>12.479474548440066</v>
      </c>
      <c r="R11" s="13">
        <f t="shared" si="19"/>
        <v>156</v>
      </c>
      <c r="S11" s="14">
        <f t="shared" ref="S11" si="53">R11/R$6*100</f>
        <v>7.7766699900299106</v>
      </c>
    </row>
    <row r="12" spans="1:19" ht="18" customHeight="1" x14ac:dyDescent="0.15">
      <c r="A12" s="71"/>
      <c r="B12" s="61" t="s">
        <v>13</v>
      </c>
      <c r="C12" s="13">
        <f t="shared" si="8"/>
        <v>135</v>
      </c>
      <c r="D12" s="14">
        <f t="shared" si="1"/>
        <v>6.6046966731898236</v>
      </c>
      <c r="E12" s="15">
        <f t="shared" si="8"/>
        <v>5</v>
      </c>
      <c r="F12" s="16">
        <f t="shared" si="1"/>
        <v>3.3783783783783785</v>
      </c>
      <c r="G12" s="17">
        <f t="shared" ref="G12" si="54">SUM(G23,G34)</f>
        <v>8</v>
      </c>
      <c r="H12" s="14">
        <f t="shared" ref="H12" si="55">G12/G$6*100</f>
        <v>3.225806451612903</v>
      </c>
      <c r="I12" s="15">
        <f t="shared" ref="I12" si="56">SUM(I23,I34)</f>
        <v>16</v>
      </c>
      <c r="J12" s="16">
        <f t="shared" ref="J12" si="57">I12/I$6*100</f>
        <v>5.4607508532423212</v>
      </c>
      <c r="K12" s="17">
        <f t="shared" ref="K12" si="58">SUM(K23,K34)</f>
        <v>15</v>
      </c>
      <c r="L12" s="14">
        <f t="shared" ref="L12" si="59">K12/K$6*100</f>
        <v>5.376344086021505</v>
      </c>
      <c r="M12" s="15">
        <f t="shared" ref="M12" si="60">SUM(M23,M34)</f>
        <v>32</v>
      </c>
      <c r="N12" s="16">
        <f t="shared" ref="N12" si="61">M12/M$6*100</f>
        <v>6.8522483940042829</v>
      </c>
      <c r="O12" s="17">
        <f t="shared" ref="O12" si="62">SUM(O23,O34)</f>
        <v>59</v>
      </c>
      <c r="P12" s="14">
        <f t="shared" ref="P12" si="63">O12/O$6*100</f>
        <v>9.6880131362889994</v>
      </c>
      <c r="R12" s="13">
        <f t="shared" si="19"/>
        <v>119</v>
      </c>
      <c r="S12" s="14">
        <f t="shared" ref="S12" si="64">R12/R$6*100</f>
        <v>5.9322033898305087</v>
      </c>
    </row>
    <row r="13" spans="1:19" ht="18" customHeight="1" x14ac:dyDescent="0.15">
      <c r="A13" s="71"/>
      <c r="B13" s="61" t="s">
        <v>14</v>
      </c>
      <c r="C13" s="13">
        <f t="shared" si="8"/>
        <v>94</v>
      </c>
      <c r="D13" s="14">
        <f t="shared" si="1"/>
        <v>4.5988258317025439</v>
      </c>
      <c r="E13" s="15">
        <f t="shared" si="8"/>
        <v>2</v>
      </c>
      <c r="F13" s="16">
        <f t="shared" si="1"/>
        <v>1.3513513513513513</v>
      </c>
      <c r="G13" s="17">
        <f t="shared" ref="G13" si="65">SUM(G24,G35)</f>
        <v>3</v>
      </c>
      <c r="H13" s="14">
        <f t="shared" ref="H13" si="66">G13/G$6*100</f>
        <v>1.2096774193548387</v>
      </c>
      <c r="I13" s="15">
        <f t="shared" ref="I13" si="67">SUM(I24,I35)</f>
        <v>4</v>
      </c>
      <c r="J13" s="16">
        <f t="shared" ref="J13" si="68">I13/I$6*100</f>
        <v>1.3651877133105803</v>
      </c>
      <c r="K13" s="17">
        <f t="shared" ref="K13" si="69">SUM(K24,K35)</f>
        <v>16</v>
      </c>
      <c r="L13" s="14">
        <f t="shared" ref="L13" si="70">K13/K$6*100</f>
        <v>5.7347670250896057</v>
      </c>
      <c r="M13" s="15">
        <f t="shared" ref="M13" si="71">SUM(M24,M35)</f>
        <v>19</v>
      </c>
      <c r="N13" s="16">
        <f t="shared" ref="N13" si="72">M13/M$6*100</f>
        <v>4.0685224839400433</v>
      </c>
      <c r="O13" s="17">
        <f t="shared" ref="O13" si="73">SUM(O24,O35)</f>
        <v>50</v>
      </c>
      <c r="P13" s="14">
        <f t="shared" ref="P13" si="74">O13/O$6*100</f>
        <v>8.2101806239737272</v>
      </c>
      <c r="R13" s="13">
        <f t="shared" si="19"/>
        <v>79</v>
      </c>
      <c r="S13" s="14">
        <f t="shared" ref="S13" si="75">R13/R$6*100</f>
        <v>3.9381854436689929</v>
      </c>
    </row>
    <row r="14" spans="1:19" ht="18" customHeight="1" x14ac:dyDescent="0.15">
      <c r="A14" s="71"/>
      <c r="B14" s="61" t="s">
        <v>15</v>
      </c>
      <c r="C14" s="13">
        <f t="shared" si="8"/>
        <v>60</v>
      </c>
      <c r="D14" s="14">
        <f t="shared" si="1"/>
        <v>2.9354207436399218</v>
      </c>
      <c r="E14" s="15">
        <f t="shared" si="8"/>
        <v>3</v>
      </c>
      <c r="F14" s="16">
        <f t="shared" si="1"/>
        <v>2.0270270270270272</v>
      </c>
      <c r="G14" s="17">
        <f t="shared" ref="G14" si="76">SUM(G25,G36)</f>
        <v>1</v>
      </c>
      <c r="H14" s="14">
        <f t="shared" ref="H14" si="77">G14/G$6*100</f>
        <v>0.40322580645161288</v>
      </c>
      <c r="I14" s="15">
        <f t="shared" ref="I14" si="78">SUM(I25,I36)</f>
        <v>6</v>
      </c>
      <c r="J14" s="16">
        <f t="shared" ref="J14" si="79">I14/I$6*100</f>
        <v>2.0477815699658701</v>
      </c>
      <c r="K14" s="17">
        <f t="shared" ref="K14" si="80">SUM(K25,K36)</f>
        <v>3</v>
      </c>
      <c r="L14" s="14">
        <f t="shared" ref="L14" si="81">K14/K$6*100</f>
        <v>1.0752688172043012</v>
      </c>
      <c r="M14" s="15">
        <f t="shared" ref="M14" si="82">SUM(M25,M36)</f>
        <v>18</v>
      </c>
      <c r="N14" s="16">
        <f t="shared" ref="N14" si="83">M14/M$6*100</f>
        <v>3.8543897216274088</v>
      </c>
      <c r="O14" s="17">
        <f t="shared" ref="O14" si="84">SUM(O25,O36)</f>
        <v>29</v>
      </c>
      <c r="P14" s="14">
        <f t="shared" ref="P14" si="85">O14/O$6*100</f>
        <v>4.7619047619047619</v>
      </c>
      <c r="R14" s="13">
        <f t="shared" si="19"/>
        <v>50</v>
      </c>
      <c r="S14" s="14">
        <f t="shared" ref="S14" si="86">R14/R$6*100</f>
        <v>2.4925224327018944</v>
      </c>
    </row>
    <row r="15" spans="1:19" ht="18" customHeight="1" x14ac:dyDescent="0.15">
      <c r="A15" s="71"/>
      <c r="B15" s="61" t="s">
        <v>16</v>
      </c>
      <c r="C15" s="13">
        <f t="shared" si="8"/>
        <v>51</v>
      </c>
      <c r="D15" s="14">
        <f t="shared" si="1"/>
        <v>2.4951076320939332</v>
      </c>
      <c r="E15" s="15">
        <f t="shared" si="8"/>
        <v>0</v>
      </c>
      <c r="F15" s="16">
        <f t="shared" si="1"/>
        <v>0</v>
      </c>
      <c r="G15" s="17">
        <f t="shared" ref="G15" si="87">SUM(G26,G37)</f>
        <v>0</v>
      </c>
      <c r="H15" s="14">
        <f t="shared" ref="H15" si="88">G15/G$6*100</f>
        <v>0</v>
      </c>
      <c r="I15" s="15">
        <f t="shared" ref="I15" si="89">SUM(I26,I37)</f>
        <v>1</v>
      </c>
      <c r="J15" s="16">
        <f t="shared" ref="J15" si="90">I15/I$6*100</f>
        <v>0.34129692832764508</v>
      </c>
      <c r="K15" s="17">
        <f t="shared" ref="K15" si="91">SUM(K26,K37)</f>
        <v>6</v>
      </c>
      <c r="L15" s="14">
        <f t="shared" ref="L15" si="92">K15/K$6*100</f>
        <v>2.1505376344086025</v>
      </c>
      <c r="M15" s="15">
        <f t="shared" ref="M15" si="93">SUM(M26,M37)</f>
        <v>18</v>
      </c>
      <c r="N15" s="16">
        <f t="shared" ref="N15" si="94">M15/M$6*100</f>
        <v>3.8543897216274088</v>
      </c>
      <c r="O15" s="17">
        <f t="shared" ref="O15" si="95">SUM(O26,O37)</f>
        <v>26</v>
      </c>
      <c r="P15" s="14">
        <f t="shared" ref="P15" si="96">O15/O$6*100</f>
        <v>4.2692939244663384</v>
      </c>
      <c r="R15" s="13">
        <f t="shared" si="19"/>
        <v>39</v>
      </c>
      <c r="S15" s="14">
        <f t="shared" ref="S15" si="97">R15/R$6*100</f>
        <v>1.9441674975074776</v>
      </c>
    </row>
    <row r="16" spans="1:19" ht="18" customHeight="1" thickBot="1" x14ac:dyDescent="0.2">
      <c r="A16" s="71"/>
      <c r="B16" s="61" t="s">
        <v>17</v>
      </c>
      <c r="C16" s="13">
        <f t="shared" si="8"/>
        <v>69</v>
      </c>
      <c r="D16" s="14">
        <f t="shared" si="1"/>
        <v>3.37573385518591</v>
      </c>
      <c r="E16" s="15">
        <f t="shared" si="8"/>
        <v>7</v>
      </c>
      <c r="F16" s="16">
        <f t="shared" si="1"/>
        <v>4.7297297297297298</v>
      </c>
      <c r="G16" s="17">
        <f t="shared" ref="G16" si="98">SUM(G27,G38)</f>
        <v>3</v>
      </c>
      <c r="H16" s="14">
        <f t="shared" ref="H16" si="99">G16/G$6*100</f>
        <v>1.2096774193548387</v>
      </c>
      <c r="I16" s="15">
        <f t="shared" ref="I16" si="100">SUM(I27,I38)</f>
        <v>6</v>
      </c>
      <c r="J16" s="16">
        <f t="shared" ref="J16" si="101">I16/I$6*100</f>
        <v>2.0477815699658701</v>
      </c>
      <c r="K16" s="17">
        <f t="shared" ref="K16" si="102">SUM(K27,K38)</f>
        <v>6</v>
      </c>
      <c r="L16" s="14">
        <f t="shared" ref="L16" si="103">K16/K$6*100</f>
        <v>2.1505376344086025</v>
      </c>
      <c r="M16" s="15">
        <f t="shared" ref="M16" si="104">SUM(M27,M38)</f>
        <v>23</v>
      </c>
      <c r="N16" s="16">
        <f t="shared" ref="N16" si="105">M16/M$6*100</f>
        <v>4.925053533190578</v>
      </c>
      <c r="O16" s="17">
        <f t="shared" ref="O16" si="106">SUM(O27,O38)</f>
        <v>24</v>
      </c>
      <c r="P16" s="14">
        <f t="shared" ref="P16" si="107">O16/O$6*100</f>
        <v>3.9408866995073892</v>
      </c>
      <c r="R16" s="13">
        <f t="shared" si="19"/>
        <v>63</v>
      </c>
      <c r="S16" s="14">
        <f t="shared" ref="S16" si="108">R16/R$6*100</f>
        <v>3.140578265204387</v>
      </c>
    </row>
    <row r="17" spans="1:19" ht="18" customHeight="1" thickTop="1" x14ac:dyDescent="0.15">
      <c r="A17" s="83" t="s">
        <v>19</v>
      </c>
      <c r="B17" s="62" t="s">
        <v>21</v>
      </c>
      <c r="C17" s="18">
        <f t="shared" ref="C17:O17" si="109">SUM(C18:C27)</f>
        <v>951</v>
      </c>
      <c r="D17" s="67">
        <f>C17/ C$17*100</f>
        <v>100</v>
      </c>
      <c r="E17" s="19">
        <f t="shared" si="109"/>
        <v>67</v>
      </c>
      <c r="F17" s="68">
        <f>E17/ E$17*100</f>
        <v>100</v>
      </c>
      <c r="G17" s="20">
        <f t="shared" si="109"/>
        <v>127</v>
      </c>
      <c r="H17" s="67">
        <f>G17/ G$17*100</f>
        <v>100</v>
      </c>
      <c r="I17" s="19">
        <f t="shared" si="109"/>
        <v>125</v>
      </c>
      <c r="J17" s="68">
        <f>I17/ I$17*100</f>
        <v>100</v>
      </c>
      <c r="K17" s="20">
        <f t="shared" si="109"/>
        <v>123</v>
      </c>
      <c r="L17" s="67">
        <f>K17/ K$17*100</f>
        <v>100</v>
      </c>
      <c r="M17" s="19">
        <f t="shared" si="109"/>
        <v>224</v>
      </c>
      <c r="N17" s="68">
        <f>M17/ M$17*100</f>
        <v>100</v>
      </c>
      <c r="O17" s="20">
        <f t="shared" si="109"/>
        <v>285</v>
      </c>
      <c r="P17" s="67">
        <f>O17/ O$17*100</f>
        <v>100</v>
      </c>
      <c r="R17" s="18">
        <f>SUM(R18:R27)</f>
        <v>944</v>
      </c>
      <c r="S17" s="67">
        <f>R17/ R$17*100</f>
        <v>100</v>
      </c>
    </row>
    <row r="18" spans="1:19" ht="18" customHeight="1" x14ac:dyDescent="0.15">
      <c r="A18" s="71"/>
      <c r="B18" s="60" t="s">
        <v>8</v>
      </c>
      <c r="C18" s="8">
        <f>SUM(E18,G18,I18,K18,M18,O18)</f>
        <v>406</v>
      </c>
      <c r="D18" s="9">
        <f>C18/ C$17*100</f>
        <v>42.691903259726601</v>
      </c>
      <c r="E18" s="10">
        <v>48</v>
      </c>
      <c r="F18" s="11">
        <f>E18/ E$17*100</f>
        <v>71.641791044776113</v>
      </c>
      <c r="G18" s="12">
        <v>85</v>
      </c>
      <c r="H18" s="9">
        <f>G18/ G$17*100</f>
        <v>66.929133858267718</v>
      </c>
      <c r="I18" s="10">
        <v>70</v>
      </c>
      <c r="J18" s="11">
        <f>I18/ I$17*100</f>
        <v>56.000000000000007</v>
      </c>
      <c r="K18" s="12">
        <v>56</v>
      </c>
      <c r="L18" s="9">
        <f>K18/ K$17*100</f>
        <v>45.528455284552841</v>
      </c>
      <c r="M18" s="10">
        <v>80</v>
      </c>
      <c r="N18" s="11">
        <f>M18/ M$17*100</f>
        <v>35.714285714285715</v>
      </c>
      <c r="O18" s="12">
        <v>67</v>
      </c>
      <c r="P18" s="9">
        <f>O18/ O$17*100</f>
        <v>23.508771929824562</v>
      </c>
      <c r="R18" s="52">
        <v>458</v>
      </c>
      <c r="S18" s="9">
        <f>R18/ R$17*100</f>
        <v>48.516949152542374</v>
      </c>
    </row>
    <row r="19" spans="1:19" ht="18" customHeight="1" x14ac:dyDescent="0.15">
      <c r="A19" s="71"/>
      <c r="B19" s="61" t="s">
        <v>9</v>
      </c>
      <c r="C19" s="13">
        <f t="shared" ref="C19:C27" si="110">SUM(E19,G19,I19,K19,M19,O19)</f>
        <v>99</v>
      </c>
      <c r="D19" s="14">
        <f t="shared" ref="D19:F27" si="111">C19/ C$17*100</f>
        <v>10.410094637223976</v>
      </c>
      <c r="E19" s="15">
        <v>5</v>
      </c>
      <c r="F19" s="16">
        <f t="shared" si="111"/>
        <v>7.4626865671641784</v>
      </c>
      <c r="G19" s="17">
        <v>21</v>
      </c>
      <c r="H19" s="14">
        <f t="shared" ref="H19" si="112">G19/ G$17*100</f>
        <v>16.535433070866144</v>
      </c>
      <c r="I19" s="15">
        <v>18</v>
      </c>
      <c r="J19" s="16">
        <f t="shared" ref="J19" si="113">I19/ I$17*100</f>
        <v>14.399999999999999</v>
      </c>
      <c r="K19" s="17">
        <v>13</v>
      </c>
      <c r="L19" s="14">
        <f t="shared" ref="L19" si="114">K19/ K$17*100</f>
        <v>10.569105691056912</v>
      </c>
      <c r="M19" s="15">
        <v>19</v>
      </c>
      <c r="N19" s="16">
        <f t="shared" ref="N19" si="115">M19/ M$17*100</f>
        <v>8.4821428571428577</v>
      </c>
      <c r="O19" s="17">
        <v>23</v>
      </c>
      <c r="P19" s="14">
        <f t="shared" ref="P19" si="116">O19/ O$17*100</f>
        <v>8.0701754385964914</v>
      </c>
      <c r="R19" s="13">
        <v>104</v>
      </c>
      <c r="S19" s="14">
        <f t="shared" ref="S19" si="117">R19/ R$17*100</f>
        <v>11.016949152542372</v>
      </c>
    </row>
    <row r="20" spans="1:19" ht="18" customHeight="1" x14ac:dyDescent="0.15">
      <c r="A20" s="71"/>
      <c r="B20" s="61" t="s">
        <v>10</v>
      </c>
      <c r="C20" s="13">
        <f t="shared" si="110"/>
        <v>100</v>
      </c>
      <c r="D20" s="14">
        <f t="shared" si="111"/>
        <v>10.515247108307046</v>
      </c>
      <c r="E20" s="15">
        <v>2</v>
      </c>
      <c r="F20" s="16">
        <f t="shared" si="111"/>
        <v>2.9850746268656714</v>
      </c>
      <c r="G20" s="17">
        <v>8</v>
      </c>
      <c r="H20" s="14">
        <f t="shared" ref="H20" si="118">G20/ G$17*100</f>
        <v>6.2992125984251963</v>
      </c>
      <c r="I20" s="15">
        <v>14</v>
      </c>
      <c r="J20" s="16">
        <f t="shared" ref="J20" si="119">I20/ I$17*100</f>
        <v>11.200000000000001</v>
      </c>
      <c r="K20" s="17">
        <v>14</v>
      </c>
      <c r="L20" s="14">
        <f t="shared" ref="L20" si="120">K20/ K$17*100</f>
        <v>11.38211382113821</v>
      </c>
      <c r="M20" s="15">
        <v>26</v>
      </c>
      <c r="N20" s="16">
        <f t="shared" ref="N20" si="121">M20/ M$17*100</f>
        <v>11.607142857142858</v>
      </c>
      <c r="O20" s="17">
        <v>36</v>
      </c>
      <c r="P20" s="14">
        <f t="shared" ref="P20" si="122">O20/ O$17*100</f>
        <v>12.631578947368421</v>
      </c>
      <c r="R20" s="13">
        <v>92</v>
      </c>
      <c r="S20" s="14">
        <f t="shared" ref="S20" si="123">R20/ R$17*100</f>
        <v>9.7457627118644066</v>
      </c>
    </row>
    <row r="21" spans="1:19" ht="18" customHeight="1" x14ac:dyDescent="0.15">
      <c r="A21" s="71"/>
      <c r="B21" s="61" t="s">
        <v>11</v>
      </c>
      <c r="C21" s="13">
        <f t="shared" si="110"/>
        <v>111</v>
      </c>
      <c r="D21" s="14">
        <f t="shared" si="111"/>
        <v>11.67192429022082</v>
      </c>
      <c r="E21" s="15">
        <v>5</v>
      </c>
      <c r="F21" s="16">
        <f t="shared" si="111"/>
        <v>7.4626865671641784</v>
      </c>
      <c r="G21" s="17">
        <v>5</v>
      </c>
      <c r="H21" s="14">
        <f t="shared" ref="H21" si="124">G21/ G$17*100</f>
        <v>3.9370078740157481</v>
      </c>
      <c r="I21" s="15">
        <v>11</v>
      </c>
      <c r="J21" s="16">
        <f t="shared" ref="J21" si="125">I21/ I$17*100</f>
        <v>8.7999999999999989</v>
      </c>
      <c r="K21" s="17">
        <v>15</v>
      </c>
      <c r="L21" s="14">
        <f t="shared" ref="L21" si="126">K21/ K$17*100</f>
        <v>12.195121951219512</v>
      </c>
      <c r="M21" s="15">
        <v>32</v>
      </c>
      <c r="N21" s="16">
        <f t="shared" ref="N21" si="127">M21/ M$17*100</f>
        <v>14.285714285714285</v>
      </c>
      <c r="O21" s="17">
        <v>43</v>
      </c>
      <c r="P21" s="14">
        <f t="shared" ref="P21" si="128">O21/ O$17*100</f>
        <v>15.087719298245613</v>
      </c>
      <c r="R21" s="13">
        <v>99</v>
      </c>
      <c r="S21" s="14">
        <f t="shared" ref="S21" si="129">R21/ R$17*100</f>
        <v>10.48728813559322</v>
      </c>
    </row>
    <row r="22" spans="1:19" ht="18" customHeight="1" x14ac:dyDescent="0.15">
      <c r="A22" s="71"/>
      <c r="B22" s="61" t="s">
        <v>12</v>
      </c>
      <c r="C22" s="13">
        <f t="shared" si="110"/>
        <v>66</v>
      </c>
      <c r="D22" s="14">
        <f t="shared" si="111"/>
        <v>6.9400630914826493</v>
      </c>
      <c r="E22" s="15">
        <v>1</v>
      </c>
      <c r="F22" s="16">
        <f t="shared" si="111"/>
        <v>1.4925373134328357</v>
      </c>
      <c r="G22" s="17">
        <v>2</v>
      </c>
      <c r="H22" s="14">
        <f t="shared" ref="H22" si="130">G22/ G$17*100</f>
        <v>1.5748031496062991</v>
      </c>
      <c r="I22" s="15">
        <v>1</v>
      </c>
      <c r="J22" s="16">
        <f t="shared" ref="J22" si="131">I22/ I$17*100</f>
        <v>0.8</v>
      </c>
      <c r="K22" s="17">
        <v>9</v>
      </c>
      <c r="L22" s="14">
        <f t="shared" ref="L22" si="132">K22/ K$17*100</f>
        <v>7.3170731707317067</v>
      </c>
      <c r="M22" s="15">
        <v>20</v>
      </c>
      <c r="N22" s="16">
        <f t="shared" ref="N22" si="133">M22/ M$17*100</f>
        <v>8.9285714285714288</v>
      </c>
      <c r="O22" s="17">
        <v>33</v>
      </c>
      <c r="P22" s="14">
        <f t="shared" ref="P22" si="134">O22/ O$17*100</f>
        <v>11.578947368421053</v>
      </c>
      <c r="R22" s="13">
        <v>52</v>
      </c>
      <c r="S22" s="14">
        <f t="shared" ref="S22" si="135">R22/ R$17*100</f>
        <v>5.508474576271186</v>
      </c>
    </row>
    <row r="23" spans="1:19" ht="18" customHeight="1" x14ac:dyDescent="0.15">
      <c r="A23" s="71"/>
      <c r="B23" s="61" t="s">
        <v>13</v>
      </c>
      <c r="C23" s="13">
        <f t="shared" si="110"/>
        <v>49</v>
      </c>
      <c r="D23" s="14">
        <f t="shared" si="111"/>
        <v>5.1524710830704521</v>
      </c>
      <c r="E23" s="15">
        <v>1</v>
      </c>
      <c r="F23" s="16">
        <f t="shared" si="111"/>
        <v>1.4925373134328357</v>
      </c>
      <c r="G23" s="17">
        <v>2</v>
      </c>
      <c r="H23" s="14">
        <f t="shared" ref="H23" si="136">G23/ G$17*100</f>
        <v>1.5748031496062991</v>
      </c>
      <c r="I23" s="15">
        <v>5</v>
      </c>
      <c r="J23" s="16">
        <f t="shared" ref="J23" si="137">I23/ I$17*100</f>
        <v>4</v>
      </c>
      <c r="K23" s="17">
        <v>4</v>
      </c>
      <c r="L23" s="14">
        <f t="shared" ref="L23" si="138">K23/ K$17*100</f>
        <v>3.2520325203252036</v>
      </c>
      <c r="M23" s="15">
        <v>14</v>
      </c>
      <c r="N23" s="16">
        <f t="shared" ref="N23" si="139">M23/ M$17*100</f>
        <v>6.25</v>
      </c>
      <c r="O23" s="17">
        <v>23</v>
      </c>
      <c r="P23" s="14">
        <f t="shared" ref="P23" si="140">O23/ O$17*100</f>
        <v>8.0701754385964914</v>
      </c>
      <c r="R23" s="13">
        <v>41</v>
      </c>
      <c r="S23" s="14">
        <f t="shared" ref="S23" si="141">R23/ R$17*100</f>
        <v>4.343220338983051</v>
      </c>
    </row>
    <row r="24" spans="1:19" ht="18" customHeight="1" x14ac:dyDescent="0.15">
      <c r="A24" s="71"/>
      <c r="B24" s="61" t="s">
        <v>14</v>
      </c>
      <c r="C24" s="13">
        <f t="shared" si="110"/>
        <v>38</v>
      </c>
      <c r="D24" s="14">
        <f t="shared" si="111"/>
        <v>3.9957939011566772</v>
      </c>
      <c r="E24" s="15">
        <v>1</v>
      </c>
      <c r="F24" s="16">
        <f t="shared" si="111"/>
        <v>1.4925373134328357</v>
      </c>
      <c r="G24" s="17">
        <v>1</v>
      </c>
      <c r="H24" s="14">
        <f t="shared" ref="H24" si="142">G24/ G$17*100</f>
        <v>0.78740157480314954</v>
      </c>
      <c r="I24" s="15">
        <v>1</v>
      </c>
      <c r="J24" s="16">
        <f t="shared" ref="J24" si="143">I24/ I$17*100</f>
        <v>0.8</v>
      </c>
      <c r="K24" s="17">
        <v>7</v>
      </c>
      <c r="L24" s="14">
        <f t="shared" ref="L24" si="144">K24/ K$17*100</f>
        <v>5.6910569105691051</v>
      </c>
      <c r="M24" s="15">
        <v>7</v>
      </c>
      <c r="N24" s="16">
        <f t="shared" ref="N24" si="145">M24/ M$17*100</f>
        <v>3.125</v>
      </c>
      <c r="O24" s="17">
        <v>21</v>
      </c>
      <c r="P24" s="14">
        <f t="shared" ref="P24" si="146">O24/ O$17*100</f>
        <v>7.3684210526315779</v>
      </c>
      <c r="R24" s="13">
        <v>31</v>
      </c>
      <c r="S24" s="14">
        <f t="shared" ref="S24" si="147">R24/ R$17*100</f>
        <v>3.2838983050847461</v>
      </c>
    </row>
    <row r="25" spans="1:19" ht="18" customHeight="1" x14ac:dyDescent="0.15">
      <c r="A25" s="71"/>
      <c r="B25" s="61" t="s">
        <v>15</v>
      </c>
      <c r="C25" s="13">
        <f t="shared" si="110"/>
        <v>32</v>
      </c>
      <c r="D25" s="14">
        <f t="shared" si="111"/>
        <v>3.3648790746582544</v>
      </c>
      <c r="E25" s="15">
        <v>2</v>
      </c>
      <c r="F25" s="16">
        <f t="shared" si="111"/>
        <v>2.9850746268656714</v>
      </c>
      <c r="G25" s="17">
        <v>0</v>
      </c>
      <c r="H25" s="14">
        <f t="shared" ref="H25" si="148">G25/ G$17*100</f>
        <v>0</v>
      </c>
      <c r="I25" s="15">
        <v>3</v>
      </c>
      <c r="J25" s="16">
        <f t="shared" ref="J25" si="149">I25/ I$17*100</f>
        <v>2.4</v>
      </c>
      <c r="K25" s="17">
        <v>2</v>
      </c>
      <c r="L25" s="14">
        <f t="shared" ref="L25" si="150">K25/ K$17*100</f>
        <v>1.6260162601626018</v>
      </c>
      <c r="M25" s="15">
        <v>7</v>
      </c>
      <c r="N25" s="16">
        <f t="shared" ref="N25" si="151">M25/ M$17*100</f>
        <v>3.125</v>
      </c>
      <c r="O25" s="17">
        <v>18</v>
      </c>
      <c r="P25" s="14">
        <f t="shared" ref="P25" si="152">O25/ O$17*100</f>
        <v>6.3157894736842106</v>
      </c>
      <c r="R25" s="13">
        <v>26</v>
      </c>
      <c r="S25" s="14">
        <f t="shared" ref="S25" si="153">R25/ R$17*100</f>
        <v>2.754237288135593</v>
      </c>
    </row>
    <row r="26" spans="1:19" ht="18" customHeight="1" x14ac:dyDescent="0.15">
      <c r="A26" s="71"/>
      <c r="B26" s="61" t="s">
        <v>16</v>
      </c>
      <c r="C26" s="13">
        <f t="shared" si="110"/>
        <v>19</v>
      </c>
      <c r="D26" s="14">
        <f t="shared" si="111"/>
        <v>1.9978969505783386</v>
      </c>
      <c r="E26" s="15">
        <v>0</v>
      </c>
      <c r="F26" s="16">
        <f t="shared" si="111"/>
        <v>0</v>
      </c>
      <c r="G26" s="17">
        <v>0</v>
      </c>
      <c r="H26" s="14">
        <f t="shared" ref="H26" si="154">G26/ G$17*100</f>
        <v>0</v>
      </c>
      <c r="I26" s="15">
        <v>0</v>
      </c>
      <c r="J26" s="16">
        <f t="shared" ref="J26" si="155">I26/ I$17*100</f>
        <v>0</v>
      </c>
      <c r="K26" s="17">
        <v>1</v>
      </c>
      <c r="L26" s="14">
        <f t="shared" ref="L26" si="156">K26/ K$17*100</f>
        <v>0.81300813008130091</v>
      </c>
      <c r="M26" s="15">
        <v>7</v>
      </c>
      <c r="N26" s="16">
        <f t="shared" ref="N26" si="157">M26/ M$17*100</f>
        <v>3.125</v>
      </c>
      <c r="O26" s="17">
        <v>11</v>
      </c>
      <c r="P26" s="14">
        <f t="shared" ref="P26" si="158">O26/ O$17*100</f>
        <v>3.8596491228070176</v>
      </c>
      <c r="R26" s="13">
        <v>13</v>
      </c>
      <c r="S26" s="14">
        <f t="shared" ref="S26" si="159">R26/ R$17*100</f>
        <v>1.3771186440677965</v>
      </c>
    </row>
    <row r="27" spans="1:19" ht="18" customHeight="1" thickBot="1" x14ac:dyDescent="0.2">
      <c r="A27" s="84"/>
      <c r="B27" s="63" t="s">
        <v>17</v>
      </c>
      <c r="C27" s="21">
        <f t="shared" si="110"/>
        <v>31</v>
      </c>
      <c r="D27" s="22">
        <f t="shared" si="111"/>
        <v>3.2597266035751837</v>
      </c>
      <c r="E27" s="23">
        <v>2</v>
      </c>
      <c r="F27" s="24">
        <f t="shared" si="111"/>
        <v>2.9850746268656714</v>
      </c>
      <c r="G27" s="25">
        <v>3</v>
      </c>
      <c r="H27" s="22">
        <f t="shared" ref="H27" si="160">G27/ G$17*100</f>
        <v>2.3622047244094486</v>
      </c>
      <c r="I27" s="23">
        <v>2</v>
      </c>
      <c r="J27" s="24">
        <f t="shared" ref="J27" si="161">I27/ I$17*100</f>
        <v>1.6</v>
      </c>
      <c r="K27" s="25">
        <v>2</v>
      </c>
      <c r="L27" s="22">
        <f t="shared" ref="L27" si="162">K27/ K$17*100</f>
        <v>1.6260162601626018</v>
      </c>
      <c r="M27" s="23">
        <v>12</v>
      </c>
      <c r="N27" s="24">
        <f t="shared" ref="N27" si="163">M27/ M$17*100</f>
        <v>5.3571428571428568</v>
      </c>
      <c r="O27" s="25">
        <v>10</v>
      </c>
      <c r="P27" s="22">
        <f t="shared" ref="P27" si="164">O27/ O$17*100</f>
        <v>3.5087719298245612</v>
      </c>
      <c r="R27" s="21">
        <v>28</v>
      </c>
      <c r="S27" s="22">
        <f t="shared" ref="S27" si="165">R27/ R$17*100</f>
        <v>2.9661016949152543</v>
      </c>
    </row>
    <row r="28" spans="1:19" ht="18" customHeight="1" thickTop="1" x14ac:dyDescent="0.15">
      <c r="A28" s="71" t="s">
        <v>20</v>
      </c>
      <c r="B28" s="59" t="s">
        <v>21</v>
      </c>
      <c r="C28" s="26">
        <f t="shared" ref="C28:O28" si="166">SUM(C29:C38)</f>
        <v>1093</v>
      </c>
      <c r="D28" s="69">
        <f>C28/C$28*100</f>
        <v>100</v>
      </c>
      <c r="E28" s="28">
        <f t="shared" si="166"/>
        <v>81</v>
      </c>
      <c r="F28" s="70">
        <f>E28/E$28*100</f>
        <v>100</v>
      </c>
      <c r="G28" s="30">
        <f t="shared" si="166"/>
        <v>121</v>
      </c>
      <c r="H28" s="69">
        <f>G28/G$28*100</f>
        <v>100</v>
      </c>
      <c r="I28" s="28">
        <f t="shared" si="166"/>
        <v>168</v>
      </c>
      <c r="J28" s="70">
        <f>I28/I$28*100</f>
        <v>100</v>
      </c>
      <c r="K28" s="30">
        <f t="shared" si="166"/>
        <v>156</v>
      </c>
      <c r="L28" s="69">
        <f>K28/K$28*100</f>
        <v>100</v>
      </c>
      <c r="M28" s="28">
        <f t="shared" si="166"/>
        <v>243</v>
      </c>
      <c r="N28" s="70">
        <f>M28/M$28*100</f>
        <v>100</v>
      </c>
      <c r="O28" s="30">
        <f t="shared" si="166"/>
        <v>324</v>
      </c>
      <c r="P28" s="69">
        <f>O28/O$28*100</f>
        <v>100</v>
      </c>
      <c r="R28" s="26">
        <f>SUM(R29:R38)</f>
        <v>1062</v>
      </c>
      <c r="S28" s="69">
        <f>R28/R$28*100</f>
        <v>100</v>
      </c>
    </row>
    <row r="29" spans="1:19" ht="18" customHeight="1" x14ac:dyDescent="0.15">
      <c r="A29" s="71"/>
      <c r="B29" s="60" t="s">
        <v>8</v>
      </c>
      <c r="C29" s="31">
        <f t="shared" ref="C29:C38" si="167">SUM(E29,G29,I29,K29,M29,O29)</f>
        <v>324</v>
      </c>
      <c r="D29" s="9">
        <f t="shared" ref="D29:F38" si="168">C29/C$28*100</f>
        <v>29.643183897529735</v>
      </c>
      <c r="E29" s="10">
        <v>35</v>
      </c>
      <c r="F29" s="11">
        <f t="shared" si="168"/>
        <v>43.209876543209873</v>
      </c>
      <c r="G29" s="12">
        <v>66</v>
      </c>
      <c r="H29" s="9">
        <f t="shared" ref="H29" si="169">G29/G$28*100</f>
        <v>54.54545454545454</v>
      </c>
      <c r="I29" s="10">
        <v>71</v>
      </c>
      <c r="J29" s="11">
        <f t="shared" ref="J29" si="170">I29/I$28*100</f>
        <v>42.261904761904759</v>
      </c>
      <c r="K29" s="12">
        <v>44</v>
      </c>
      <c r="L29" s="9">
        <f t="shared" ref="L29" si="171">K29/K$28*100</f>
        <v>28.205128205128204</v>
      </c>
      <c r="M29" s="10">
        <v>46</v>
      </c>
      <c r="N29" s="11">
        <f t="shared" ref="N29" si="172">M29/M$28*100</f>
        <v>18.930041152263374</v>
      </c>
      <c r="O29" s="12">
        <v>62</v>
      </c>
      <c r="P29" s="9">
        <f t="shared" ref="P29" si="173">O29/O$28*100</f>
        <v>19.1358024691358</v>
      </c>
      <c r="R29" s="53">
        <v>348</v>
      </c>
      <c r="S29" s="9">
        <f t="shared" ref="S29" si="174">R29/R$28*100</f>
        <v>32.7683615819209</v>
      </c>
    </row>
    <row r="30" spans="1:19" ht="18" customHeight="1" x14ac:dyDescent="0.15">
      <c r="A30" s="71"/>
      <c r="B30" s="61" t="s">
        <v>9</v>
      </c>
      <c r="C30" s="32">
        <f t="shared" si="167"/>
        <v>108</v>
      </c>
      <c r="D30" s="14">
        <f t="shared" si="168"/>
        <v>9.8810612991765794</v>
      </c>
      <c r="E30" s="15">
        <v>9</v>
      </c>
      <c r="F30" s="16">
        <f t="shared" si="168"/>
        <v>11.111111111111111</v>
      </c>
      <c r="G30" s="17">
        <v>17</v>
      </c>
      <c r="H30" s="14">
        <f t="shared" ref="H30" si="175">G30/G$28*100</f>
        <v>14.049586776859504</v>
      </c>
      <c r="I30" s="15">
        <v>26</v>
      </c>
      <c r="J30" s="16">
        <f t="shared" ref="J30" si="176">I30/I$28*100</f>
        <v>15.476190476190476</v>
      </c>
      <c r="K30" s="17">
        <v>16</v>
      </c>
      <c r="L30" s="14">
        <f t="shared" ref="L30" si="177">K30/K$28*100</f>
        <v>10.256410256410255</v>
      </c>
      <c r="M30" s="15">
        <v>20</v>
      </c>
      <c r="N30" s="16">
        <f t="shared" ref="N30" si="178">M30/M$28*100</f>
        <v>8.2304526748971192</v>
      </c>
      <c r="O30" s="17">
        <v>20</v>
      </c>
      <c r="P30" s="14">
        <f t="shared" ref="P30" si="179">O30/O$28*100</f>
        <v>6.1728395061728394</v>
      </c>
      <c r="R30" s="32">
        <v>112</v>
      </c>
      <c r="S30" s="14">
        <f t="shared" ref="S30" si="180">R30/R$28*100</f>
        <v>10.546139359698682</v>
      </c>
    </row>
    <row r="31" spans="1:19" ht="18" customHeight="1" x14ac:dyDescent="0.15">
      <c r="A31" s="71"/>
      <c r="B31" s="61" t="s">
        <v>10</v>
      </c>
      <c r="C31" s="32">
        <f t="shared" si="167"/>
        <v>155</v>
      </c>
      <c r="D31" s="14">
        <f t="shared" si="168"/>
        <v>14.181152790484905</v>
      </c>
      <c r="E31" s="15">
        <v>13</v>
      </c>
      <c r="F31" s="16">
        <f t="shared" si="168"/>
        <v>16.049382716049383</v>
      </c>
      <c r="G31" s="17">
        <v>16</v>
      </c>
      <c r="H31" s="14">
        <f t="shared" ref="H31" si="181">G31/G$28*100</f>
        <v>13.223140495867769</v>
      </c>
      <c r="I31" s="15">
        <v>19</v>
      </c>
      <c r="J31" s="16">
        <f t="shared" ref="J31" si="182">I31/I$28*100</f>
        <v>11.30952380952381</v>
      </c>
      <c r="K31" s="17">
        <v>23</v>
      </c>
      <c r="L31" s="14">
        <f t="shared" ref="L31" si="183">K31/K$28*100</f>
        <v>14.743589743589745</v>
      </c>
      <c r="M31" s="15">
        <v>42</v>
      </c>
      <c r="N31" s="16">
        <f t="shared" ref="N31" si="184">M31/M$28*100</f>
        <v>17.283950617283949</v>
      </c>
      <c r="O31" s="17">
        <v>42</v>
      </c>
      <c r="P31" s="14">
        <f t="shared" ref="P31" si="185">O31/O$28*100</f>
        <v>12.962962962962962</v>
      </c>
      <c r="R31" s="32">
        <v>151</v>
      </c>
      <c r="S31" s="14">
        <f t="shared" ref="S31" si="186">R31/R$28*100</f>
        <v>14.218455743879474</v>
      </c>
    </row>
    <row r="32" spans="1:19" ht="18" customHeight="1" x14ac:dyDescent="0.15">
      <c r="A32" s="71"/>
      <c r="B32" s="61" t="s">
        <v>11</v>
      </c>
      <c r="C32" s="32">
        <f t="shared" si="167"/>
        <v>150</v>
      </c>
      <c r="D32" s="14">
        <f t="shared" si="168"/>
        <v>13.72369624885636</v>
      </c>
      <c r="E32" s="15">
        <v>5</v>
      </c>
      <c r="F32" s="16">
        <f t="shared" si="168"/>
        <v>6.1728395061728394</v>
      </c>
      <c r="G32" s="17">
        <v>8</v>
      </c>
      <c r="H32" s="14">
        <f t="shared" ref="H32" si="187">G32/G$28*100</f>
        <v>6.6115702479338845</v>
      </c>
      <c r="I32" s="15">
        <v>21</v>
      </c>
      <c r="J32" s="16">
        <f t="shared" ref="J32" si="188">I32/I$28*100</f>
        <v>12.5</v>
      </c>
      <c r="K32" s="17">
        <v>28</v>
      </c>
      <c r="L32" s="14">
        <f t="shared" ref="L32" si="189">K32/K$28*100</f>
        <v>17.948717948717949</v>
      </c>
      <c r="M32" s="15">
        <v>36</v>
      </c>
      <c r="N32" s="16">
        <f t="shared" ref="N32" si="190">M32/M$28*100</f>
        <v>14.814814814814813</v>
      </c>
      <c r="O32" s="17">
        <v>52</v>
      </c>
      <c r="P32" s="14">
        <f t="shared" ref="P32" si="191">O32/O$28*100</f>
        <v>16.049382716049383</v>
      </c>
      <c r="R32" s="32">
        <v>136</v>
      </c>
      <c r="S32" s="14">
        <f t="shared" ref="S32" si="192">R32/R$28*100</f>
        <v>12.8060263653484</v>
      </c>
    </row>
    <row r="33" spans="1:19" ht="18" customHeight="1" x14ac:dyDescent="0.15">
      <c r="A33" s="71"/>
      <c r="B33" s="61" t="s">
        <v>12</v>
      </c>
      <c r="C33" s="32">
        <f t="shared" si="167"/>
        <v>116</v>
      </c>
      <c r="D33" s="14">
        <f t="shared" si="168"/>
        <v>10.612991765782251</v>
      </c>
      <c r="E33" s="15">
        <v>8</v>
      </c>
      <c r="F33" s="16">
        <f t="shared" si="168"/>
        <v>9.8765432098765427</v>
      </c>
      <c r="G33" s="17">
        <v>5</v>
      </c>
      <c r="H33" s="14">
        <f t="shared" ref="H33" si="193">G33/G$28*100</f>
        <v>4.1322314049586781</v>
      </c>
      <c r="I33" s="15">
        <v>9</v>
      </c>
      <c r="J33" s="16">
        <f t="shared" ref="J33" si="194">I33/I$28*100</f>
        <v>5.3571428571428568</v>
      </c>
      <c r="K33" s="17">
        <v>15</v>
      </c>
      <c r="L33" s="14">
        <f t="shared" ref="L33" si="195">K33/K$28*100</f>
        <v>9.6153846153846168</v>
      </c>
      <c r="M33" s="15">
        <v>36</v>
      </c>
      <c r="N33" s="16">
        <f t="shared" ref="N33" si="196">M33/M$28*100</f>
        <v>14.814814814814813</v>
      </c>
      <c r="O33" s="17">
        <v>43</v>
      </c>
      <c r="P33" s="14">
        <f t="shared" ref="P33" si="197">O33/O$28*100</f>
        <v>13.271604938271606</v>
      </c>
      <c r="R33" s="32">
        <v>104</v>
      </c>
      <c r="S33" s="14">
        <f t="shared" ref="S33" si="198">R33/R$28*100</f>
        <v>9.7928436911487751</v>
      </c>
    </row>
    <row r="34" spans="1:19" ht="18" customHeight="1" x14ac:dyDescent="0.15">
      <c r="A34" s="71"/>
      <c r="B34" s="61" t="s">
        <v>13</v>
      </c>
      <c r="C34" s="32">
        <f t="shared" si="167"/>
        <v>86</v>
      </c>
      <c r="D34" s="14">
        <f t="shared" si="168"/>
        <v>7.8682525160109789</v>
      </c>
      <c r="E34" s="15">
        <v>4</v>
      </c>
      <c r="F34" s="16">
        <f t="shared" si="168"/>
        <v>4.9382716049382713</v>
      </c>
      <c r="G34" s="17">
        <v>6</v>
      </c>
      <c r="H34" s="14">
        <f t="shared" ref="H34" si="199">G34/G$28*100</f>
        <v>4.9586776859504136</v>
      </c>
      <c r="I34" s="15">
        <v>11</v>
      </c>
      <c r="J34" s="16">
        <f t="shared" ref="J34" si="200">I34/I$28*100</f>
        <v>6.5476190476190483</v>
      </c>
      <c r="K34" s="17">
        <v>11</v>
      </c>
      <c r="L34" s="14">
        <f t="shared" ref="L34" si="201">K34/K$28*100</f>
        <v>7.0512820512820511</v>
      </c>
      <c r="M34" s="15">
        <v>18</v>
      </c>
      <c r="N34" s="16">
        <f t="shared" ref="N34" si="202">M34/M$28*100</f>
        <v>7.4074074074074066</v>
      </c>
      <c r="O34" s="17">
        <v>36</v>
      </c>
      <c r="P34" s="14">
        <f t="shared" ref="P34" si="203">O34/O$28*100</f>
        <v>11.111111111111111</v>
      </c>
      <c r="R34" s="32">
        <v>78</v>
      </c>
      <c r="S34" s="14">
        <f t="shared" ref="S34" si="204">R34/R$28*100</f>
        <v>7.3446327683615822</v>
      </c>
    </row>
    <row r="35" spans="1:19" ht="18" customHeight="1" x14ac:dyDescent="0.15">
      <c r="A35" s="71"/>
      <c r="B35" s="61" t="s">
        <v>14</v>
      </c>
      <c r="C35" s="32">
        <f t="shared" si="167"/>
        <v>56</v>
      </c>
      <c r="D35" s="14">
        <f t="shared" si="168"/>
        <v>5.1235132662397067</v>
      </c>
      <c r="E35" s="15">
        <v>1</v>
      </c>
      <c r="F35" s="16">
        <f t="shared" si="168"/>
        <v>1.2345679012345678</v>
      </c>
      <c r="G35" s="17">
        <v>2</v>
      </c>
      <c r="H35" s="14">
        <f t="shared" ref="H35" si="205">G35/G$28*100</f>
        <v>1.6528925619834711</v>
      </c>
      <c r="I35" s="15">
        <v>3</v>
      </c>
      <c r="J35" s="16">
        <f t="shared" ref="J35" si="206">I35/I$28*100</f>
        <v>1.7857142857142856</v>
      </c>
      <c r="K35" s="17">
        <v>9</v>
      </c>
      <c r="L35" s="14">
        <f t="shared" ref="L35" si="207">K35/K$28*100</f>
        <v>5.7692307692307692</v>
      </c>
      <c r="M35" s="15">
        <v>12</v>
      </c>
      <c r="N35" s="16">
        <f t="shared" ref="N35" si="208">M35/M$28*100</f>
        <v>4.9382716049382713</v>
      </c>
      <c r="O35" s="17">
        <v>29</v>
      </c>
      <c r="P35" s="14">
        <f t="shared" ref="P35" si="209">O35/O$28*100</f>
        <v>8.9506172839506171</v>
      </c>
      <c r="R35" s="32">
        <v>48</v>
      </c>
      <c r="S35" s="14">
        <f t="shared" ref="S35" si="210">R35/R$28*100</f>
        <v>4.5197740112994351</v>
      </c>
    </row>
    <row r="36" spans="1:19" ht="18" customHeight="1" x14ac:dyDescent="0.15">
      <c r="A36" s="71"/>
      <c r="B36" s="61" t="s">
        <v>15</v>
      </c>
      <c r="C36" s="32">
        <f t="shared" si="167"/>
        <v>28</v>
      </c>
      <c r="D36" s="14">
        <f t="shared" si="168"/>
        <v>2.5617566331198534</v>
      </c>
      <c r="E36" s="15">
        <v>1</v>
      </c>
      <c r="F36" s="16">
        <f t="shared" si="168"/>
        <v>1.2345679012345678</v>
      </c>
      <c r="G36" s="17">
        <v>1</v>
      </c>
      <c r="H36" s="14">
        <f t="shared" ref="H36" si="211">G36/G$28*100</f>
        <v>0.82644628099173556</v>
      </c>
      <c r="I36" s="15">
        <v>3</v>
      </c>
      <c r="J36" s="16">
        <f t="shared" ref="J36" si="212">I36/I$28*100</f>
        <v>1.7857142857142856</v>
      </c>
      <c r="K36" s="17">
        <v>1</v>
      </c>
      <c r="L36" s="14">
        <f t="shared" ref="L36" si="213">K36/K$28*100</f>
        <v>0.64102564102564097</v>
      </c>
      <c r="M36" s="15">
        <v>11</v>
      </c>
      <c r="N36" s="16">
        <f t="shared" ref="N36" si="214">M36/M$28*100</f>
        <v>4.5267489711934159</v>
      </c>
      <c r="O36" s="17">
        <v>11</v>
      </c>
      <c r="P36" s="14">
        <f t="shared" ref="P36" si="215">O36/O$28*100</f>
        <v>3.3950617283950617</v>
      </c>
      <c r="R36" s="32">
        <v>24</v>
      </c>
      <c r="S36" s="14">
        <f t="shared" ref="S36" si="216">R36/R$28*100</f>
        <v>2.2598870056497176</v>
      </c>
    </row>
    <row r="37" spans="1:19" ht="18" customHeight="1" x14ac:dyDescent="0.15">
      <c r="A37" s="71"/>
      <c r="B37" s="61" t="s">
        <v>16</v>
      </c>
      <c r="C37" s="32">
        <f t="shared" si="167"/>
        <v>32</v>
      </c>
      <c r="D37" s="14">
        <f t="shared" si="168"/>
        <v>2.9277218664226901</v>
      </c>
      <c r="E37" s="15">
        <v>0</v>
      </c>
      <c r="F37" s="16">
        <f t="shared" si="168"/>
        <v>0</v>
      </c>
      <c r="G37" s="17">
        <v>0</v>
      </c>
      <c r="H37" s="14">
        <f t="shared" ref="H37" si="217">G37/G$28*100</f>
        <v>0</v>
      </c>
      <c r="I37" s="15">
        <v>1</v>
      </c>
      <c r="J37" s="16">
        <f t="shared" ref="J37" si="218">I37/I$28*100</f>
        <v>0.59523809523809523</v>
      </c>
      <c r="K37" s="17">
        <v>5</v>
      </c>
      <c r="L37" s="14">
        <f t="shared" ref="L37" si="219">K37/K$28*100</f>
        <v>3.2051282051282048</v>
      </c>
      <c r="M37" s="15">
        <v>11</v>
      </c>
      <c r="N37" s="16">
        <f t="shared" ref="N37" si="220">M37/M$28*100</f>
        <v>4.5267489711934159</v>
      </c>
      <c r="O37" s="17">
        <v>15</v>
      </c>
      <c r="P37" s="14">
        <f t="shared" ref="P37" si="221">O37/O$28*100</f>
        <v>4.6296296296296298</v>
      </c>
      <c r="R37" s="32">
        <v>26</v>
      </c>
      <c r="S37" s="14">
        <f t="shared" ref="S37" si="222">R37/R$28*100</f>
        <v>2.4482109227871938</v>
      </c>
    </row>
    <row r="38" spans="1:19" ht="18" customHeight="1" x14ac:dyDescent="0.15">
      <c r="A38" s="72"/>
      <c r="B38" s="64" t="s">
        <v>17</v>
      </c>
      <c r="C38" s="33">
        <f t="shared" si="167"/>
        <v>38</v>
      </c>
      <c r="D38" s="27">
        <f t="shared" si="168"/>
        <v>3.4766697163769442</v>
      </c>
      <c r="E38" s="28">
        <v>5</v>
      </c>
      <c r="F38" s="29">
        <f t="shared" si="168"/>
        <v>6.1728395061728394</v>
      </c>
      <c r="G38" s="30">
        <v>0</v>
      </c>
      <c r="H38" s="27">
        <f t="shared" ref="H38" si="223">G38/G$28*100</f>
        <v>0</v>
      </c>
      <c r="I38" s="28">
        <v>4</v>
      </c>
      <c r="J38" s="29">
        <f t="shared" ref="J38" si="224">I38/I$28*100</f>
        <v>2.3809523809523809</v>
      </c>
      <c r="K38" s="30">
        <v>4</v>
      </c>
      <c r="L38" s="27">
        <f t="shared" ref="L38" si="225">K38/K$28*100</f>
        <v>2.5641025641025639</v>
      </c>
      <c r="M38" s="28">
        <v>11</v>
      </c>
      <c r="N38" s="29">
        <f t="shared" ref="N38" si="226">M38/M$28*100</f>
        <v>4.5267489711934159</v>
      </c>
      <c r="O38" s="30">
        <v>14</v>
      </c>
      <c r="P38" s="27">
        <f t="shared" ref="P38" si="227">O38/O$28*100</f>
        <v>4.3209876543209873</v>
      </c>
      <c r="R38" s="33">
        <v>35</v>
      </c>
      <c r="S38" s="27">
        <f t="shared" ref="S38" si="228">R38/R$28*100</f>
        <v>3.2956685499058378</v>
      </c>
    </row>
  </sheetData>
  <mergeCells count="13">
    <mergeCell ref="A1:P1"/>
    <mergeCell ref="E4:F4"/>
    <mergeCell ref="C4:D4"/>
    <mergeCell ref="A6:A16"/>
    <mergeCell ref="A17:A27"/>
    <mergeCell ref="A28:A38"/>
    <mergeCell ref="A4:B5"/>
    <mergeCell ref="R4:S4"/>
    <mergeCell ref="O4:P4"/>
    <mergeCell ref="G4:H4"/>
    <mergeCell ref="I4:J4"/>
    <mergeCell ref="K4:L4"/>
    <mergeCell ref="M4:N4"/>
  </mergeCells>
  <phoneticPr fontId="18"/>
  <pageMargins left="0.78740157480314965" right="0.78740157480314965" top="0.74803149606299213" bottom="0.7480314960629921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>
      <selection activeCell="D23" sqref="D23"/>
    </sheetView>
  </sheetViews>
  <sheetFormatPr defaultRowHeight="12" x14ac:dyDescent="0.15"/>
  <cols>
    <col min="1" max="1" width="10.625" style="34" customWidth="1"/>
    <col min="2" max="13" width="7.625" style="34" customWidth="1"/>
    <col min="14" max="16384" width="9" style="34"/>
  </cols>
  <sheetData>
    <row r="1" spans="1:13" ht="15" customHeight="1" x14ac:dyDescent="0.15">
      <c r="A1" s="81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3" ht="15" customHeight="1" x14ac:dyDescent="0.15">
      <c r="A2" s="34" t="s">
        <v>31</v>
      </c>
    </row>
    <row r="3" spans="1:13" x14ac:dyDescent="0.15">
      <c r="L3" s="39"/>
      <c r="M3" s="40" t="s">
        <v>24</v>
      </c>
    </row>
    <row r="4" spans="1:13" ht="18" customHeight="1" x14ac:dyDescent="0.15">
      <c r="A4" s="86"/>
      <c r="B4" s="85" t="s">
        <v>18</v>
      </c>
      <c r="C4" s="85"/>
      <c r="D4" s="85"/>
      <c r="E4" s="85" t="s">
        <v>25</v>
      </c>
      <c r="F4" s="85"/>
      <c r="G4" s="85"/>
      <c r="H4" s="85" t="s">
        <v>26</v>
      </c>
      <c r="I4" s="85"/>
      <c r="J4" s="85"/>
      <c r="K4" s="85" t="s">
        <v>27</v>
      </c>
      <c r="L4" s="85"/>
      <c r="M4" s="85"/>
    </row>
    <row r="5" spans="1:13" s="35" customFormat="1" ht="18" customHeight="1" x14ac:dyDescent="0.15">
      <c r="A5" s="87"/>
      <c r="B5" s="41" t="s">
        <v>6</v>
      </c>
      <c r="C5" s="48" t="s">
        <v>22</v>
      </c>
      <c r="D5" s="45" t="s">
        <v>23</v>
      </c>
      <c r="E5" s="41" t="s">
        <v>6</v>
      </c>
      <c r="F5" s="48" t="s">
        <v>22</v>
      </c>
      <c r="G5" s="45" t="s">
        <v>23</v>
      </c>
      <c r="H5" s="41" t="s">
        <v>6</v>
      </c>
      <c r="I5" s="48" t="s">
        <v>22</v>
      </c>
      <c r="J5" s="45" t="s">
        <v>23</v>
      </c>
      <c r="K5" s="41" t="s">
        <v>6</v>
      </c>
      <c r="L5" s="48" t="s">
        <v>22</v>
      </c>
      <c r="M5" s="45" t="s">
        <v>23</v>
      </c>
    </row>
    <row r="6" spans="1:13" ht="18" customHeight="1" x14ac:dyDescent="0.15">
      <c r="A6" s="37" t="s">
        <v>18</v>
      </c>
      <c r="B6" s="42">
        <v>2044</v>
      </c>
      <c r="C6" s="49">
        <v>94.9</v>
      </c>
      <c r="D6" s="46">
        <v>131.1</v>
      </c>
      <c r="E6" s="44">
        <v>148</v>
      </c>
      <c r="F6" s="50">
        <v>74.368436293436275</v>
      </c>
      <c r="G6" s="47">
        <v>146.32213627916499</v>
      </c>
      <c r="H6" s="44">
        <v>248</v>
      </c>
      <c r="I6" s="50">
        <v>40.823936325770994</v>
      </c>
      <c r="J6" s="47">
        <v>96.761424232858502</v>
      </c>
      <c r="K6" s="44">
        <v>293</v>
      </c>
      <c r="L6" s="50">
        <v>66.530340331722087</v>
      </c>
      <c r="M6" s="47">
        <v>106.88952466721504</v>
      </c>
    </row>
    <row r="7" spans="1:13" ht="18" customHeight="1" x14ac:dyDescent="0.15">
      <c r="A7" s="37" t="s">
        <v>19</v>
      </c>
      <c r="B7" s="43">
        <v>951</v>
      </c>
      <c r="C7" s="49">
        <v>81.5</v>
      </c>
      <c r="D7" s="46">
        <v>128.5</v>
      </c>
      <c r="E7" s="44">
        <v>67</v>
      </c>
      <c r="F7" s="50">
        <v>48.379530916844338</v>
      </c>
      <c r="G7" s="47">
        <v>111.56082134765883</v>
      </c>
      <c r="H7" s="44">
        <v>127</v>
      </c>
      <c r="I7" s="50">
        <v>36.459383202099737</v>
      </c>
      <c r="J7" s="47">
        <v>113.70361811903754</v>
      </c>
      <c r="K7" s="44">
        <v>125</v>
      </c>
      <c r="L7" s="50">
        <v>51.693799698340882</v>
      </c>
      <c r="M7" s="47">
        <v>101.26075315822865</v>
      </c>
    </row>
    <row r="8" spans="1:13" ht="18" customHeight="1" x14ac:dyDescent="0.15">
      <c r="A8" s="37" t="s">
        <v>20</v>
      </c>
      <c r="B8" s="42">
        <v>1093</v>
      </c>
      <c r="C8" s="49">
        <v>106.5</v>
      </c>
      <c r="D8" s="46">
        <v>132.4</v>
      </c>
      <c r="E8" s="44">
        <v>81</v>
      </c>
      <c r="F8" s="50">
        <v>95.865432098765424</v>
      </c>
      <c r="G8" s="47">
        <v>167.45094720747028</v>
      </c>
      <c r="H8" s="44">
        <v>121</v>
      </c>
      <c r="I8" s="50">
        <v>45.404913571277206</v>
      </c>
      <c r="J8" s="47">
        <v>75.202719586863296</v>
      </c>
      <c r="K8" s="44">
        <v>168</v>
      </c>
      <c r="L8" s="50">
        <v>77.569433064892621</v>
      </c>
      <c r="M8" s="47">
        <v>109.89260664851371</v>
      </c>
    </row>
    <row r="9" spans="1:13" ht="12" customHeight="1" x14ac:dyDescent="0.15">
      <c r="A9" s="38"/>
      <c r="B9" s="36"/>
    </row>
    <row r="10" spans="1:13" ht="18" customHeight="1" x14ac:dyDescent="0.15">
      <c r="A10" s="86"/>
      <c r="B10" s="85" t="s">
        <v>28</v>
      </c>
      <c r="C10" s="85"/>
      <c r="D10" s="85"/>
      <c r="E10" s="85" t="s">
        <v>29</v>
      </c>
      <c r="F10" s="85"/>
      <c r="G10" s="85"/>
      <c r="H10" s="85" t="s">
        <v>5</v>
      </c>
      <c r="I10" s="85"/>
      <c r="J10" s="85"/>
    </row>
    <row r="11" spans="1:13" ht="18" customHeight="1" x14ac:dyDescent="0.15">
      <c r="A11" s="87"/>
      <c r="B11" s="41" t="s">
        <v>6</v>
      </c>
      <c r="C11" s="48" t="s">
        <v>22</v>
      </c>
      <c r="D11" s="45" t="s">
        <v>23</v>
      </c>
      <c r="E11" s="41" t="s">
        <v>6</v>
      </c>
      <c r="F11" s="48" t="s">
        <v>22</v>
      </c>
      <c r="G11" s="45" t="s">
        <v>23</v>
      </c>
      <c r="H11" s="41" t="s">
        <v>6</v>
      </c>
      <c r="I11" s="48" t="s">
        <v>22</v>
      </c>
      <c r="J11" s="45" t="s">
        <v>23</v>
      </c>
    </row>
    <row r="12" spans="1:13" ht="18" customHeight="1" x14ac:dyDescent="0.15">
      <c r="A12" s="37" t="s">
        <v>18</v>
      </c>
      <c r="B12" s="44">
        <v>279</v>
      </c>
      <c r="C12" s="50">
        <v>99.374293110314625</v>
      </c>
      <c r="D12" s="47">
        <v>130.73684708450196</v>
      </c>
      <c r="E12" s="44">
        <v>467</v>
      </c>
      <c r="F12" s="50">
        <v>130.39787531169759</v>
      </c>
      <c r="G12" s="47">
        <v>140.63934574396177</v>
      </c>
      <c r="H12" s="44">
        <v>609</v>
      </c>
      <c r="I12" s="50">
        <v>147.3648810063907</v>
      </c>
      <c r="J12" s="47">
        <v>131.40671564588067</v>
      </c>
    </row>
    <row r="13" spans="1:13" ht="18" customHeight="1" x14ac:dyDescent="0.15">
      <c r="A13" s="37" t="s">
        <v>19</v>
      </c>
      <c r="B13" s="44">
        <v>123</v>
      </c>
      <c r="C13" s="50">
        <v>80.085530391018182</v>
      </c>
      <c r="D13" s="47">
        <v>117.88528757231815</v>
      </c>
      <c r="E13" s="44">
        <v>224</v>
      </c>
      <c r="F13" s="50">
        <v>116.43445365646258</v>
      </c>
      <c r="G13" s="47">
        <v>148.36227987818796</v>
      </c>
      <c r="H13" s="44">
        <v>285</v>
      </c>
      <c r="I13" s="50">
        <v>140.54886595573905</v>
      </c>
      <c r="J13" s="47">
        <v>130.3740847031911</v>
      </c>
    </row>
    <row r="14" spans="1:13" ht="18" customHeight="1" x14ac:dyDescent="0.15">
      <c r="A14" s="37" t="s">
        <v>20</v>
      </c>
      <c r="B14" s="44">
        <v>156</v>
      </c>
      <c r="C14" s="50">
        <v>114.58274063899064</v>
      </c>
      <c r="D14" s="47">
        <v>138.52537195250477</v>
      </c>
      <c r="E14" s="44">
        <v>243</v>
      </c>
      <c r="F14" s="50">
        <v>143.26950679635866</v>
      </c>
      <c r="G14" s="47">
        <v>132.12726812501364</v>
      </c>
      <c r="H14" s="44">
        <v>324</v>
      </c>
      <c r="I14" s="50">
        <v>153.36044980094545</v>
      </c>
      <c r="J14" s="47">
        <v>132.21882681294838</v>
      </c>
    </row>
  </sheetData>
  <mergeCells count="10">
    <mergeCell ref="A1:L1"/>
    <mergeCell ref="K4:M4"/>
    <mergeCell ref="A10:A11"/>
    <mergeCell ref="B10:D10"/>
    <mergeCell ref="E10:G10"/>
    <mergeCell ref="H10:J10"/>
    <mergeCell ref="A4:A5"/>
    <mergeCell ref="B4:D4"/>
    <mergeCell ref="E4:G4"/>
    <mergeCell ref="H4:J4"/>
  </mergeCells>
  <phoneticPr fontId="18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第６表の１</vt:lpstr>
      <vt:lpstr>第６表の２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 武</dc:creator>
  <cp:lastModifiedBy>兵庫県</cp:lastModifiedBy>
  <cp:lastPrinted>2018-01-10T02:04:54Z</cp:lastPrinted>
  <dcterms:created xsi:type="dcterms:W3CDTF">2017-03-26T20:40:42Z</dcterms:created>
  <dcterms:modified xsi:type="dcterms:W3CDTF">2018-02-23T06:48:38Z</dcterms:modified>
</cp:coreProperties>
</file>