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6885"/>
  </bookViews>
  <sheets>
    <sheet name="第２表" sheetId="43" r:id="rId1"/>
  </sheets>
  <definedNames>
    <definedName name="_xlnm.Print_Area" localSheetId="0">第２表!$A$1:$S$32</definedName>
  </definedNames>
  <calcPr calcId="145621"/>
</workbook>
</file>

<file path=xl/calcChain.xml><?xml version="1.0" encoding="utf-8"?>
<calcChain xmlns="http://schemas.openxmlformats.org/spreadsheetml/2006/main">
  <c r="R31" i="43" l="1"/>
  <c r="R32" i="43"/>
  <c r="R23" i="43"/>
  <c r="R22" i="43"/>
  <c r="R14" i="43"/>
  <c r="R13" i="43"/>
  <c r="R12" i="43"/>
  <c r="R11" i="43"/>
  <c r="R10" i="43"/>
  <c r="R9" i="43"/>
  <c r="R6" i="43" s="1"/>
  <c r="R8" i="43"/>
  <c r="R7" i="43"/>
  <c r="R15" i="43"/>
  <c r="R24" i="43"/>
  <c r="E8" i="43"/>
  <c r="E7" i="43"/>
  <c r="P30" i="43"/>
  <c r="P28" i="43"/>
  <c r="P26" i="43"/>
  <c r="P24" i="43"/>
  <c r="F32" i="43"/>
  <c r="F30" i="43"/>
  <c r="F28" i="43"/>
  <c r="F26" i="43"/>
  <c r="F24" i="43"/>
  <c r="J22" i="43"/>
  <c r="J20" i="43"/>
  <c r="J18" i="43"/>
  <c r="J16" i="43"/>
  <c r="O12" i="43"/>
  <c r="O11" i="43"/>
  <c r="O10" i="43"/>
  <c r="O9" i="43"/>
  <c r="O8" i="43"/>
  <c r="O13" i="43" s="1"/>
  <c r="O7" i="43"/>
  <c r="M12" i="43"/>
  <c r="M11" i="43"/>
  <c r="M10" i="43"/>
  <c r="M9" i="43"/>
  <c r="M8" i="43"/>
  <c r="M7" i="43"/>
  <c r="K12" i="43"/>
  <c r="K14" i="43" s="1"/>
  <c r="K11" i="43"/>
  <c r="K10" i="43"/>
  <c r="K9" i="43"/>
  <c r="K8" i="43"/>
  <c r="K13" i="43" s="1"/>
  <c r="L13" i="43" s="1"/>
  <c r="K7" i="43"/>
  <c r="I12" i="43"/>
  <c r="I11" i="43"/>
  <c r="I10" i="43"/>
  <c r="I9" i="43"/>
  <c r="I8" i="43"/>
  <c r="I7" i="43"/>
  <c r="G12" i="43"/>
  <c r="G14" i="43" s="1"/>
  <c r="G11" i="43"/>
  <c r="G10" i="43"/>
  <c r="G9" i="43"/>
  <c r="G8" i="43"/>
  <c r="G6" i="43" s="1"/>
  <c r="H6" i="43" s="1"/>
  <c r="G7" i="43"/>
  <c r="E12" i="43"/>
  <c r="E11" i="43"/>
  <c r="E10" i="43"/>
  <c r="E9" i="43"/>
  <c r="C30" i="43"/>
  <c r="C29" i="43"/>
  <c r="C28" i="43"/>
  <c r="C27" i="43"/>
  <c r="C26" i="43"/>
  <c r="C24" i="43" s="1"/>
  <c r="D24" i="43" s="1"/>
  <c r="C25" i="43"/>
  <c r="C16" i="43"/>
  <c r="E22" i="43"/>
  <c r="E23" i="43"/>
  <c r="G22" i="43"/>
  <c r="H22" i="43" s="1"/>
  <c r="G23" i="43"/>
  <c r="H23" i="43" s="1"/>
  <c r="I22" i="43"/>
  <c r="I23" i="43"/>
  <c r="J23" i="43" s="1"/>
  <c r="K22" i="43"/>
  <c r="L22" i="43" s="1"/>
  <c r="K23" i="43"/>
  <c r="L23" i="43" s="1"/>
  <c r="M22" i="43"/>
  <c r="M23" i="43"/>
  <c r="O22" i="43"/>
  <c r="O23" i="43"/>
  <c r="C19" i="43"/>
  <c r="M15" i="43"/>
  <c r="N23" i="43" s="1"/>
  <c r="I15" i="43"/>
  <c r="J21" i="43" s="1"/>
  <c r="C18" i="43"/>
  <c r="C21" i="43"/>
  <c r="C17" i="43"/>
  <c r="M13" i="43"/>
  <c r="G13" i="43"/>
  <c r="H13" i="43" s="1"/>
  <c r="O32" i="43"/>
  <c r="P32" i="43" s="1"/>
  <c r="O31" i="43"/>
  <c r="P31" i="43" s="1"/>
  <c r="M32" i="43"/>
  <c r="N32" i="43" s="1"/>
  <c r="M31" i="43"/>
  <c r="N31" i="43" s="1"/>
  <c r="K32" i="43"/>
  <c r="L32" i="43" s="1"/>
  <c r="K31" i="43"/>
  <c r="L31" i="43" s="1"/>
  <c r="I32" i="43"/>
  <c r="J32" i="43" s="1"/>
  <c r="I31" i="43"/>
  <c r="J31" i="43" s="1"/>
  <c r="G32" i="43"/>
  <c r="H32" i="43" s="1"/>
  <c r="G31" i="43"/>
  <c r="H31" i="43" s="1"/>
  <c r="E32" i="43"/>
  <c r="E31" i="43"/>
  <c r="F31" i="43" s="1"/>
  <c r="O6" i="43"/>
  <c r="P6" i="43" s="1"/>
  <c r="M6" i="43"/>
  <c r="N12" i="43" s="1"/>
  <c r="K6" i="43"/>
  <c r="L6" i="43" s="1"/>
  <c r="I6" i="43"/>
  <c r="J6" i="43" s="1"/>
  <c r="O15" i="43"/>
  <c r="P20" i="43" s="1"/>
  <c r="K15" i="43"/>
  <c r="L20" i="43" s="1"/>
  <c r="G15" i="43"/>
  <c r="H20" i="43" s="1"/>
  <c r="O24" i="43"/>
  <c r="P29" i="43" s="1"/>
  <c r="M24" i="43"/>
  <c r="N29" i="43" s="1"/>
  <c r="K24" i="43"/>
  <c r="L30" i="43" s="1"/>
  <c r="I24" i="43"/>
  <c r="J29" i="43" s="1"/>
  <c r="G24" i="43"/>
  <c r="H30" i="43" s="1"/>
  <c r="E24" i="43"/>
  <c r="F29" i="43" s="1"/>
  <c r="P25" i="43" l="1"/>
  <c r="P27" i="43"/>
  <c r="N24" i="43"/>
  <c r="N26" i="43"/>
  <c r="N28" i="43"/>
  <c r="N30" i="43"/>
  <c r="N25" i="43"/>
  <c r="N27" i="43"/>
  <c r="L7" i="43"/>
  <c r="L9" i="43"/>
  <c r="L11" i="43"/>
  <c r="L25" i="43"/>
  <c r="L27" i="43"/>
  <c r="L29" i="43"/>
  <c r="L8" i="43"/>
  <c r="L10" i="43"/>
  <c r="L14" i="43"/>
  <c r="L24" i="43"/>
  <c r="L26" i="43"/>
  <c r="L28" i="43"/>
  <c r="C9" i="43"/>
  <c r="C7" i="43"/>
  <c r="J8" i="43"/>
  <c r="J10" i="43"/>
  <c r="I14" i="43"/>
  <c r="J14" i="43" s="1"/>
  <c r="J24" i="43"/>
  <c r="J26" i="43"/>
  <c r="J28" i="43"/>
  <c r="J30" i="43"/>
  <c r="J25" i="43"/>
  <c r="J27" i="43"/>
  <c r="H7" i="43"/>
  <c r="H9" i="43"/>
  <c r="H11" i="43"/>
  <c r="H25" i="43"/>
  <c r="H27" i="43"/>
  <c r="H29" i="43"/>
  <c r="D26" i="43"/>
  <c r="D28" i="43"/>
  <c r="D30" i="43"/>
  <c r="H10" i="43"/>
  <c r="H14" i="43"/>
  <c r="H24" i="43"/>
  <c r="H26" i="43"/>
  <c r="H28" i="43"/>
  <c r="D25" i="43"/>
  <c r="D27" i="43"/>
  <c r="D29" i="43"/>
  <c r="C31" i="43"/>
  <c r="D31" i="43" s="1"/>
  <c r="C32" i="43"/>
  <c r="D32" i="43" s="1"/>
  <c r="F25" i="43"/>
  <c r="F27" i="43"/>
  <c r="P13" i="43"/>
  <c r="P22" i="43"/>
  <c r="P21" i="43"/>
  <c r="P23" i="43"/>
  <c r="P8" i="43"/>
  <c r="P10" i="43"/>
  <c r="P12" i="43"/>
  <c r="P7" i="43"/>
  <c r="P9" i="43"/>
  <c r="P11" i="43"/>
  <c r="P15" i="43"/>
  <c r="P17" i="43"/>
  <c r="P19" i="43"/>
  <c r="O14" i="43"/>
  <c r="P14" i="43" s="1"/>
  <c r="P16" i="43"/>
  <c r="P18" i="43"/>
  <c r="N15" i="43"/>
  <c r="N19" i="43"/>
  <c r="N13" i="43"/>
  <c r="N22" i="43"/>
  <c r="N7" i="43"/>
  <c r="N9" i="43"/>
  <c r="N11" i="43"/>
  <c r="N17" i="43"/>
  <c r="N21" i="43"/>
  <c r="M14" i="43"/>
  <c r="N14" i="43" s="1"/>
  <c r="N16" i="43"/>
  <c r="N18" i="43"/>
  <c r="N20" i="43"/>
  <c r="N6" i="43"/>
  <c r="N8" i="43"/>
  <c r="N10" i="43"/>
  <c r="L15" i="43"/>
  <c r="L17" i="43"/>
  <c r="L19" i="43"/>
  <c r="L21" i="43"/>
  <c r="L12" i="43"/>
  <c r="L16" i="43"/>
  <c r="L18" i="43"/>
  <c r="J7" i="43"/>
  <c r="J9" i="43"/>
  <c r="J11" i="43"/>
  <c r="I13" i="43"/>
  <c r="J13" i="43" s="1"/>
  <c r="J12" i="43"/>
  <c r="J15" i="43"/>
  <c r="J17" i="43"/>
  <c r="J19" i="43"/>
  <c r="H15" i="43"/>
  <c r="H17" i="43"/>
  <c r="H19" i="43"/>
  <c r="H21" i="43"/>
  <c r="H8" i="43"/>
  <c r="H12" i="43"/>
  <c r="H16" i="43"/>
  <c r="H18" i="43"/>
  <c r="E14" i="43"/>
  <c r="C8" i="43"/>
  <c r="C10" i="43"/>
  <c r="C12" i="43"/>
  <c r="E13" i="43"/>
  <c r="E6" i="43"/>
  <c r="F9" i="43" s="1"/>
  <c r="C22" i="43"/>
  <c r="E15" i="43"/>
  <c r="C20" i="43"/>
  <c r="C23" i="43" l="1"/>
  <c r="C11" i="43"/>
  <c r="C14" i="43" s="1"/>
  <c r="F13" i="43"/>
  <c r="C13" i="43"/>
  <c r="F21" i="43"/>
  <c r="F19" i="43"/>
  <c r="F17" i="43"/>
  <c r="F15" i="43"/>
  <c r="F20" i="43"/>
  <c r="F18" i="43"/>
  <c r="F16" i="43"/>
  <c r="F7" i="43"/>
  <c r="F8" i="43"/>
  <c r="F6" i="43"/>
  <c r="F12" i="43"/>
  <c r="F14" i="43"/>
  <c r="F11" i="43"/>
  <c r="F22" i="43"/>
  <c r="F10" i="43"/>
  <c r="F23" i="43"/>
  <c r="C15" i="43"/>
  <c r="D23" i="43" l="1"/>
  <c r="D15" i="43"/>
  <c r="D17" i="43"/>
  <c r="D21" i="43"/>
  <c r="D18" i="43"/>
  <c r="D16" i="43"/>
  <c r="D19" i="43"/>
  <c r="C6" i="43"/>
  <c r="D13" i="43" s="1"/>
  <c r="D22" i="43"/>
  <c r="D20" i="43"/>
  <c r="D11" i="43" l="1"/>
  <c r="D6" i="43"/>
  <c r="D9" i="43"/>
  <c r="D7" i="43"/>
  <c r="D12" i="43"/>
  <c r="D8" i="43"/>
  <c r="D10" i="43"/>
  <c r="D14" i="43"/>
</calcChain>
</file>

<file path=xl/sharedStrings.xml><?xml version="1.0" encoding="utf-8"?>
<sst xmlns="http://schemas.openxmlformats.org/spreadsheetml/2006/main" count="56" uniqueCount="24">
  <si>
    <t>総数</t>
    <rPh sb="0" eb="2">
      <t>ソウスウ</t>
    </rPh>
    <phoneticPr fontId="18"/>
  </si>
  <si>
    <t>人数</t>
    <rPh sb="0" eb="2">
      <t>ニンズウ</t>
    </rPh>
    <phoneticPr fontId="18"/>
  </si>
  <si>
    <t>％</t>
  </si>
  <si>
    <t>％</t>
    <phoneticPr fontId="18"/>
  </si>
  <si>
    <t>20～29歳</t>
    <rPh sb="5" eb="6">
      <t>サイ</t>
    </rPh>
    <phoneticPr fontId="18"/>
  </si>
  <si>
    <t>30～39歳</t>
    <rPh sb="5" eb="6">
      <t>サイ</t>
    </rPh>
    <phoneticPr fontId="18"/>
  </si>
  <si>
    <t>40～49歳</t>
    <rPh sb="5" eb="6">
      <t>サイ</t>
    </rPh>
    <phoneticPr fontId="18"/>
  </si>
  <si>
    <t>50～59歳</t>
    <rPh sb="5" eb="6">
      <t>サイ</t>
    </rPh>
    <phoneticPr fontId="18"/>
  </si>
  <si>
    <t>60～69歳</t>
    <rPh sb="5" eb="6">
      <t>サイ</t>
    </rPh>
    <phoneticPr fontId="18"/>
  </si>
  <si>
    <t>70歳以上</t>
    <rPh sb="2" eb="5">
      <t>サイイジョウ</t>
    </rPh>
    <phoneticPr fontId="18"/>
  </si>
  <si>
    <t>総数</t>
    <rPh sb="0" eb="2">
      <t>ソウスウ</t>
    </rPh>
    <phoneticPr fontId="18"/>
  </si>
  <si>
    <t>男性</t>
    <rPh sb="0" eb="2">
      <t>ダンセイ</t>
    </rPh>
    <phoneticPr fontId="18"/>
  </si>
  <si>
    <t>女性</t>
    <rPh sb="0" eb="2">
      <t>ジョセイ</t>
    </rPh>
    <phoneticPr fontId="18"/>
  </si>
  <si>
    <t>15%未満</t>
    <rPh sb="3" eb="5">
      <t>ミマン</t>
    </rPh>
    <phoneticPr fontId="18"/>
  </si>
  <si>
    <t>35%以上</t>
    <rPh sb="3" eb="5">
      <t>イジョウ</t>
    </rPh>
    <phoneticPr fontId="18"/>
  </si>
  <si>
    <t>(再掲)25%未満</t>
    <rPh sb="1" eb="3">
      <t>サイケイ</t>
    </rPh>
    <rPh sb="7" eb="9">
      <t>ミマン</t>
    </rPh>
    <phoneticPr fontId="18"/>
  </si>
  <si>
    <t>(再掲)30%以上</t>
    <rPh sb="1" eb="3">
      <t>サイケイ</t>
    </rPh>
    <rPh sb="7" eb="9">
      <t>イジョウ</t>
    </rPh>
    <phoneticPr fontId="18"/>
  </si>
  <si>
    <t>【年齢調整値】
20歳以上</t>
    <rPh sb="10" eb="11">
      <t>サイ</t>
    </rPh>
    <rPh sb="11" eb="13">
      <t>イジョウ</t>
    </rPh>
    <phoneticPr fontId="18"/>
  </si>
  <si>
    <t>15～20%未満</t>
    <rPh sb="6" eb="8">
      <t>ミマン</t>
    </rPh>
    <phoneticPr fontId="18"/>
  </si>
  <si>
    <t>20～25%未満</t>
    <rPh sb="6" eb="8">
      <t>ミマン</t>
    </rPh>
    <phoneticPr fontId="18"/>
  </si>
  <si>
    <t>25～30%未満</t>
    <rPh sb="6" eb="8">
      <t>ミマン</t>
    </rPh>
    <phoneticPr fontId="18"/>
  </si>
  <si>
    <t>30～35%未満</t>
    <rPh sb="6" eb="8">
      <t>ミマン</t>
    </rPh>
    <phoneticPr fontId="18"/>
  </si>
  <si>
    <t>第２表　　脂肪エネルギー比率の区分ごとの人数の割合－脂肪エネルギー比率の区分、年齢階級別、人数、割合</t>
    <rPh sb="0" eb="1">
      <t>ダイ</t>
    </rPh>
    <rPh sb="2" eb="3">
      <t>ヒョウ</t>
    </rPh>
    <rPh sb="5" eb="7">
      <t>シボウ</t>
    </rPh>
    <rPh sb="12" eb="14">
      <t>ヒリツ</t>
    </rPh>
    <rPh sb="15" eb="17">
      <t>クブン</t>
    </rPh>
    <rPh sb="20" eb="22">
      <t>ニンズウ</t>
    </rPh>
    <rPh sb="23" eb="25">
      <t>ワリアイ</t>
    </rPh>
    <rPh sb="26" eb="28">
      <t>シボウ</t>
    </rPh>
    <rPh sb="33" eb="35">
      <t>ヒリツ</t>
    </rPh>
    <rPh sb="36" eb="38">
      <t>クブン</t>
    </rPh>
    <rPh sb="39" eb="41">
      <t>ネンレイ</t>
    </rPh>
    <rPh sb="41" eb="44">
      <t>カイキュウベツ</t>
    </rPh>
    <phoneticPr fontId="18"/>
  </si>
  <si>
    <t>　　　　　－総数・男性・女性、20歳以上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</si>
</sst>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.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right" vertical="center"/>
    </xf>
    <xf numFmtId="0" fontId="20" fillId="34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78" fontId="19" fillId="0" borderId="0" xfId="0" applyNumberFormat="1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38" fontId="22" fillId="0" borderId="22" xfId="42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176" fontId="22" fillId="0" borderId="33" xfId="0" applyNumberFormat="1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0" fontId="22" fillId="0" borderId="42" xfId="0" applyFont="1" applyBorder="1" applyAlignment="1">
      <alignment horizontal="right" vertical="center"/>
    </xf>
    <xf numFmtId="176" fontId="22" fillId="0" borderId="43" xfId="0" applyNumberFormat="1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77" fontId="22" fillId="0" borderId="35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177" fontId="22" fillId="0" borderId="27" xfId="0" applyNumberFormat="1" applyFont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176" fontId="22" fillId="0" borderId="17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34" xfId="0" applyFont="1" applyBorder="1">
      <alignment vertical="center"/>
    </xf>
    <xf numFmtId="176" fontId="22" fillId="0" borderId="11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176" fontId="22" fillId="0" borderId="45" xfId="0" applyNumberFormat="1" applyFont="1" applyBorder="1" applyAlignment="1">
      <alignment horizontal="right" vertical="center"/>
    </xf>
    <xf numFmtId="0" fontId="22" fillId="0" borderId="46" xfId="0" applyFont="1" applyBorder="1">
      <alignment vertical="center"/>
    </xf>
    <xf numFmtId="0" fontId="22" fillId="0" borderId="44" xfId="0" applyFont="1" applyBorder="1">
      <alignment vertical="center"/>
    </xf>
    <xf numFmtId="0" fontId="22" fillId="0" borderId="24" xfId="0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176" fontId="22" fillId="0" borderId="15" xfId="0" applyNumberFormat="1" applyFont="1" applyBorder="1" applyAlignment="1">
      <alignment horizontal="right" vertical="center"/>
    </xf>
    <xf numFmtId="38" fontId="22" fillId="0" borderId="25" xfId="42" applyFont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177" fontId="22" fillId="0" borderId="28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177" fontId="22" fillId="0" borderId="39" xfId="0" applyNumberFormat="1" applyFont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176" fontId="22" fillId="0" borderId="28" xfId="0" applyNumberFormat="1" applyFont="1" applyBorder="1" applyAlignment="1">
      <alignment horizontal="right" vertical="center"/>
    </xf>
    <xf numFmtId="0" fontId="24" fillId="33" borderId="22" xfId="0" applyFont="1" applyFill="1" applyBorder="1" applyAlignment="1">
      <alignment horizontal="center" vertical="center"/>
    </xf>
    <xf numFmtId="176" fontId="24" fillId="33" borderId="29" xfId="0" applyNumberFormat="1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176" fontId="24" fillId="33" borderId="2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>
      <alignment vertical="center"/>
    </xf>
    <xf numFmtId="38" fontId="25" fillId="0" borderId="0" xfId="42" applyFont="1" applyBorder="1">
      <alignment vertical="center"/>
    </xf>
    <xf numFmtId="38" fontId="24" fillId="0" borderId="0" xfId="42" applyFont="1" applyBorder="1">
      <alignment vertical="center"/>
    </xf>
    <xf numFmtId="38" fontId="26" fillId="0" borderId="0" xfId="42" applyFont="1" applyBorder="1">
      <alignment vertical="center"/>
    </xf>
    <xf numFmtId="38" fontId="27" fillId="0" borderId="0" xfId="42" applyFont="1" applyBorder="1">
      <alignment vertical="center"/>
    </xf>
    <xf numFmtId="38" fontId="25" fillId="0" borderId="0" xfId="42" applyFont="1">
      <alignment vertical="center"/>
    </xf>
    <xf numFmtId="0" fontId="24" fillId="33" borderId="22" xfId="0" applyFont="1" applyFill="1" applyBorder="1" applyAlignment="1">
      <alignment horizontal="center" vertical="center" wrapText="1" shrinkToFit="1"/>
    </xf>
    <xf numFmtId="0" fontId="24" fillId="33" borderId="26" xfId="0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textRotation="255"/>
    </xf>
    <xf numFmtId="0" fontId="24" fillId="0" borderId="19" xfId="0" applyFont="1" applyBorder="1" applyAlignment="1">
      <alignment vertical="center" textRotation="255"/>
    </xf>
    <xf numFmtId="0" fontId="24" fillId="0" borderId="21" xfId="0" applyFont="1" applyBorder="1" applyAlignment="1">
      <alignment vertical="center" textRotation="255"/>
    </xf>
    <xf numFmtId="0" fontId="24" fillId="0" borderId="20" xfId="0" applyFont="1" applyBorder="1" applyAlignment="1">
      <alignment horizontal="center" vertical="center" textRotation="255"/>
    </xf>
    <xf numFmtId="0" fontId="24" fillId="0" borderId="19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 textRotation="255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32"/>
  <sheetViews>
    <sheetView tabSelected="1" view="pageBreakPreview" zoomScaleNormal="100" zoomScaleSheetLayoutView="100" workbookViewId="0">
      <selection activeCell="U8" sqref="U8"/>
    </sheetView>
  </sheetViews>
  <sheetFormatPr defaultRowHeight="12" x14ac:dyDescent="0.15"/>
  <cols>
    <col min="1" max="1" width="3.625" style="2" customWidth="1"/>
    <col min="2" max="2" width="15.125" style="2" customWidth="1"/>
    <col min="3" max="3" width="6.125" style="2" customWidth="1"/>
    <col min="4" max="4" width="6.125" style="3" customWidth="1"/>
    <col min="5" max="5" width="6.125" style="2" customWidth="1"/>
    <col min="6" max="6" width="6.125" style="3" customWidth="1"/>
    <col min="7" max="7" width="6.125" style="2" customWidth="1"/>
    <col min="8" max="8" width="6.125" style="3" customWidth="1"/>
    <col min="9" max="9" width="6.125" style="2" customWidth="1"/>
    <col min="10" max="10" width="6.125" style="3" customWidth="1"/>
    <col min="11" max="11" width="6.125" style="2" customWidth="1"/>
    <col min="12" max="12" width="6.125" style="3" customWidth="1"/>
    <col min="13" max="13" width="6.125" style="2" customWidth="1"/>
    <col min="14" max="14" width="6.125" style="3" customWidth="1"/>
    <col min="15" max="15" width="6.125" style="2" customWidth="1"/>
    <col min="16" max="16" width="6.125" style="3" customWidth="1"/>
    <col min="17" max="17" width="0.875" style="2" customWidth="1"/>
    <col min="18" max="18" width="6.125" style="2" customWidth="1"/>
    <col min="19" max="19" width="6.125" style="3" customWidth="1"/>
    <col min="20" max="20" width="9" style="2"/>
    <col min="21" max="21" width="9.875" style="8" customWidth="1"/>
    <col min="22" max="24" width="6.25" style="8" customWidth="1"/>
    <col min="25" max="27" width="6.25" style="2" customWidth="1"/>
    <col min="28" max="16384" width="9" style="2"/>
  </cols>
  <sheetData>
    <row r="1" spans="1:43" s="69" customFormat="1" ht="18" customHeight="1" x14ac:dyDescent="0.15">
      <c r="A1" s="65" t="s">
        <v>22</v>
      </c>
      <c r="B1" s="66"/>
      <c r="C1" s="66"/>
      <c r="D1" s="66"/>
      <c r="E1" s="65"/>
      <c r="F1" s="65"/>
      <c r="G1" s="65"/>
      <c r="H1" s="66"/>
      <c r="I1" s="66"/>
      <c r="J1" s="66"/>
      <c r="K1" s="65"/>
      <c r="L1" s="65"/>
      <c r="M1" s="65"/>
      <c r="N1" s="66"/>
      <c r="O1" s="66"/>
      <c r="P1" s="66"/>
      <c r="Q1" s="65"/>
      <c r="R1" s="66"/>
      <c r="S1" s="66"/>
      <c r="T1" s="66"/>
      <c r="U1" s="67"/>
      <c r="V1" s="67"/>
      <c r="W1" s="68"/>
      <c r="X1" s="68"/>
      <c r="Y1" s="65"/>
      <c r="Z1" s="66"/>
      <c r="AA1" s="66"/>
      <c r="AB1" s="66"/>
      <c r="AC1" s="65"/>
      <c r="AD1" s="65"/>
      <c r="AE1" s="65"/>
      <c r="AF1" s="65"/>
      <c r="AG1" s="65"/>
      <c r="AH1" s="65"/>
      <c r="AI1" s="66"/>
      <c r="AJ1" s="66"/>
      <c r="AK1" s="66"/>
      <c r="AL1" s="66"/>
      <c r="AM1" s="66"/>
      <c r="AN1" s="66"/>
      <c r="AO1" s="65"/>
      <c r="AP1" s="65"/>
      <c r="AQ1" s="66"/>
    </row>
    <row r="2" spans="1:43" s="69" customFormat="1" ht="18" customHeight="1" x14ac:dyDescent="0.15">
      <c r="A2" s="65" t="s">
        <v>23</v>
      </c>
      <c r="B2" s="66"/>
      <c r="C2" s="66"/>
      <c r="D2" s="66"/>
      <c r="E2" s="65"/>
      <c r="F2" s="65"/>
      <c r="G2" s="65"/>
      <c r="H2" s="66"/>
      <c r="I2" s="66"/>
      <c r="J2" s="66"/>
      <c r="K2" s="65"/>
      <c r="L2" s="65"/>
      <c r="M2" s="65"/>
      <c r="N2" s="66"/>
      <c r="O2" s="66"/>
      <c r="P2" s="66"/>
      <c r="Q2" s="65"/>
      <c r="R2" s="66"/>
      <c r="S2" s="66"/>
      <c r="T2" s="66"/>
      <c r="U2" s="67"/>
      <c r="V2" s="67"/>
      <c r="W2" s="68"/>
      <c r="X2" s="68"/>
      <c r="Y2" s="65"/>
      <c r="Z2" s="66"/>
      <c r="AA2" s="66"/>
      <c r="AB2" s="66"/>
      <c r="AC2" s="65"/>
      <c r="AD2" s="65"/>
      <c r="AE2" s="65"/>
      <c r="AF2" s="65"/>
      <c r="AG2" s="65"/>
      <c r="AH2" s="65"/>
      <c r="AI2" s="66"/>
      <c r="AJ2" s="66"/>
      <c r="AK2" s="66"/>
      <c r="AL2" s="66"/>
      <c r="AM2" s="66"/>
      <c r="AN2" s="66"/>
      <c r="AO2" s="65"/>
      <c r="AP2" s="65"/>
      <c r="AQ2" s="66"/>
    </row>
    <row r="3" spans="1:43" ht="18" customHeight="1" x14ac:dyDescent="0.15">
      <c r="P3" s="13"/>
    </row>
    <row r="4" spans="1:43" s="1" customFormat="1" ht="36.75" customHeight="1" x14ac:dyDescent="0.15">
      <c r="A4" s="79"/>
      <c r="B4" s="80"/>
      <c r="C4" s="83" t="s">
        <v>0</v>
      </c>
      <c r="D4" s="83"/>
      <c r="E4" s="83" t="s">
        <v>4</v>
      </c>
      <c r="F4" s="83"/>
      <c r="G4" s="83" t="s">
        <v>5</v>
      </c>
      <c r="H4" s="83"/>
      <c r="I4" s="83" t="s">
        <v>6</v>
      </c>
      <c r="J4" s="83"/>
      <c r="K4" s="83" t="s">
        <v>7</v>
      </c>
      <c r="L4" s="83"/>
      <c r="M4" s="83" t="s">
        <v>8</v>
      </c>
      <c r="N4" s="83"/>
      <c r="O4" s="83" t="s">
        <v>9</v>
      </c>
      <c r="P4" s="83"/>
      <c r="R4" s="70" t="s">
        <v>17</v>
      </c>
      <c r="S4" s="71"/>
      <c r="U4" s="9"/>
      <c r="V4" s="9"/>
      <c r="W4" s="9"/>
      <c r="X4" s="9"/>
    </row>
    <row r="5" spans="1:43" s="1" customFormat="1" ht="18" customHeight="1" x14ac:dyDescent="0.15">
      <c r="A5" s="81"/>
      <c r="B5" s="82"/>
      <c r="C5" s="53" t="s">
        <v>1</v>
      </c>
      <c r="D5" s="54" t="s">
        <v>3</v>
      </c>
      <c r="E5" s="55" t="s">
        <v>1</v>
      </c>
      <c r="F5" s="56" t="s">
        <v>2</v>
      </c>
      <c r="G5" s="53" t="s">
        <v>1</v>
      </c>
      <c r="H5" s="54" t="s">
        <v>2</v>
      </c>
      <c r="I5" s="55" t="s">
        <v>1</v>
      </c>
      <c r="J5" s="56" t="s">
        <v>2</v>
      </c>
      <c r="K5" s="53" t="s">
        <v>1</v>
      </c>
      <c r="L5" s="54" t="s">
        <v>2</v>
      </c>
      <c r="M5" s="55" t="s">
        <v>1</v>
      </c>
      <c r="N5" s="56" t="s">
        <v>2</v>
      </c>
      <c r="O5" s="53" t="s">
        <v>1</v>
      </c>
      <c r="P5" s="54" t="s">
        <v>2</v>
      </c>
      <c r="R5" s="53" t="s">
        <v>1</v>
      </c>
      <c r="S5" s="54" t="s">
        <v>3</v>
      </c>
      <c r="U5" s="9"/>
      <c r="V5" s="9"/>
      <c r="W5" s="9"/>
      <c r="X5" s="9"/>
    </row>
    <row r="6" spans="1:43" s="1" customFormat="1" ht="18" customHeight="1" x14ac:dyDescent="0.15">
      <c r="A6" s="72" t="s">
        <v>10</v>
      </c>
      <c r="B6" s="57" t="s">
        <v>0</v>
      </c>
      <c r="C6" s="14">
        <f>SUM(C7:C12)</f>
        <v>2044</v>
      </c>
      <c r="D6" s="15">
        <f>C6/C$6*100</f>
        <v>100</v>
      </c>
      <c r="E6" s="16">
        <f>SUM(E7:E12)</f>
        <v>148</v>
      </c>
      <c r="F6" s="15">
        <f>E6/E$6*100</f>
        <v>100</v>
      </c>
      <c r="G6" s="17">
        <f>SUM(G7:G12)</f>
        <v>248</v>
      </c>
      <c r="H6" s="15">
        <f>G6/G$6*100</f>
        <v>100</v>
      </c>
      <c r="I6" s="16">
        <f>SUM(I7:I12)</f>
        <v>293</v>
      </c>
      <c r="J6" s="15">
        <f>I6/I$6*100</f>
        <v>100</v>
      </c>
      <c r="K6" s="17">
        <f>SUM(K7:K12)</f>
        <v>279</v>
      </c>
      <c r="L6" s="15">
        <f>K6/K$6*100</f>
        <v>100</v>
      </c>
      <c r="M6" s="16">
        <f>SUM(M7:M12)</f>
        <v>467</v>
      </c>
      <c r="N6" s="15">
        <f>M6/M$6*100</f>
        <v>100</v>
      </c>
      <c r="O6" s="18">
        <f>SUM(O7:O12)</f>
        <v>609</v>
      </c>
      <c r="P6" s="15">
        <f>O6/O$6*100</f>
        <v>100</v>
      </c>
      <c r="R6" s="14">
        <f>SUM(R7:R12)</f>
        <v>2006</v>
      </c>
      <c r="S6" s="15">
        <v>100</v>
      </c>
      <c r="U6" s="9"/>
      <c r="V6" s="9"/>
      <c r="W6" s="9"/>
      <c r="X6" s="9"/>
    </row>
    <row r="7" spans="1:43" ht="18" customHeight="1" x14ac:dyDescent="0.15">
      <c r="A7" s="73"/>
      <c r="B7" s="58" t="s">
        <v>13</v>
      </c>
      <c r="C7" s="19">
        <f>SUM(C16,C25)</f>
        <v>76</v>
      </c>
      <c r="D7" s="20">
        <f t="shared" ref="D7:F14" si="0">C7/C$6*100</f>
        <v>3.7181996086105675</v>
      </c>
      <c r="E7" s="21">
        <f>SUM(E16,E25)</f>
        <v>4</v>
      </c>
      <c r="F7" s="20">
        <f t="shared" si="0"/>
        <v>2.7027027027027026</v>
      </c>
      <c r="G7" s="19">
        <f>SUM(G16,G25)</f>
        <v>7</v>
      </c>
      <c r="H7" s="20">
        <f t="shared" ref="H7" si="1">G7/G$6*100</f>
        <v>2.82258064516129</v>
      </c>
      <c r="I7" s="21">
        <f>SUM(I16,I25)</f>
        <v>5</v>
      </c>
      <c r="J7" s="20">
        <f t="shared" ref="J7" si="2">I7/I$6*100</f>
        <v>1.7064846416382253</v>
      </c>
      <c r="K7" s="19">
        <f>SUM(K16,K25)</f>
        <v>9</v>
      </c>
      <c r="L7" s="20">
        <f t="shared" ref="L7" si="3">K7/K$6*100</f>
        <v>3.225806451612903</v>
      </c>
      <c r="M7" s="21">
        <f>SUM(M16,M25)</f>
        <v>23</v>
      </c>
      <c r="N7" s="20">
        <f t="shared" ref="N7" si="4">M7/M$6*100</f>
        <v>4.925053533190578</v>
      </c>
      <c r="O7" s="19">
        <f>SUM(O16,O25)</f>
        <v>28</v>
      </c>
      <c r="P7" s="20">
        <f t="shared" ref="P7" si="5">O7/O$6*100</f>
        <v>4.5977011494252871</v>
      </c>
      <c r="R7" s="19">
        <f>SUM(R16,R25)</f>
        <v>68</v>
      </c>
      <c r="S7" s="20">
        <v>3.7181996086105675</v>
      </c>
      <c r="T7" s="1"/>
    </row>
    <row r="8" spans="1:43" ht="18" customHeight="1" x14ac:dyDescent="0.15">
      <c r="A8" s="73"/>
      <c r="B8" s="59" t="s">
        <v>18</v>
      </c>
      <c r="C8" s="22">
        <f t="shared" ref="C8" si="6">SUM(C17,C26)</f>
        <v>241</v>
      </c>
      <c r="D8" s="23">
        <f t="shared" si="0"/>
        <v>11.790606653620351</v>
      </c>
      <c r="E8" s="24">
        <f>SUM(E17,E26)</f>
        <v>9</v>
      </c>
      <c r="F8" s="23">
        <f t="shared" si="0"/>
        <v>6.0810810810810816</v>
      </c>
      <c r="G8" s="22">
        <f t="shared" ref="G8" si="7">SUM(G17,G26)</f>
        <v>26</v>
      </c>
      <c r="H8" s="23">
        <f t="shared" ref="H8" si="8">G8/G$6*100</f>
        <v>10.483870967741936</v>
      </c>
      <c r="I8" s="24">
        <f t="shared" ref="I8" si="9">SUM(I17,I26)</f>
        <v>16</v>
      </c>
      <c r="J8" s="23">
        <f t="shared" ref="J8" si="10">I8/I$6*100</f>
        <v>5.4607508532423212</v>
      </c>
      <c r="K8" s="22">
        <f t="shared" ref="K8" si="11">SUM(K17,K26)</f>
        <v>30</v>
      </c>
      <c r="L8" s="23">
        <f t="shared" ref="L8" si="12">K8/K$6*100</f>
        <v>10.75268817204301</v>
      </c>
      <c r="M8" s="24">
        <f t="shared" ref="M8" si="13">SUM(M17,M26)</f>
        <v>66</v>
      </c>
      <c r="N8" s="23">
        <f t="shared" ref="N8" si="14">M8/M$6*100</f>
        <v>14.132762312633835</v>
      </c>
      <c r="O8" s="22">
        <f t="shared" ref="O8" si="15">SUM(O17,O26)</f>
        <v>94</v>
      </c>
      <c r="P8" s="23">
        <f t="shared" ref="P8" si="16">O8/O$6*100</f>
        <v>15.435139573070607</v>
      </c>
      <c r="R8" s="22">
        <f t="shared" ref="R8:R12" si="17">SUM(R17,R26)</f>
        <v>218</v>
      </c>
      <c r="S8" s="23">
        <v>11.937377690802348</v>
      </c>
      <c r="T8" s="1"/>
    </row>
    <row r="9" spans="1:43" ht="18" customHeight="1" x14ac:dyDescent="0.15">
      <c r="A9" s="73"/>
      <c r="B9" s="59" t="s">
        <v>19</v>
      </c>
      <c r="C9" s="22">
        <f t="shared" ref="C9" si="18">SUM(C18,C27)</f>
        <v>461</v>
      </c>
      <c r="D9" s="23">
        <f t="shared" si="0"/>
        <v>22.55381604696673</v>
      </c>
      <c r="E9" s="24">
        <f t="shared" ref="E9:E12" si="19">SUM(E18,E27)</f>
        <v>20</v>
      </c>
      <c r="F9" s="23">
        <f t="shared" si="0"/>
        <v>13.513513513513514</v>
      </c>
      <c r="G9" s="22">
        <f t="shared" ref="G9" si="20">SUM(G18,G27)</f>
        <v>53</v>
      </c>
      <c r="H9" s="23">
        <f t="shared" ref="H9" si="21">G9/G$6*100</f>
        <v>21.370967741935484</v>
      </c>
      <c r="I9" s="24">
        <f t="shared" ref="I9" si="22">SUM(I18,I27)</f>
        <v>54</v>
      </c>
      <c r="J9" s="23">
        <f t="shared" ref="J9" si="23">I9/I$6*100</f>
        <v>18.430034129692832</v>
      </c>
      <c r="K9" s="22">
        <f t="shared" ref="K9" si="24">SUM(K18,K27)</f>
        <v>57</v>
      </c>
      <c r="L9" s="23">
        <f t="shared" ref="L9" si="25">K9/K$6*100</f>
        <v>20.43010752688172</v>
      </c>
      <c r="M9" s="24">
        <f t="shared" ref="M9" si="26">SUM(M18,M27)</f>
        <v>121</v>
      </c>
      <c r="N9" s="23">
        <f t="shared" ref="N9" si="27">M9/M$6*100</f>
        <v>25.910064239828696</v>
      </c>
      <c r="O9" s="22">
        <f t="shared" ref="O9" si="28">SUM(O18,O27)</f>
        <v>156</v>
      </c>
      <c r="P9" s="23">
        <f t="shared" ref="P9" si="29">O9/O$6*100</f>
        <v>25.615763546798032</v>
      </c>
      <c r="R9" s="22">
        <f t="shared" si="17"/>
        <v>432</v>
      </c>
      <c r="S9" s="23">
        <v>22.407045009784735</v>
      </c>
      <c r="T9" s="1"/>
    </row>
    <row r="10" spans="1:43" ht="18" customHeight="1" x14ac:dyDescent="0.15">
      <c r="A10" s="73"/>
      <c r="B10" s="59" t="s">
        <v>20</v>
      </c>
      <c r="C10" s="22">
        <f t="shared" ref="C10" si="30">SUM(C19,C28)</f>
        <v>562</v>
      </c>
      <c r="D10" s="23">
        <f t="shared" si="0"/>
        <v>27.495107632093934</v>
      </c>
      <c r="E10" s="24">
        <f t="shared" si="19"/>
        <v>43</v>
      </c>
      <c r="F10" s="23">
        <f t="shared" si="0"/>
        <v>29.054054054054053</v>
      </c>
      <c r="G10" s="22">
        <f t="shared" ref="G10" si="31">SUM(G19,G28)</f>
        <v>68</v>
      </c>
      <c r="H10" s="23">
        <f t="shared" ref="H10" si="32">G10/G$6*100</f>
        <v>27.419354838709676</v>
      </c>
      <c r="I10" s="24">
        <f t="shared" ref="I10" si="33">SUM(I19,I28)</f>
        <v>88</v>
      </c>
      <c r="J10" s="23">
        <f t="shared" ref="J10" si="34">I10/I$6*100</f>
        <v>30.034129692832767</v>
      </c>
      <c r="K10" s="22">
        <f t="shared" ref="K10" si="35">SUM(K19,K28)</f>
        <v>71</v>
      </c>
      <c r="L10" s="23">
        <f t="shared" ref="L10" si="36">K10/K$6*100</f>
        <v>25.448028673835125</v>
      </c>
      <c r="M10" s="24">
        <f t="shared" ref="M10" si="37">SUM(M19,M28)</f>
        <v>120</v>
      </c>
      <c r="N10" s="23">
        <f t="shared" ref="N10" si="38">M10/M$6*100</f>
        <v>25.695931477516059</v>
      </c>
      <c r="O10" s="22">
        <f t="shared" ref="O10" si="39">SUM(O19,O28)</f>
        <v>172</v>
      </c>
      <c r="P10" s="23">
        <f t="shared" ref="P10" si="40">O10/O$6*100</f>
        <v>28.243021346469622</v>
      </c>
      <c r="R10" s="22">
        <f t="shared" si="17"/>
        <v>556</v>
      </c>
      <c r="S10" s="23">
        <v>27.739726027397261</v>
      </c>
      <c r="T10" s="1"/>
    </row>
    <row r="11" spans="1:43" ht="18" customHeight="1" x14ac:dyDescent="0.15">
      <c r="A11" s="73"/>
      <c r="B11" s="59" t="s">
        <v>21</v>
      </c>
      <c r="C11" s="22">
        <f t="shared" ref="C11" si="41">SUM(C20,C29)</f>
        <v>396</v>
      </c>
      <c r="D11" s="23">
        <f t="shared" si="0"/>
        <v>19.373776908023483</v>
      </c>
      <c r="E11" s="24">
        <f t="shared" si="19"/>
        <v>30</v>
      </c>
      <c r="F11" s="23">
        <f t="shared" si="0"/>
        <v>20.27027027027027</v>
      </c>
      <c r="G11" s="22">
        <f t="shared" ref="G11" si="42">SUM(G20,G29)</f>
        <v>48</v>
      </c>
      <c r="H11" s="23">
        <f t="shared" ref="H11" si="43">G11/G$6*100</f>
        <v>19.35483870967742</v>
      </c>
      <c r="I11" s="24">
        <f t="shared" ref="I11" si="44">SUM(I20,I29)</f>
        <v>76</v>
      </c>
      <c r="J11" s="23">
        <f t="shared" ref="J11" si="45">I11/I$6*100</f>
        <v>25.938566552901023</v>
      </c>
      <c r="K11" s="22">
        <f t="shared" ref="K11" si="46">SUM(K20,K29)</f>
        <v>62</v>
      </c>
      <c r="L11" s="23">
        <f t="shared" ref="L11" si="47">K11/K$6*100</f>
        <v>22.222222222222221</v>
      </c>
      <c r="M11" s="24">
        <f t="shared" ref="M11" si="48">SUM(M20,M29)</f>
        <v>83</v>
      </c>
      <c r="N11" s="23">
        <f t="shared" ref="N11" si="49">M11/M$6*100</f>
        <v>17.773019271948609</v>
      </c>
      <c r="O11" s="22">
        <f t="shared" ref="O11" si="50">SUM(O20,O29)</f>
        <v>97</v>
      </c>
      <c r="P11" s="23">
        <f t="shared" ref="P11" si="51">O11/O$6*100</f>
        <v>15.927750410509031</v>
      </c>
      <c r="R11" s="22">
        <f t="shared" si="17"/>
        <v>399</v>
      </c>
      <c r="S11" s="23">
        <v>19.17808219178082</v>
      </c>
      <c r="T11" s="1"/>
    </row>
    <row r="12" spans="1:43" ht="18" customHeight="1" x14ac:dyDescent="0.15">
      <c r="A12" s="73"/>
      <c r="B12" s="60" t="s">
        <v>14</v>
      </c>
      <c r="C12" s="25">
        <f t="shared" ref="C12" si="52">SUM(C21,C30)</f>
        <v>308</v>
      </c>
      <c r="D12" s="26">
        <f t="shared" si="0"/>
        <v>15.068493150684931</v>
      </c>
      <c r="E12" s="27">
        <f t="shared" si="19"/>
        <v>42</v>
      </c>
      <c r="F12" s="26">
        <f t="shared" si="0"/>
        <v>28.378378378378379</v>
      </c>
      <c r="G12" s="25">
        <f t="shared" ref="G12" si="53">SUM(G21,G30)</f>
        <v>46</v>
      </c>
      <c r="H12" s="26">
        <f t="shared" ref="H12" si="54">G12/G$6*100</f>
        <v>18.548387096774192</v>
      </c>
      <c r="I12" s="27">
        <f t="shared" ref="I12" si="55">SUM(I21,I30)</f>
        <v>54</v>
      </c>
      <c r="J12" s="26">
        <f t="shared" ref="J12" si="56">I12/I$6*100</f>
        <v>18.430034129692832</v>
      </c>
      <c r="K12" s="25">
        <f t="shared" ref="K12" si="57">SUM(K21,K30)</f>
        <v>50</v>
      </c>
      <c r="L12" s="26">
        <f t="shared" ref="L12" si="58">K12/K$6*100</f>
        <v>17.921146953405017</v>
      </c>
      <c r="M12" s="27">
        <f t="shared" ref="M12" si="59">SUM(M21,M30)</f>
        <v>54</v>
      </c>
      <c r="N12" s="26">
        <f t="shared" ref="N12" si="60">M12/M$6*100</f>
        <v>11.563169164882227</v>
      </c>
      <c r="O12" s="25">
        <f t="shared" ref="O12" si="61">SUM(O21,O30)</f>
        <v>62</v>
      </c>
      <c r="P12" s="26">
        <f t="shared" ref="P12" si="62">O12/O$6*100</f>
        <v>10.180623973727423</v>
      </c>
      <c r="R12" s="25">
        <f t="shared" si="17"/>
        <v>333</v>
      </c>
      <c r="S12" s="26">
        <v>15.019569471624267</v>
      </c>
      <c r="T12" s="1"/>
    </row>
    <row r="13" spans="1:43" ht="18" customHeight="1" x14ac:dyDescent="0.15">
      <c r="A13" s="73"/>
      <c r="B13" s="59" t="s">
        <v>15</v>
      </c>
      <c r="C13" s="22">
        <f>SUM(C7,C8,C9)</f>
        <v>778</v>
      </c>
      <c r="D13" s="23">
        <f t="shared" si="0"/>
        <v>38.06262230919765</v>
      </c>
      <c r="E13" s="24">
        <f>SUM(E7,E8,E9)</f>
        <v>33</v>
      </c>
      <c r="F13" s="23">
        <f t="shared" si="0"/>
        <v>22.297297297297298</v>
      </c>
      <c r="G13" s="22">
        <f>SUM(G7,G8,G9)</f>
        <v>86</v>
      </c>
      <c r="H13" s="23">
        <f t="shared" ref="H13" si="63">G13/G$6*100</f>
        <v>34.677419354838712</v>
      </c>
      <c r="I13" s="24">
        <f>SUM(I7,I8,I9)</f>
        <v>75</v>
      </c>
      <c r="J13" s="23">
        <f t="shared" ref="J13" si="64">I13/I$6*100</f>
        <v>25.597269624573375</v>
      </c>
      <c r="K13" s="22">
        <f>SUM(K7,K8,K9)</f>
        <v>96</v>
      </c>
      <c r="L13" s="23">
        <f t="shared" ref="L13" si="65">K13/K$6*100</f>
        <v>34.408602150537639</v>
      </c>
      <c r="M13" s="24">
        <f>SUM(M7,M8,M9)</f>
        <v>210</v>
      </c>
      <c r="N13" s="23">
        <f t="shared" ref="N13" si="66">M13/M$6*100</f>
        <v>44.967880085653107</v>
      </c>
      <c r="O13" s="22">
        <f>SUM(O7,O8,O9)</f>
        <v>278</v>
      </c>
      <c r="P13" s="23">
        <f t="shared" ref="P13" si="67">O13/O$6*100</f>
        <v>45.648604269293926</v>
      </c>
      <c r="R13" s="22">
        <f>SUM(R7,R8,R9)</f>
        <v>718</v>
      </c>
      <c r="S13" s="23">
        <v>38.06262230919765</v>
      </c>
      <c r="T13" s="1"/>
    </row>
    <row r="14" spans="1:43" ht="18" customHeight="1" thickBot="1" x14ac:dyDescent="0.2">
      <c r="A14" s="74"/>
      <c r="B14" s="59" t="s">
        <v>16</v>
      </c>
      <c r="C14" s="22">
        <f>SUM(C11,C12)</f>
        <v>704</v>
      </c>
      <c r="D14" s="23">
        <f t="shared" si="0"/>
        <v>34.442270058708417</v>
      </c>
      <c r="E14" s="24">
        <f>SUM(E11,E12)</f>
        <v>72</v>
      </c>
      <c r="F14" s="23">
        <f t="shared" si="0"/>
        <v>48.648648648648653</v>
      </c>
      <c r="G14" s="22">
        <f>SUM(G11,G12)</f>
        <v>94</v>
      </c>
      <c r="H14" s="23">
        <f t="shared" ref="H14" si="68">G14/G$6*100</f>
        <v>37.903225806451616</v>
      </c>
      <c r="I14" s="24">
        <f>SUM(I11,I12)</f>
        <v>130</v>
      </c>
      <c r="J14" s="23">
        <f t="shared" ref="J14" si="69">I14/I$6*100</f>
        <v>44.368600682593858</v>
      </c>
      <c r="K14" s="22">
        <f>SUM(K11,K12)</f>
        <v>112</v>
      </c>
      <c r="L14" s="23">
        <f t="shared" ref="L14" si="70">K14/K$6*100</f>
        <v>40.143369175627242</v>
      </c>
      <c r="M14" s="24">
        <f>SUM(M11,M12)</f>
        <v>137</v>
      </c>
      <c r="N14" s="23">
        <f t="shared" ref="N14" si="71">M14/M$6*100</f>
        <v>29.336188436830835</v>
      </c>
      <c r="O14" s="22">
        <f>SUM(O11,O12)</f>
        <v>159</v>
      </c>
      <c r="P14" s="23">
        <f t="shared" ref="P14" si="72">O14/O$6*100</f>
        <v>26.108374384236456</v>
      </c>
      <c r="R14" s="22">
        <f>SUM(R11,R12)</f>
        <v>732</v>
      </c>
      <c r="S14" s="23">
        <v>34.19765166340509</v>
      </c>
      <c r="T14" s="1"/>
    </row>
    <row r="15" spans="1:43" s="1" customFormat="1" ht="18" customHeight="1" thickTop="1" x14ac:dyDescent="0.15">
      <c r="A15" s="75" t="s">
        <v>11</v>
      </c>
      <c r="B15" s="61" t="s">
        <v>0</v>
      </c>
      <c r="C15" s="28">
        <f>SUM(C16:C21)</f>
        <v>951</v>
      </c>
      <c r="D15" s="29">
        <f>C15/C$15*100</f>
        <v>100</v>
      </c>
      <c r="E15" s="30">
        <f>SUM(E16:E21)</f>
        <v>67</v>
      </c>
      <c r="F15" s="31">
        <f>E15/E$15*100</f>
        <v>100</v>
      </c>
      <c r="G15" s="28">
        <f>SUM(G16:G21)</f>
        <v>127</v>
      </c>
      <c r="H15" s="29">
        <f>G15/G$15*100</f>
        <v>100</v>
      </c>
      <c r="I15" s="30">
        <f>SUM(I16:I21)</f>
        <v>125</v>
      </c>
      <c r="J15" s="31">
        <f>I15/I$15*100</f>
        <v>100</v>
      </c>
      <c r="K15" s="28">
        <f>SUM(K16:K21)</f>
        <v>123</v>
      </c>
      <c r="L15" s="29">
        <f>K15/K$15*100</f>
        <v>100</v>
      </c>
      <c r="M15" s="30">
        <f>SUM(M16:M21)</f>
        <v>224</v>
      </c>
      <c r="N15" s="31">
        <f>M15/M$15*100</f>
        <v>100</v>
      </c>
      <c r="O15" s="32">
        <f>SUM(O16:O21)</f>
        <v>285</v>
      </c>
      <c r="P15" s="29">
        <f>O15/O$15*100</f>
        <v>100</v>
      </c>
      <c r="R15" s="28">
        <f>SUM(R16:R21)</f>
        <v>944</v>
      </c>
      <c r="S15" s="29">
        <v>100</v>
      </c>
      <c r="U15" s="9"/>
      <c r="V15" s="12"/>
      <c r="W15" s="12"/>
      <c r="X15" s="9"/>
    </row>
    <row r="16" spans="1:43" ht="18" customHeight="1" x14ac:dyDescent="0.15">
      <c r="A16" s="76"/>
      <c r="B16" s="58" t="s">
        <v>13</v>
      </c>
      <c r="C16" s="19">
        <f>SUM(E16,G16,I16,K16,M16,O16)</f>
        <v>50</v>
      </c>
      <c r="D16" s="20">
        <f t="shared" ref="D16:F23" si="73">C16/C$15*100</f>
        <v>5.2576235541535228</v>
      </c>
      <c r="E16" s="21">
        <v>2</v>
      </c>
      <c r="F16" s="33">
        <f t="shared" si="73"/>
        <v>2.9850746268656714</v>
      </c>
      <c r="G16" s="34">
        <v>6</v>
      </c>
      <c r="H16" s="20">
        <f t="shared" ref="H16" si="74">G16/G$15*100</f>
        <v>4.7244094488188972</v>
      </c>
      <c r="I16" s="35">
        <v>3</v>
      </c>
      <c r="J16" s="33">
        <f t="shared" ref="J16" si="75">I16/I$15*100</f>
        <v>2.4</v>
      </c>
      <c r="K16" s="34">
        <v>7</v>
      </c>
      <c r="L16" s="20">
        <f t="shared" ref="L16" si="76">K16/K$15*100</f>
        <v>5.6910569105691051</v>
      </c>
      <c r="M16" s="21">
        <v>11</v>
      </c>
      <c r="N16" s="33">
        <f t="shared" ref="N16" si="77">M16/M$15*100</f>
        <v>4.9107142857142856</v>
      </c>
      <c r="O16" s="19">
        <v>21</v>
      </c>
      <c r="P16" s="20">
        <f t="shared" ref="P16" si="78">O16/O$15*100</f>
        <v>7.3684210526315779</v>
      </c>
      <c r="R16" s="19">
        <v>45</v>
      </c>
      <c r="S16" s="20">
        <v>5.2576235541535228</v>
      </c>
      <c r="T16" s="1"/>
      <c r="Y16" s="5"/>
      <c r="Z16" s="6"/>
    </row>
    <row r="17" spans="1:27" ht="18" customHeight="1" x14ac:dyDescent="0.15">
      <c r="A17" s="76"/>
      <c r="B17" s="59" t="s">
        <v>18</v>
      </c>
      <c r="C17" s="22">
        <f t="shared" ref="C17:C21" si="79">SUM(E17,G17,I17,K17,M17,O17)</f>
        <v>131</v>
      </c>
      <c r="D17" s="23">
        <f t="shared" si="73"/>
        <v>13.774973711882229</v>
      </c>
      <c r="E17" s="24">
        <v>3</v>
      </c>
      <c r="F17" s="36">
        <f t="shared" si="73"/>
        <v>4.4776119402985071</v>
      </c>
      <c r="G17" s="34">
        <v>16</v>
      </c>
      <c r="H17" s="23">
        <f t="shared" ref="H17" si="80">G17/G$15*100</f>
        <v>12.598425196850393</v>
      </c>
      <c r="I17" s="35">
        <v>8</v>
      </c>
      <c r="J17" s="36">
        <f t="shared" ref="J17" si="81">I17/I$15*100</f>
        <v>6.4</v>
      </c>
      <c r="K17" s="34">
        <v>19</v>
      </c>
      <c r="L17" s="23">
        <f t="shared" ref="L17" si="82">K17/K$15*100</f>
        <v>15.447154471544716</v>
      </c>
      <c r="M17" s="24">
        <v>37</v>
      </c>
      <c r="N17" s="36">
        <f t="shared" ref="N17" si="83">M17/M$15*100</f>
        <v>16.517857142857142</v>
      </c>
      <c r="O17" s="22">
        <v>48</v>
      </c>
      <c r="P17" s="23">
        <f t="shared" ref="P17" si="84">O17/O$15*100</f>
        <v>16.842105263157894</v>
      </c>
      <c r="R17" s="22">
        <v>118</v>
      </c>
      <c r="S17" s="23">
        <v>13.880126182965299</v>
      </c>
      <c r="T17" s="1"/>
      <c r="Z17" s="6"/>
    </row>
    <row r="18" spans="1:27" ht="18" customHeight="1" x14ac:dyDescent="0.15">
      <c r="A18" s="76"/>
      <c r="B18" s="59" t="s">
        <v>19</v>
      </c>
      <c r="C18" s="22">
        <f t="shared" si="79"/>
        <v>234</v>
      </c>
      <c r="D18" s="23">
        <f t="shared" si="73"/>
        <v>24.605678233438486</v>
      </c>
      <c r="E18" s="24">
        <v>8</v>
      </c>
      <c r="F18" s="36">
        <f t="shared" si="73"/>
        <v>11.940298507462686</v>
      </c>
      <c r="G18" s="37">
        <v>26</v>
      </c>
      <c r="H18" s="23">
        <f t="shared" ref="H18" si="85">G18/G$15*100</f>
        <v>20.472440944881889</v>
      </c>
      <c r="I18" s="35">
        <v>25</v>
      </c>
      <c r="J18" s="36">
        <f t="shared" ref="J18" si="86">I18/I$15*100</f>
        <v>20</v>
      </c>
      <c r="K18" s="34">
        <v>29</v>
      </c>
      <c r="L18" s="23">
        <f t="shared" ref="L18" si="87">K18/K$15*100</f>
        <v>23.577235772357724</v>
      </c>
      <c r="M18" s="24">
        <v>65</v>
      </c>
      <c r="N18" s="36">
        <f t="shared" ref="N18" si="88">M18/M$15*100</f>
        <v>29.017857142857146</v>
      </c>
      <c r="O18" s="22">
        <v>81</v>
      </c>
      <c r="P18" s="23">
        <f t="shared" ref="P18" si="89">O18/O$15*100</f>
        <v>28.421052631578945</v>
      </c>
      <c r="R18" s="22">
        <v>217</v>
      </c>
      <c r="S18" s="23">
        <v>24.605678233438486</v>
      </c>
      <c r="T18" s="1"/>
      <c r="Y18" s="6"/>
      <c r="Z18" s="6"/>
    </row>
    <row r="19" spans="1:27" ht="18" customHeight="1" x14ac:dyDescent="0.15">
      <c r="A19" s="76"/>
      <c r="B19" s="59" t="s">
        <v>20</v>
      </c>
      <c r="C19" s="22">
        <f t="shared" si="79"/>
        <v>266</v>
      </c>
      <c r="D19" s="23">
        <f t="shared" si="73"/>
        <v>27.970557308096737</v>
      </c>
      <c r="E19" s="24">
        <v>26</v>
      </c>
      <c r="F19" s="36">
        <f t="shared" si="73"/>
        <v>38.805970149253731</v>
      </c>
      <c r="G19" s="34">
        <v>37</v>
      </c>
      <c r="H19" s="23">
        <f t="shared" ref="H19" si="90">G19/G$15*100</f>
        <v>29.133858267716533</v>
      </c>
      <c r="I19" s="35">
        <v>45</v>
      </c>
      <c r="J19" s="36">
        <f t="shared" ref="J19" si="91">I19/I$15*100</f>
        <v>36</v>
      </c>
      <c r="K19" s="34">
        <v>30</v>
      </c>
      <c r="L19" s="23">
        <f t="shared" ref="L19" si="92">K19/K$15*100</f>
        <v>24.390243902439025</v>
      </c>
      <c r="M19" s="24">
        <v>51</v>
      </c>
      <c r="N19" s="36">
        <f t="shared" ref="N19" si="93">M19/M$15*100</f>
        <v>22.767857142857142</v>
      </c>
      <c r="O19" s="22">
        <v>77</v>
      </c>
      <c r="P19" s="23">
        <f t="shared" ref="P19" si="94">O19/O$15*100</f>
        <v>27.017543859649123</v>
      </c>
      <c r="R19" s="22">
        <v>275</v>
      </c>
      <c r="S19" s="23">
        <v>27.970557308096737</v>
      </c>
      <c r="T19" s="1"/>
      <c r="Y19" s="6"/>
    </row>
    <row r="20" spans="1:27" ht="18" customHeight="1" x14ac:dyDescent="0.15">
      <c r="A20" s="76"/>
      <c r="B20" s="59" t="s">
        <v>21</v>
      </c>
      <c r="C20" s="22">
        <f t="shared" si="79"/>
        <v>153</v>
      </c>
      <c r="D20" s="23">
        <f t="shared" si="73"/>
        <v>16.088328075709779</v>
      </c>
      <c r="E20" s="24">
        <v>13</v>
      </c>
      <c r="F20" s="36">
        <f t="shared" si="73"/>
        <v>19.402985074626866</v>
      </c>
      <c r="G20" s="34">
        <v>22</v>
      </c>
      <c r="H20" s="23">
        <f t="shared" ref="H20" si="95">G20/G$15*100</f>
        <v>17.322834645669293</v>
      </c>
      <c r="I20" s="35">
        <v>23</v>
      </c>
      <c r="J20" s="36">
        <f t="shared" ref="J20" si="96">I20/I$15*100</f>
        <v>18.399999999999999</v>
      </c>
      <c r="K20" s="34">
        <v>23</v>
      </c>
      <c r="L20" s="23">
        <f t="shared" ref="L20" si="97">K20/K$15*100</f>
        <v>18.699186991869919</v>
      </c>
      <c r="M20" s="24">
        <v>37</v>
      </c>
      <c r="N20" s="36">
        <f t="shared" ref="N20" si="98">M20/M$15*100</f>
        <v>16.517857142857142</v>
      </c>
      <c r="O20" s="22">
        <v>35</v>
      </c>
      <c r="P20" s="23">
        <f t="shared" ref="P20" si="99">O20/O$15*100</f>
        <v>12.280701754385964</v>
      </c>
      <c r="R20" s="22">
        <v>159</v>
      </c>
      <c r="S20" s="23">
        <v>15.983175604626709</v>
      </c>
      <c r="T20" s="1"/>
      <c r="Z20" s="6"/>
    </row>
    <row r="21" spans="1:27" ht="18" customHeight="1" x14ac:dyDescent="0.15">
      <c r="A21" s="76"/>
      <c r="B21" s="60" t="s">
        <v>14</v>
      </c>
      <c r="C21" s="25">
        <f t="shared" si="79"/>
        <v>117</v>
      </c>
      <c r="D21" s="26">
        <f t="shared" si="73"/>
        <v>12.302839116719243</v>
      </c>
      <c r="E21" s="27">
        <v>15</v>
      </c>
      <c r="F21" s="38">
        <f t="shared" si="73"/>
        <v>22.388059701492537</v>
      </c>
      <c r="G21" s="39">
        <v>20</v>
      </c>
      <c r="H21" s="26">
        <f t="shared" ref="H21" si="100">G21/G$15*100</f>
        <v>15.748031496062993</v>
      </c>
      <c r="I21" s="40">
        <v>21</v>
      </c>
      <c r="J21" s="38">
        <f t="shared" ref="J21" si="101">I21/I$15*100</f>
        <v>16.8</v>
      </c>
      <c r="K21" s="39">
        <v>15</v>
      </c>
      <c r="L21" s="26">
        <f t="shared" ref="L21" si="102">K21/K$15*100</f>
        <v>12.195121951219512</v>
      </c>
      <c r="M21" s="27">
        <v>23</v>
      </c>
      <c r="N21" s="38">
        <f t="shared" ref="N21" si="103">M21/M$15*100</f>
        <v>10.267857142857142</v>
      </c>
      <c r="O21" s="25">
        <v>23</v>
      </c>
      <c r="P21" s="26">
        <f t="shared" ref="P21" si="104">O21/O$15*100</f>
        <v>8.0701754385964914</v>
      </c>
      <c r="R21" s="25">
        <v>130</v>
      </c>
      <c r="S21" s="26">
        <v>12.302839116719243</v>
      </c>
      <c r="T21" s="1"/>
      <c r="Y21" s="6"/>
      <c r="Z21" s="6"/>
    </row>
    <row r="22" spans="1:27" ht="18" customHeight="1" x14ac:dyDescent="0.15">
      <c r="A22" s="76"/>
      <c r="B22" s="59" t="s">
        <v>15</v>
      </c>
      <c r="C22" s="22">
        <f>SUM(C16,C17,C18)</f>
        <v>415</v>
      </c>
      <c r="D22" s="23">
        <f t="shared" si="73"/>
        <v>43.63827549947424</v>
      </c>
      <c r="E22" s="24">
        <f>SUM(E16,E17,E18)</f>
        <v>13</v>
      </c>
      <c r="F22" s="36">
        <f t="shared" si="73"/>
        <v>19.402985074626866</v>
      </c>
      <c r="G22" s="22">
        <f>SUM(G16,G17,G18)</f>
        <v>48</v>
      </c>
      <c r="H22" s="23">
        <f t="shared" ref="H22" si="105">G22/G$15*100</f>
        <v>37.795275590551178</v>
      </c>
      <c r="I22" s="24">
        <f>SUM(I16,I17,I18)</f>
        <v>36</v>
      </c>
      <c r="J22" s="36">
        <f t="shared" ref="J22" si="106">I22/I$15*100</f>
        <v>28.799999999999997</v>
      </c>
      <c r="K22" s="22">
        <f>SUM(K16,K17,K18)</f>
        <v>55</v>
      </c>
      <c r="L22" s="23">
        <f t="shared" ref="L22" si="107">K22/K$15*100</f>
        <v>44.715447154471541</v>
      </c>
      <c r="M22" s="24">
        <f>SUM(M16,M17,M18)</f>
        <v>113</v>
      </c>
      <c r="N22" s="36">
        <f t="shared" ref="N22" si="108">M22/M$15*100</f>
        <v>50.446428571428569</v>
      </c>
      <c r="O22" s="22">
        <f>SUM(O16,O17,O18)</f>
        <v>150</v>
      </c>
      <c r="P22" s="23">
        <f t="shared" ref="P22" si="109">O22/O$15*100</f>
        <v>52.631578947368418</v>
      </c>
      <c r="R22" s="22">
        <f>SUM(R16,R17,R18)</f>
        <v>380</v>
      </c>
      <c r="S22" s="23">
        <v>43.743427970557306</v>
      </c>
      <c r="T22" s="1"/>
    </row>
    <row r="23" spans="1:27" ht="18" customHeight="1" thickBot="1" x14ac:dyDescent="0.2">
      <c r="A23" s="77"/>
      <c r="B23" s="62" t="s">
        <v>16</v>
      </c>
      <c r="C23" s="41">
        <f>SUM(C20,C21)</f>
        <v>270</v>
      </c>
      <c r="D23" s="42">
        <f t="shared" si="73"/>
        <v>28.391167192429023</v>
      </c>
      <c r="E23" s="43">
        <f>SUM(E20,E21)</f>
        <v>28</v>
      </c>
      <c r="F23" s="44">
        <f t="shared" si="73"/>
        <v>41.791044776119399</v>
      </c>
      <c r="G23" s="41">
        <f>SUM(G20,G21)</f>
        <v>42</v>
      </c>
      <c r="H23" s="42">
        <f t="shared" ref="H23" si="110">G23/G$15*100</f>
        <v>33.070866141732289</v>
      </c>
      <c r="I23" s="43">
        <f>SUM(I20,I21)</f>
        <v>44</v>
      </c>
      <c r="J23" s="44">
        <f t="shared" ref="J23" si="111">I23/I$15*100</f>
        <v>35.199999999999996</v>
      </c>
      <c r="K23" s="41">
        <f>SUM(K20,K21)</f>
        <v>38</v>
      </c>
      <c r="L23" s="42">
        <f t="shared" ref="L23" si="112">K23/K$15*100</f>
        <v>30.894308943089431</v>
      </c>
      <c r="M23" s="43">
        <f>SUM(M20,M21)</f>
        <v>60</v>
      </c>
      <c r="N23" s="44">
        <f t="shared" ref="N23" si="113">M23/M$15*100</f>
        <v>26.785714285714285</v>
      </c>
      <c r="O23" s="41">
        <f>SUM(O20,O21)</f>
        <v>58</v>
      </c>
      <c r="P23" s="42">
        <f t="shared" ref="P23" si="114">O23/O$15*100</f>
        <v>20.350877192982455</v>
      </c>
      <c r="R23" s="41">
        <f>SUM(R20,R21)</f>
        <v>289</v>
      </c>
      <c r="S23" s="42">
        <v>28.286014721345953</v>
      </c>
      <c r="T23" s="1"/>
    </row>
    <row r="24" spans="1:27" s="1" customFormat="1" ht="18" customHeight="1" thickTop="1" x14ac:dyDescent="0.15">
      <c r="A24" s="76" t="s">
        <v>12</v>
      </c>
      <c r="B24" s="63" t="s">
        <v>0</v>
      </c>
      <c r="C24" s="45">
        <f>SUM(C25:C30)</f>
        <v>1093</v>
      </c>
      <c r="D24" s="46">
        <f>C24/C$24*100</f>
        <v>100</v>
      </c>
      <c r="E24" s="47">
        <f>SUM(E25:E30)</f>
        <v>81</v>
      </c>
      <c r="F24" s="48">
        <f>E24/E$24*100</f>
        <v>100</v>
      </c>
      <c r="G24" s="49">
        <f>SUM(G25:G30)</f>
        <v>121</v>
      </c>
      <c r="H24" s="50">
        <f>G24/G$24*100</f>
        <v>100</v>
      </c>
      <c r="I24" s="47">
        <f>SUM(I25:I30)</f>
        <v>168</v>
      </c>
      <c r="J24" s="48">
        <f>I24/I$24*100</f>
        <v>100</v>
      </c>
      <c r="K24" s="49">
        <f>SUM(K25:K30)</f>
        <v>156</v>
      </c>
      <c r="L24" s="50">
        <f>K24/K$24*100</f>
        <v>100</v>
      </c>
      <c r="M24" s="47">
        <f>SUM(M25:M30)</f>
        <v>243</v>
      </c>
      <c r="N24" s="48">
        <f>M24/M$24*100</f>
        <v>100</v>
      </c>
      <c r="O24" s="51">
        <f>SUM(O25:O30)</f>
        <v>324</v>
      </c>
      <c r="P24" s="50">
        <f>O24/O$24*100</f>
        <v>100</v>
      </c>
      <c r="R24" s="45">
        <f>SUM(R25:R30)</f>
        <v>1062</v>
      </c>
      <c r="S24" s="50">
        <v>100</v>
      </c>
      <c r="U24" s="11"/>
      <c r="V24" s="11"/>
      <c r="W24" s="11"/>
      <c r="X24" s="8"/>
      <c r="Y24" s="2"/>
      <c r="Z24" s="2"/>
      <c r="AA24" s="2"/>
    </row>
    <row r="25" spans="1:27" ht="18" customHeight="1" x14ac:dyDescent="0.15">
      <c r="A25" s="76"/>
      <c r="B25" s="58" t="s">
        <v>13</v>
      </c>
      <c r="C25" s="19">
        <f>SUM(E25,G25,I25,K25,M25,O25)</f>
        <v>26</v>
      </c>
      <c r="D25" s="20">
        <f t="shared" ref="D25:F32" si="115">C25/C$24*100</f>
        <v>2.3787740164684354</v>
      </c>
      <c r="E25" s="21">
        <v>2</v>
      </c>
      <c r="F25" s="33">
        <f t="shared" si="115"/>
        <v>2.4691358024691357</v>
      </c>
      <c r="G25" s="19">
        <v>1</v>
      </c>
      <c r="H25" s="20">
        <f t="shared" ref="H25" si="116">G25/G$24*100</f>
        <v>0.82644628099173556</v>
      </c>
      <c r="I25" s="21">
        <v>2</v>
      </c>
      <c r="J25" s="33">
        <f t="shared" ref="J25" si="117">I25/I$24*100</f>
        <v>1.1904761904761905</v>
      </c>
      <c r="K25" s="19">
        <v>2</v>
      </c>
      <c r="L25" s="20">
        <f t="shared" ref="L25" si="118">K25/K$24*100</f>
        <v>1.2820512820512819</v>
      </c>
      <c r="M25" s="21">
        <v>12</v>
      </c>
      <c r="N25" s="33">
        <f t="shared" ref="N25" si="119">M25/M$24*100</f>
        <v>4.9382716049382713</v>
      </c>
      <c r="O25" s="19">
        <v>7</v>
      </c>
      <c r="P25" s="20">
        <f t="shared" ref="P25" si="120">O25/O$24*100</f>
        <v>2.1604938271604937</v>
      </c>
      <c r="R25" s="19">
        <v>23</v>
      </c>
      <c r="S25" s="20">
        <v>2.3787740164684354</v>
      </c>
      <c r="T25" s="1"/>
    </row>
    <row r="26" spans="1:27" ht="18" customHeight="1" x14ac:dyDescent="0.15">
      <c r="A26" s="76"/>
      <c r="B26" s="59" t="s">
        <v>18</v>
      </c>
      <c r="C26" s="22">
        <f t="shared" ref="C26:C30" si="121">SUM(E26,G26,I26,K26,M26,O26)</f>
        <v>110</v>
      </c>
      <c r="D26" s="23">
        <f t="shared" si="115"/>
        <v>10.064043915827996</v>
      </c>
      <c r="E26" s="24">
        <v>6</v>
      </c>
      <c r="F26" s="36">
        <f t="shared" si="115"/>
        <v>7.4074074074074066</v>
      </c>
      <c r="G26" s="22">
        <v>10</v>
      </c>
      <c r="H26" s="23">
        <f t="shared" ref="H26" si="122">G26/G$24*100</f>
        <v>8.2644628099173563</v>
      </c>
      <c r="I26" s="24">
        <v>8</v>
      </c>
      <c r="J26" s="36">
        <f t="shared" ref="J26" si="123">I26/I$24*100</f>
        <v>4.7619047619047619</v>
      </c>
      <c r="K26" s="22">
        <v>11</v>
      </c>
      <c r="L26" s="23">
        <f t="shared" ref="L26" si="124">K26/K$24*100</f>
        <v>7.0512820512820511</v>
      </c>
      <c r="M26" s="24">
        <v>29</v>
      </c>
      <c r="N26" s="36">
        <f t="shared" ref="N26" si="125">M26/M$24*100</f>
        <v>11.934156378600823</v>
      </c>
      <c r="O26" s="22">
        <v>46</v>
      </c>
      <c r="P26" s="23">
        <f t="shared" ref="P26" si="126">O26/O$24*100</f>
        <v>14.19753086419753</v>
      </c>
      <c r="R26" s="22">
        <v>100</v>
      </c>
      <c r="S26" s="23">
        <v>10.247026532479413</v>
      </c>
      <c r="T26" s="1"/>
    </row>
    <row r="27" spans="1:27" ht="18" customHeight="1" x14ac:dyDescent="0.15">
      <c r="A27" s="76"/>
      <c r="B27" s="59" t="s">
        <v>19</v>
      </c>
      <c r="C27" s="22">
        <f t="shared" si="121"/>
        <v>227</v>
      </c>
      <c r="D27" s="23">
        <f t="shared" si="115"/>
        <v>20.768526989935957</v>
      </c>
      <c r="E27" s="24">
        <v>12</v>
      </c>
      <c r="F27" s="36">
        <f t="shared" si="115"/>
        <v>14.814814814814813</v>
      </c>
      <c r="G27" s="22">
        <v>27</v>
      </c>
      <c r="H27" s="23">
        <f t="shared" ref="H27" si="127">G27/G$24*100</f>
        <v>22.314049586776861</v>
      </c>
      <c r="I27" s="24">
        <v>29</v>
      </c>
      <c r="J27" s="36">
        <f t="shared" ref="J27" si="128">I27/I$24*100</f>
        <v>17.261904761904763</v>
      </c>
      <c r="K27" s="22">
        <v>28</v>
      </c>
      <c r="L27" s="23">
        <f t="shared" ref="L27" si="129">K27/K$24*100</f>
        <v>17.948717948717949</v>
      </c>
      <c r="M27" s="24">
        <v>56</v>
      </c>
      <c r="N27" s="36">
        <f t="shared" ref="N27" si="130">M27/M$24*100</f>
        <v>23.045267489711936</v>
      </c>
      <c r="O27" s="22">
        <v>75</v>
      </c>
      <c r="P27" s="23">
        <f t="shared" ref="P27" si="131">O27/O$24*100</f>
        <v>23.148148148148149</v>
      </c>
      <c r="R27" s="22">
        <v>215</v>
      </c>
      <c r="S27" s="23">
        <v>20.494053064958827</v>
      </c>
      <c r="T27" s="1"/>
      <c r="Y27" s="6"/>
      <c r="Z27" s="6"/>
    </row>
    <row r="28" spans="1:27" ht="18" customHeight="1" x14ac:dyDescent="0.15">
      <c r="A28" s="76"/>
      <c r="B28" s="59" t="s">
        <v>20</v>
      </c>
      <c r="C28" s="22">
        <f t="shared" si="121"/>
        <v>296</v>
      </c>
      <c r="D28" s="23">
        <f t="shared" si="115"/>
        <v>27.081427264409879</v>
      </c>
      <c r="E28" s="24">
        <v>17</v>
      </c>
      <c r="F28" s="36">
        <f t="shared" si="115"/>
        <v>20.987654320987652</v>
      </c>
      <c r="G28" s="22">
        <v>31</v>
      </c>
      <c r="H28" s="23">
        <f t="shared" ref="H28" si="132">G28/G$24*100</f>
        <v>25.619834710743799</v>
      </c>
      <c r="I28" s="24">
        <v>43</v>
      </c>
      <c r="J28" s="36">
        <f t="shared" ref="J28" si="133">I28/I$24*100</f>
        <v>25.595238095238095</v>
      </c>
      <c r="K28" s="22">
        <v>41</v>
      </c>
      <c r="L28" s="23">
        <f t="shared" ref="L28" si="134">K28/K$24*100</f>
        <v>26.282051282051285</v>
      </c>
      <c r="M28" s="24">
        <v>69</v>
      </c>
      <c r="N28" s="36">
        <f t="shared" ref="N28" si="135">M28/M$24*100</f>
        <v>28.39506172839506</v>
      </c>
      <c r="O28" s="22">
        <v>95</v>
      </c>
      <c r="P28" s="23">
        <f t="shared" ref="P28" si="136">O28/O$24*100</f>
        <v>29.320987654320991</v>
      </c>
      <c r="R28" s="22">
        <v>281</v>
      </c>
      <c r="S28" s="23">
        <v>27.538883806038427</v>
      </c>
      <c r="T28" s="1"/>
      <c r="V28" s="10"/>
      <c r="W28" s="10"/>
      <c r="X28" s="10"/>
      <c r="Y28" s="7"/>
      <c r="Z28" s="7"/>
      <c r="AA28" s="4"/>
    </row>
    <row r="29" spans="1:27" ht="18" customHeight="1" x14ac:dyDescent="0.15">
      <c r="A29" s="76"/>
      <c r="B29" s="59" t="s">
        <v>21</v>
      </c>
      <c r="C29" s="22">
        <f t="shared" si="121"/>
        <v>243</v>
      </c>
      <c r="D29" s="23">
        <f t="shared" si="115"/>
        <v>22.2323879231473</v>
      </c>
      <c r="E29" s="24">
        <v>17</v>
      </c>
      <c r="F29" s="36">
        <f t="shared" si="115"/>
        <v>20.987654320987652</v>
      </c>
      <c r="G29" s="22">
        <v>26</v>
      </c>
      <c r="H29" s="23">
        <f t="shared" ref="H29" si="137">G29/G$24*100</f>
        <v>21.487603305785125</v>
      </c>
      <c r="I29" s="24">
        <v>53</v>
      </c>
      <c r="J29" s="36">
        <f t="shared" ref="J29" si="138">I29/I$24*100</f>
        <v>31.547619047619047</v>
      </c>
      <c r="K29" s="22">
        <v>39</v>
      </c>
      <c r="L29" s="23">
        <f t="shared" ref="L29" si="139">K29/K$24*100</f>
        <v>25</v>
      </c>
      <c r="M29" s="24">
        <v>46</v>
      </c>
      <c r="N29" s="36">
        <f t="shared" ref="N29" si="140">M29/M$24*100</f>
        <v>18.930041152263374</v>
      </c>
      <c r="O29" s="22">
        <v>62</v>
      </c>
      <c r="P29" s="23">
        <f t="shared" ref="P29" si="141">O29/O$24*100</f>
        <v>19.1358024691358</v>
      </c>
      <c r="R29" s="22">
        <v>240</v>
      </c>
      <c r="S29" s="23">
        <v>21.957913998170174</v>
      </c>
      <c r="T29" s="1"/>
      <c r="U29" s="10"/>
      <c r="Y29" s="6"/>
      <c r="Z29" s="6"/>
    </row>
    <row r="30" spans="1:27" ht="18" customHeight="1" x14ac:dyDescent="0.15">
      <c r="A30" s="76"/>
      <c r="B30" s="60" t="s">
        <v>14</v>
      </c>
      <c r="C30" s="25">
        <f t="shared" si="121"/>
        <v>191</v>
      </c>
      <c r="D30" s="26">
        <f t="shared" si="115"/>
        <v>17.474839890210429</v>
      </c>
      <c r="E30" s="27">
        <v>27</v>
      </c>
      <c r="F30" s="38">
        <f t="shared" si="115"/>
        <v>33.333333333333329</v>
      </c>
      <c r="G30" s="25">
        <v>26</v>
      </c>
      <c r="H30" s="26">
        <f t="shared" ref="H30" si="142">G30/G$24*100</f>
        <v>21.487603305785125</v>
      </c>
      <c r="I30" s="27">
        <v>33</v>
      </c>
      <c r="J30" s="38">
        <f t="shared" ref="J30" si="143">I30/I$24*100</f>
        <v>19.642857142857142</v>
      </c>
      <c r="K30" s="25">
        <v>35</v>
      </c>
      <c r="L30" s="26">
        <f t="shared" ref="L30" si="144">K30/K$24*100</f>
        <v>22.435897435897438</v>
      </c>
      <c r="M30" s="27">
        <v>31</v>
      </c>
      <c r="N30" s="38">
        <f t="shared" ref="N30" si="145">M30/M$24*100</f>
        <v>12.757201646090536</v>
      </c>
      <c r="O30" s="25">
        <v>39</v>
      </c>
      <c r="P30" s="26">
        <f t="shared" ref="P30" si="146">O30/O$24*100</f>
        <v>12.037037037037036</v>
      </c>
      <c r="R30" s="25">
        <v>203</v>
      </c>
      <c r="S30" s="26">
        <v>17.383348581884722</v>
      </c>
      <c r="T30" s="1"/>
      <c r="Y30" s="6"/>
      <c r="Z30" s="6"/>
    </row>
    <row r="31" spans="1:27" ht="18" customHeight="1" x14ac:dyDescent="0.15">
      <c r="A31" s="76"/>
      <c r="B31" s="59" t="s">
        <v>15</v>
      </c>
      <c r="C31" s="22">
        <f>SUM(C25,C26,C27)</f>
        <v>363</v>
      </c>
      <c r="D31" s="23">
        <f t="shared" si="115"/>
        <v>33.211344922232385</v>
      </c>
      <c r="E31" s="24">
        <f>SUM(E25,E26,E27)</f>
        <v>20</v>
      </c>
      <c r="F31" s="36">
        <f t="shared" si="115"/>
        <v>24.691358024691358</v>
      </c>
      <c r="G31" s="22">
        <f>SUM(G25,G26,G27)</f>
        <v>38</v>
      </c>
      <c r="H31" s="23">
        <f t="shared" ref="H31" si="147">G31/G$24*100</f>
        <v>31.404958677685951</v>
      </c>
      <c r="I31" s="24">
        <f>SUM(I25,I26,I27)</f>
        <v>39</v>
      </c>
      <c r="J31" s="36">
        <f t="shared" ref="J31" si="148">I31/I$24*100</f>
        <v>23.214285714285715</v>
      </c>
      <c r="K31" s="22">
        <f>SUM(K25,K26,K27)</f>
        <v>41</v>
      </c>
      <c r="L31" s="23">
        <f t="shared" ref="L31" si="149">K31/K$24*100</f>
        <v>26.282051282051285</v>
      </c>
      <c r="M31" s="24">
        <f>SUM(M25,M26,M27)</f>
        <v>97</v>
      </c>
      <c r="N31" s="36">
        <f t="shared" ref="N31" si="150">M31/M$24*100</f>
        <v>39.91769547325103</v>
      </c>
      <c r="O31" s="22">
        <f>SUM(O25,O26,O27)</f>
        <v>128</v>
      </c>
      <c r="P31" s="23">
        <f t="shared" ref="P31" si="151">O31/O$24*100</f>
        <v>39.506172839506171</v>
      </c>
      <c r="R31" s="22">
        <f>SUM(R25,R26,R27)</f>
        <v>338</v>
      </c>
      <c r="S31" s="23">
        <v>33.119853613906677</v>
      </c>
      <c r="T31" s="1"/>
      <c r="Z31" s="6"/>
    </row>
    <row r="32" spans="1:27" ht="18" customHeight="1" x14ac:dyDescent="0.15">
      <c r="A32" s="78"/>
      <c r="B32" s="64" t="s">
        <v>16</v>
      </c>
      <c r="C32" s="49">
        <f>SUM(C29,C30)</f>
        <v>434</v>
      </c>
      <c r="D32" s="46">
        <f t="shared" si="115"/>
        <v>39.707227813357733</v>
      </c>
      <c r="E32" s="47">
        <f>SUM(E29,E30)</f>
        <v>44</v>
      </c>
      <c r="F32" s="52">
        <f t="shared" si="115"/>
        <v>54.320987654320987</v>
      </c>
      <c r="G32" s="49">
        <f>SUM(G29,G30)</f>
        <v>52</v>
      </c>
      <c r="H32" s="46">
        <f t="shared" ref="H32" si="152">G32/G$24*100</f>
        <v>42.97520661157025</v>
      </c>
      <c r="I32" s="47">
        <f>SUM(I29,I30)</f>
        <v>86</v>
      </c>
      <c r="J32" s="52">
        <f t="shared" ref="J32" si="153">I32/I$24*100</f>
        <v>51.19047619047619</v>
      </c>
      <c r="K32" s="49">
        <f>SUM(K29,K30)</f>
        <v>74</v>
      </c>
      <c r="L32" s="46">
        <f t="shared" ref="L32" si="154">K32/K$24*100</f>
        <v>47.435897435897431</v>
      </c>
      <c r="M32" s="47">
        <f>SUM(M29,M30)</f>
        <v>77</v>
      </c>
      <c r="N32" s="52">
        <f t="shared" ref="N32" si="155">M32/M$24*100</f>
        <v>31.68724279835391</v>
      </c>
      <c r="O32" s="49">
        <f>SUM(O29,O30)</f>
        <v>101</v>
      </c>
      <c r="P32" s="46">
        <f t="shared" ref="P32" si="156">O32/O$24*100</f>
        <v>31.172839506172838</v>
      </c>
      <c r="R32" s="49">
        <f>SUM(R29,R30)</f>
        <v>443</v>
      </c>
      <c r="S32" s="46">
        <v>39.341262580054895</v>
      </c>
      <c r="T32" s="1"/>
    </row>
  </sheetData>
  <mergeCells count="12">
    <mergeCell ref="R4:S4"/>
    <mergeCell ref="A6:A14"/>
    <mergeCell ref="A15:A23"/>
    <mergeCell ref="A24:A32"/>
    <mergeCell ref="A4:B5"/>
    <mergeCell ref="O4:P4"/>
    <mergeCell ref="C4:D4"/>
    <mergeCell ref="E4:F4"/>
    <mergeCell ref="G4:H4"/>
    <mergeCell ref="I4:J4"/>
    <mergeCell ref="K4:L4"/>
    <mergeCell ref="M4:N4"/>
  </mergeCells>
  <phoneticPr fontId="18"/>
  <conditionalFormatting sqref="U15:AA15">
    <cfRule type="cellIs" dxfId="0" priority="1" operator="notEqual">
      <formula>E15</formula>
    </cfRule>
  </conditionalFormatting>
  <pageMargins left="0.78740157480314965" right="0.78740157480314965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武</dc:creator>
  <cp:lastModifiedBy>兵庫県</cp:lastModifiedBy>
  <cp:lastPrinted>2018-01-10T01:54:26Z</cp:lastPrinted>
  <dcterms:created xsi:type="dcterms:W3CDTF">2017-03-13T03:52:13Z</dcterms:created>
  <dcterms:modified xsi:type="dcterms:W3CDTF">2018-02-23T06:45:04Z</dcterms:modified>
</cp:coreProperties>
</file>