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第１表－１" sheetId="2" r:id="rId2"/>
    <sheet name="第１表－２" sheetId="3" r:id="rId3"/>
    <sheet name="第１表－３" sheetId="4" r:id="rId4"/>
    <sheet name="第１表－４" sheetId="5" r:id="rId5"/>
    <sheet name="第１表－５" sheetId="6" r:id="rId6"/>
    <sheet name="第２表－１" sheetId="7" r:id="rId7"/>
    <sheet name="第２表－２" sheetId="8" r:id="rId8"/>
    <sheet name="第２表－３" sheetId="9" r:id="rId9"/>
    <sheet name="第２表－４" sheetId="10" r:id="rId10"/>
    <sheet name="第２表－５" sheetId="11" r:id="rId11"/>
    <sheet name="第３表－１" sheetId="12" r:id="rId12"/>
    <sheet name="第３表－２" sheetId="13" r:id="rId13"/>
    <sheet name="第４表－１" sheetId="14" r:id="rId14"/>
    <sheet name="第４表－２" sheetId="15" r:id="rId15"/>
    <sheet name="第５表" sheetId="16" r:id="rId16"/>
  </sheets>
  <definedNames>
    <definedName name="_xlnm.Print_Area" localSheetId="1">'第１表－１'!$A$1:$AY$77</definedName>
    <definedName name="_xlnm.Print_Area" localSheetId="2">'第１表－２'!$A$1:$BG$77</definedName>
    <definedName name="_xlnm.Print_Area" localSheetId="3">'第１表－３'!$A$1:$AX$77</definedName>
    <definedName name="_xlnm.Print_Area" localSheetId="4">'第１表－４'!$A$1:$BH$77</definedName>
    <definedName name="_xlnm.Print_Area" localSheetId="5">'第１表－５'!$A$1:$AX$77</definedName>
    <definedName name="_xlnm.Print_Area" localSheetId="6">'第２表－１'!$A$1:$AX$43</definedName>
    <definedName name="_xlnm.Print_Area" localSheetId="7">'第２表－２'!$A$1:$BF$43</definedName>
    <definedName name="_xlnm.Print_Area" localSheetId="8">'第２表－３'!$A$1:$AW$43</definedName>
    <definedName name="_xlnm.Print_Area" localSheetId="9">'第２表－４'!$A$1:$BG$43</definedName>
    <definedName name="_xlnm.Print_Area" localSheetId="10">'第２表－５'!$A$1:$AW$43</definedName>
    <definedName name="_xlnm.Print_Area" localSheetId="11">'第３表－１'!$A$1:$BG$77</definedName>
    <definedName name="_xlnm.Print_Area" localSheetId="12">'第３表－２'!$A$1:$BH$77</definedName>
    <definedName name="_xlnm.Print_Area" localSheetId="13">'第４表－１'!$A$1:$BF$24</definedName>
    <definedName name="_xlnm.Print_Area" localSheetId="14">'第４表－２'!$A$1:$BG$24</definedName>
  </definedNames>
  <calcPr fullCalcOnLoad="1"/>
</workbook>
</file>

<file path=xl/sharedStrings.xml><?xml version="1.0" encoding="utf-8"?>
<sst xmlns="http://schemas.openxmlformats.org/spreadsheetml/2006/main" count="2443" uniqueCount="927">
  <si>
    <t>た胎児及び新生児　　　　　　　　て有害な影響を受け　　　　　　　　胎盤又は母乳を介し</t>
  </si>
  <si>
    <t>母体に原因なし</t>
  </si>
  <si>
    <t xml:space="preserve"> Ⅹ　Ⅵ</t>
  </si>
  <si>
    <t>　（Ｐ05－P08）</t>
  </si>
  <si>
    <t>　妊娠期間及び胎児発育に関連する障害</t>
  </si>
  <si>
    <t>　　Ｐ05</t>
  </si>
  <si>
    <t>　　胎児発育遅延及び胎児栄養失調</t>
  </si>
  <si>
    <t>　　Ｐ07</t>
  </si>
  <si>
    <t>　　妊娠期間短縮及び低出産体重に関連する障害</t>
  </si>
  <si>
    <t>　（Ｐ10－Ｐ15）</t>
  </si>
  <si>
    <t>　出産外傷</t>
  </si>
  <si>
    <t>　（Ｐ20－Ｐ29）</t>
  </si>
  <si>
    <t>　周産期に特異的な呼吸障害及び心血管障害</t>
  </si>
  <si>
    <t>　　Ｐ20、Ｐ21</t>
  </si>
  <si>
    <t>　　子宮内低酸素症及び出生時仮死</t>
  </si>
  <si>
    <t>　　Ｐ22</t>
  </si>
  <si>
    <t>　　新生児の呼吸窮迫</t>
  </si>
  <si>
    <t>　　Ｐ23－Ｐ28</t>
  </si>
  <si>
    <t>　　胎児及び新生児のその他の呼吸器病態</t>
  </si>
  <si>
    <t>　（Ｐ35－Ｐ39）</t>
  </si>
  <si>
    <t>　周産期に特異的な感染症</t>
  </si>
  <si>
    <t>　（Ｐ50－Ｐ61）</t>
  </si>
  <si>
    <t>　胎児及び新生児の出血性障害及び血液障害</t>
  </si>
  <si>
    <r>
      <t>　（Ｐ90－</t>
    </r>
    <r>
      <rPr>
        <sz val="11"/>
        <color indexed="10"/>
        <rFont val="ＭＳ 明朝"/>
        <family val="1"/>
      </rPr>
      <t>Ｐ97</t>
    </r>
    <r>
      <rPr>
        <sz val="11"/>
        <rFont val="ＭＳ 明朝"/>
        <family val="1"/>
      </rPr>
      <t>）</t>
    </r>
  </si>
  <si>
    <t>　周産期に発生したその他の障害</t>
  </si>
  <si>
    <t>　　Ｐ95，1</t>
  </si>
  <si>
    <t>　　　原因不明の胎児死亡</t>
  </si>
  <si>
    <t>　　Ｐ96，4</t>
  </si>
  <si>
    <t>　　　周産期に発生したその他の病態</t>
  </si>
  <si>
    <t>　　Ｐ96，9Ｂ</t>
  </si>
  <si>
    <t>　　　詳細不明</t>
  </si>
  <si>
    <t>　Ｐ00－Ｐ96の残り</t>
  </si>
  <si>
    <t>　上記以外の周産期に発生したその他の病態</t>
  </si>
  <si>
    <t xml:space="preserve"> Ⅹ　Ⅶ</t>
  </si>
  <si>
    <t>先天奇形、変形及び染色体異常</t>
  </si>
  <si>
    <t>　（Ｑ00－Ｑ07）</t>
  </si>
  <si>
    <t>　神経系の先天奇形</t>
  </si>
  <si>
    <t>　　Ｑ00</t>
  </si>
  <si>
    <t>　　無脳症及び類似先天奇形</t>
  </si>
  <si>
    <t>　　Ｑ07</t>
  </si>
  <si>
    <t>　　神経系のその他の先天奇形</t>
  </si>
  <si>
    <t>　（Ｑ20－Ｑ28）</t>
  </si>
  <si>
    <t>　循環器系の先天奇形</t>
  </si>
  <si>
    <t>　　Ｑ20－Ｑ24</t>
  </si>
  <si>
    <t>　　心臓の先天奇形</t>
  </si>
  <si>
    <t>　　　Ｑ24</t>
  </si>
  <si>
    <t>　　　心臓のその他の先天奇形</t>
  </si>
  <si>
    <t>　　Ｑ25－Ｑ28</t>
  </si>
  <si>
    <t>　　その他の循環器系の先天奇形</t>
  </si>
  <si>
    <t>　（Ｑ35－Ｑ45）</t>
  </si>
  <si>
    <t>　唇裂、口蓋裂及び消化器系のその他の先天奇形</t>
  </si>
  <si>
    <t>　Ｑ00－Ｑ89の残り</t>
  </si>
  <si>
    <t>　その他の先天奇形及び変形</t>
  </si>
  <si>
    <t>　（Ｑ90－Ｑ99）</t>
  </si>
  <si>
    <t>　染色体異常、他に分類されないもの</t>
  </si>
  <si>
    <t>Ａ00－Ｒ99Ｎ</t>
  </si>
  <si>
    <t>その他</t>
  </si>
  <si>
    <t>Ｖ01－Ｙ89</t>
  </si>
  <si>
    <t>外因</t>
  </si>
  <si>
    <t>注）小分類は選択死因のため小計とは一致しない。</t>
  </si>
  <si>
    <t>第１章　人口動態統計　第２節</t>
  </si>
  <si>
    <t>第　１表　　死亡数、性・死因（死因分類）・保健所・市区町別</t>
  </si>
  <si>
    <t>第　２表　　死亡数、性・死因（死因分類）・年齢（５歳階級）別</t>
  </si>
  <si>
    <t>第　３表　　乳児死亡数、性・死因(乳児死因分類)・保健所・市区町別</t>
  </si>
  <si>
    <t>第　４表　　乳児死亡数、性・死因（乳児死因分類）・月別</t>
  </si>
  <si>
    <t>第　５表　　死因・母側病態、児側病態別にみた後期－早期別周産期死亡数</t>
  </si>
  <si>
    <t>神戸市</t>
  </si>
  <si>
    <t>姫路市</t>
  </si>
  <si>
    <t>尼崎市</t>
  </si>
  <si>
    <t>西宮市</t>
  </si>
  <si>
    <t>芦  屋</t>
  </si>
  <si>
    <t>猪名川町</t>
  </si>
  <si>
    <t>明  石</t>
  </si>
  <si>
    <t>加古川</t>
  </si>
  <si>
    <t>加古川市</t>
  </si>
  <si>
    <t>加　東</t>
  </si>
  <si>
    <t>龍  野</t>
  </si>
  <si>
    <t>太 子 町</t>
  </si>
  <si>
    <t>佐 用 町</t>
  </si>
  <si>
    <t>赤  穂</t>
  </si>
  <si>
    <t>福  崎</t>
  </si>
  <si>
    <t>市 川 町</t>
  </si>
  <si>
    <t>福 崎 町</t>
  </si>
  <si>
    <t>朝　来</t>
  </si>
  <si>
    <t>丹　波</t>
  </si>
  <si>
    <t>第１表　死亡数、性・死因（死因分類）・保健所・市区町別（５－１）</t>
  </si>
  <si>
    <t>保健所</t>
  </si>
  <si>
    <t>市区町</t>
  </si>
  <si>
    <t>総　　　数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</si>
  <si>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</si>
  <si>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</si>
  <si>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</si>
  <si>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</si>
  <si>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</si>
  <si>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</si>
  <si>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</si>
  <si>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</si>
  <si>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</si>
  <si>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</si>
  <si>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</si>
  <si>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</si>
  <si>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</si>
  <si>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</si>
  <si>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</si>
  <si>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</si>
  <si>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</si>
  <si>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</si>
  <si>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</si>
  <si>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</si>
  <si>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</si>
  <si>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</si>
  <si>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</si>
  <si>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感染症及び寄生虫症</t>
  </si>
  <si>
    <t>腸管感染症</t>
  </si>
  <si>
    <t>結核</t>
  </si>
  <si>
    <t>敗血症</t>
  </si>
  <si>
    <t>ウイルス肝炎</t>
  </si>
  <si>
    <t>ヒト免疫不全</t>
  </si>
  <si>
    <t>ウイルス（ＨＩＶ）病</t>
  </si>
  <si>
    <t>その他の感染症</t>
  </si>
  <si>
    <t>及び寄生虫症</t>
  </si>
  <si>
    <t>新生物</t>
  </si>
  <si>
    <t>悪性新生物</t>
  </si>
  <si>
    <t>呼吸器結核</t>
  </si>
  <si>
    <t>その他の結核</t>
  </si>
  <si>
    <t>Ｂ型ウイルス肝炎</t>
  </si>
  <si>
    <t>Ｃ型ウイルス肝炎</t>
  </si>
  <si>
    <t>その他の</t>
  </si>
  <si>
    <t>口唇、口腔及び</t>
  </si>
  <si>
    <t>咽頭の悪性新生物</t>
  </si>
  <si>
    <t>食道の悪性新生物</t>
  </si>
  <si>
    <t>胃の悪性新生物</t>
  </si>
  <si>
    <t>結腸の悪性新生物</t>
  </si>
  <si>
    <t>悪性新生物　　　　　行部及び直腸の　　　　直腸Ｓ状結腸移</t>
  </si>
  <si>
    <t>肝及び肝内胆管の</t>
  </si>
  <si>
    <t>悪性新生物</t>
  </si>
  <si>
    <t>胆のう及びその他の</t>
  </si>
  <si>
    <t>胆道の悪性新生物</t>
  </si>
  <si>
    <t>膵の悪性新生物</t>
  </si>
  <si>
    <t>喉頭の悪性新生物</t>
  </si>
  <si>
    <t>総数</t>
  </si>
  <si>
    <t>男</t>
  </si>
  <si>
    <t>女</t>
  </si>
  <si>
    <t>市　部</t>
  </si>
  <si>
    <t>郡　部</t>
  </si>
  <si>
    <t xml:space="preserve"> 神戸市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</si>
  <si>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</si>
  <si>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</si>
  <si>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</si>
  <si>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</si>
  <si>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</si>
  <si>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</si>
  <si>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</si>
  <si>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</si>
  <si>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</si>
  <si>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</si>
  <si>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</si>
  <si>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</si>
  <si>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</si>
  <si>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</si>
  <si>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</si>
  <si>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</si>
  <si>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</si>
  <si>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</si>
  <si>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</si>
  <si>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</si>
  <si>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</si>
  <si>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</si>
  <si>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</si>
  <si>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</si>
  <si>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</si>
  <si>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</si>
  <si>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</si>
  <si>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　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</si>
  <si>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</si>
  <si>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</si>
  <si>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</si>
  <si>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</si>
  <si>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</si>
  <si>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</si>
  <si>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</si>
  <si>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</si>
  <si>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</si>
  <si>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</si>
  <si>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香 美 町</t>
  </si>
  <si>
    <t>新温泉町</t>
  </si>
  <si>
    <t>養 父 市</t>
  </si>
  <si>
    <t>朝 来 市</t>
  </si>
  <si>
    <t>篠 山 市</t>
  </si>
  <si>
    <t>丹 波 市</t>
  </si>
  <si>
    <t>洲  本</t>
  </si>
  <si>
    <t>洲 本 市</t>
  </si>
  <si>
    <t>南あわじ市</t>
  </si>
  <si>
    <t>淡 路 市</t>
  </si>
  <si>
    <t>保健所</t>
  </si>
  <si>
    <t>女</t>
  </si>
  <si>
    <t>男</t>
  </si>
  <si>
    <t>第１表　死亡数、性・死因（死因分類）・保健所・市区町別（５－２）</t>
  </si>
  <si>
    <t>市区町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</si>
  <si>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</si>
  <si>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</si>
  <si>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</si>
  <si>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</si>
  <si>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</si>
  <si>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</si>
  <si>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</si>
  <si>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</si>
  <si>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</si>
  <si>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</si>
  <si>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</si>
  <si>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</si>
  <si>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</si>
  <si>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</si>
  <si>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</si>
  <si>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</si>
  <si>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</si>
  <si>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</si>
  <si>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</si>
  <si>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</si>
  <si>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</si>
  <si>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</si>
  <si>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</si>
  <si>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</si>
  <si>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</si>
  <si>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</si>
  <si>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</si>
  <si>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</si>
  <si>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</si>
  <si>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</si>
  <si>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その他の新生物</t>
  </si>
  <si>
    <t>免疫機構の障害　　　　疾患並びに　　　　　　血液及び造血器の</t>
  </si>
  <si>
    <t>貧血</t>
  </si>
  <si>
    <t>免疫機構の障害　　　　造血器の疾患並びに　　　　その他の血液及び</t>
  </si>
  <si>
    <t>内分泌、栄養及び</t>
  </si>
  <si>
    <t>代謝疾患</t>
  </si>
  <si>
    <t>糖尿病</t>
  </si>
  <si>
    <t>その他の内分泌、</t>
  </si>
  <si>
    <t>栄養及び代謝疾患</t>
  </si>
  <si>
    <t>精神及び行動の障害</t>
  </si>
  <si>
    <t>血管性及び</t>
  </si>
  <si>
    <t>詳細不明の認知症</t>
  </si>
  <si>
    <t>その他の精神及び</t>
  </si>
  <si>
    <t>行動の障害</t>
  </si>
  <si>
    <t>神経系の疾患</t>
  </si>
  <si>
    <t>髄膜炎</t>
  </si>
  <si>
    <t>脊髄性筋萎縮症及び</t>
  </si>
  <si>
    <t>関連症候群</t>
  </si>
  <si>
    <t>パーキンソン病</t>
  </si>
  <si>
    <t>アルツハイマー病</t>
  </si>
  <si>
    <t>気管、気管支及び</t>
  </si>
  <si>
    <t>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</si>
  <si>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</si>
  <si>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</si>
  <si>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</si>
  <si>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</si>
  <si>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</si>
  <si>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</si>
  <si>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</t>
  </si>
  <si>
    <t>悪性リンパ腫</t>
  </si>
  <si>
    <t>白血病</t>
  </si>
  <si>
    <t>組織の悪性新生物　　　　　造血組織及び関連　　　　その他のリンパ組織</t>
  </si>
  <si>
    <t>その他の悪性新生物</t>
  </si>
  <si>
    <t>中枢神経系を除く</t>
  </si>
  <si>
    <t>篠 山 市</t>
  </si>
  <si>
    <t>丹 波 市</t>
  </si>
  <si>
    <t>洲  本</t>
  </si>
  <si>
    <t>洲 本 市</t>
  </si>
  <si>
    <t>第１表　死亡数、性・死因（死因分類）・保健所・市区町別（５－３）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</si>
  <si>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</si>
  <si>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</si>
  <si>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</si>
  <si>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</si>
  <si>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</si>
  <si>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</si>
  <si>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</si>
  <si>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</si>
  <si>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</si>
  <si>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</si>
  <si>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</si>
  <si>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</si>
  <si>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</si>
  <si>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</si>
  <si>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</si>
  <si>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</si>
  <si>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</si>
  <si>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</si>
  <si>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</si>
  <si>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</si>
  <si>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</si>
  <si>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</si>
  <si>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</si>
  <si>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</si>
  <si>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眼及び付属器の疾患</t>
  </si>
  <si>
    <t>耳及び乳様</t>
  </si>
  <si>
    <t>突起の疾患</t>
  </si>
  <si>
    <t>循環器系の疾患</t>
  </si>
  <si>
    <t>高血圧性疾患</t>
  </si>
  <si>
    <t>心疾患</t>
  </si>
  <si>
    <t>（高血圧性を除く）</t>
  </si>
  <si>
    <t>脳血管疾患</t>
  </si>
  <si>
    <t>大動脈瘤及び解離</t>
  </si>
  <si>
    <t>その他の</t>
  </si>
  <si>
    <t>呼吸器系の疾患</t>
  </si>
  <si>
    <t>インフルエンザ</t>
  </si>
  <si>
    <t>高血圧性心疾患</t>
  </si>
  <si>
    <t>及び心腎疾患</t>
  </si>
  <si>
    <t>慢性リウマチ性</t>
  </si>
  <si>
    <t>急性心筋梗塞</t>
  </si>
  <si>
    <t>その他の</t>
  </si>
  <si>
    <t>虚血性心疾患</t>
  </si>
  <si>
    <t>慢性非リウマチ性</t>
  </si>
  <si>
    <t>心内膜疾患</t>
  </si>
  <si>
    <t>心筋症</t>
  </si>
  <si>
    <t>不整脈及び</t>
  </si>
  <si>
    <t>伝導障害</t>
  </si>
  <si>
    <t>心不全</t>
  </si>
  <si>
    <t>その他の心疾患</t>
  </si>
  <si>
    <t>くも膜下出血</t>
  </si>
  <si>
    <t>脳内出血</t>
  </si>
  <si>
    <t>脳梗塞</t>
  </si>
  <si>
    <t>篠 山 市</t>
  </si>
  <si>
    <t>丹 波 市</t>
  </si>
  <si>
    <t>洲  本</t>
  </si>
  <si>
    <t>洲 本 市</t>
  </si>
  <si>
    <t>第１表　死亡数、性・死因（死因分類）・保健所・市区町別（５－４）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</si>
  <si>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</si>
  <si>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</si>
  <si>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</si>
  <si>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</si>
  <si>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</si>
  <si>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</si>
  <si>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</si>
  <si>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</si>
  <si>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</si>
  <si>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</si>
  <si>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</si>
  <si>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</si>
  <si>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</si>
  <si>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</si>
  <si>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</si>
  <si>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</si>
  <si>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</si>
  <si>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</si>
  <si>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</si>
  <si>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</si>
  <si>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</si>
  <si>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</si>
  <si>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</si>
  <si>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</si>
  <si>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</si>
  <si>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</si>
  <si>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</si>
  <si>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</si>
  <si>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</si>
  <si>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肺炎</t>
  </si>
  <si>
    <t>急性気管支炎</t>
  </si>
  <si>
    <t>慢性閉塞性肺疾患</t>
  </si>
  <si>
    <t>喘息</t>
  </si>
  <si>
    <t>消化器系の疾患</t>
  </si>
  <si>
    <t>胃潰瘍及び</t>
  </si>
  <si>
    <t>十二指腸潰瘍</t>
  </si>
  <si>
    <t>ヘルニア及び</t>
  </si>
  <si>
    <t>腸閉塞</t>
  </si>
  <si>
    <t>肝疾患</t>
  </si>
  <si>
    <t>皮膚及び</t>
  </si>
  <si>
    <t>皮下組織の疾患</t>
  </si>
  <si>
    <t>筋骨格系及び</t>
  </si>
  <si>
    <t>結合組織の疾患</t>
  </si>
  <si>
    <t>腎尿路生殖器系の疾患</t>
  </si>
  <si>
    <t>糸球体疾患及び</t>
  </si>
  <si>
    <t>腎尿細管間質性疾患</t>
  </si>
  <si>
    <t>腎不全</t>
  </si>
  <si>
    <t>尿路性器系の疾患</t>
  </si>
  <si>
    <t>妊娠、分娩及び</t>
  </si>
  <si>
    <t>産じょく</t>
  </si>
  <si>
    <t>周産期に発生した</t>
  </si>
  <si>
    <t>病態</t>
  </si>
  <si>
    <t>妊娠期間及び胎児</t>
  </si>
  <si>
    <t>発育に関連する障害</t>
  </si>
  <si>
    <t>出産外傷</t>
  </si>
  <si>
    <t>心血管障害　　　　　　　呼吸障害及び　　　　　　周産期に特異的な　</t>
  </si>
  <si>
    <t>周産期に特異的な</t>
  </si>
  <si>
    <t>感染症</t>
  </si>
  <si>
    <t>血液障害　　　　　　　　出血性障害及び　　　　　　　　胎児及び新生児の</t>
  </si>
  <si>
    <t>その他の周産期に</t>
  </si>
  <si>
    <t>発生した病態</t>
  </si>
  <si>
    <t>肝硬変</t>
  </si>
  <si>
    <t>（アルコール性を除く）</t>
  </si>
  <si>
    <t>その他の肝疾患</t>
  </si>
  <si>
    <t>急性腎不全</t>
  </si>
  <si>
    <t>慢性腎不全</t>
  </si>
  <si>
    <t>詳細不明の腎不全</t>
  </si>
  <si>
    <t>篠 山 市</t>
  </si>
  <si>
    <t>丹 波 市</t>
  </si>
  <si>
    <t>洲  本</t>
  </si>
  <si>
    <t>洲 本 市</t>
  </si>
  <si>
    <t>第１表　死亡数、性・死因（死因分類）・保健所・市区町別（５－５）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</si>
  <si>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</si>
  <si>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</si>
  <si>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</si>
  <si>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</si>
  <si>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</si>
  <si>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</si>
  <si>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</si>
  <si>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</si>
  <si>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</si>
  <si>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</si>
  <si>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</si>
  <si>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</si>
  <si>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</si>
  <si>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</si>
  <si>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</si>
  <si>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</si>
  <si>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</si>
  <si>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</si>
  <si>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</si>
  <si>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</si>
  <si>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</si>
  <si>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</si>
  <si>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</si>
  <si>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</si>
  <si>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先天奇形、変形及び</t>
  </si>
  <si>
    <t>染色体異常</t>
  </si>
  <si>
    <t>神経系の先天奇形</t>
  </si>
  <si>
    <t>循環器系の先天奇形</t>
  </si>
  <si>
    <t>消化器系の先天奇形</t>
  </si>
  <si>
    <t>その他の先天奇形</t>
  </si>
  <si>
    <t>及び変形</t>
  </si>
  <si>
    <t>染色体異常、他に</t>
  </si>
  <si>
    <t>分類されないもの</t>
  </si>
  <si>
    <t>分類されないもの　　　　　　異常検査所見で他に　　　　　　異常臨床所見・　　　　　　症状、徴候及び</t>
  </si>
  <si>
    <t>老衰</t>
  </si>
  <si>
    <t>乳幼児突然死症候群</t>
  </si>
  <si>
    <t>分類されないもの　　　　異常検査所見で他に　　　　及び異常臨床所見・　　　　その他の症状、徴候</t>
  </si>
  <si>
    <t>傷病及び死亡の外因</t>
  </si>
  <si>
    <t>不慮の事故</t>
  </si>
  <si>
    <t>自殺</t>
  </si>
  <si>
    <t>他殺</t>
  </si>
  <si>
    <t>その他の外因</t>
  </si>
  <si>
    <t>心臓の先天奇形</t>
  </si>
  <si>
    <t>その他の循環器</t>
  </si>
  <si>
    <t>系の先天奇形</t>
  </si>
  <si>
    <t>交通事故</t>
  </si>
  <si>
    <t>転倒・転落</t>
  </si>
  <si>
    <t>不慮の溺死</t>
  </si>
  <si>
    <t>及び溺水</t>
  </si>
  <si>
    <t>不慮の窒息</t>
  </si>
  <si>
    <t>煙、火及び</t>
  </si>
  <si>
    <t>火炎への曝露</t>
  </si>
  <si>
    <t>有害物質への曝露　　　　不慮の中毒及び　　　　有害物質による</t>
  </si>
  <si>
    <t>篠 山 市</t>
  </si>
  <si>
    <t>丹 波 市</t>
  </si>
  <si>
    <t>洲  本</t>
  </si>
  <si>
    <t>洲 本 市</t>
  </si>
  <si>
    <t>第２表　死亡数、性・死因（死因分類）・年齢（５歳階級）別（５－１）</t>
  </si>
  <si>
    <t>年　齢</t>
  </si>
  <si>
    <t>総　　　数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</si>
  <si>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</si>
  <si>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</si>
  <si>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</si>
  <si>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</si>
  <si>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</si>
  <si>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</si>
  <si>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</si>
  <si>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</si>
  <si>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</si>
  <si>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</si>
  <si>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</si>
  <si>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</si>
  <si>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</si>
  <si>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</si>
  <si>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</si>
  <si>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</si>
  <si>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</si>
  <si>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</si>
  <si>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</si>
  <si>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</si>
  <si>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</si>
  <si>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</si>
  <si>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</si>
  <si>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感染症及び寄生虫症</t>
  </si>
  <si>
    <t>腸管感染症</t>
  </si>
  <si>
    <t>結核</t>
  </si>
  <si>
    <t>敗血症</t>
  </si>
  <si>
    <t>ウイルス肝炎</t>
  </si>
  <si>
    <t>ヒト免疫不全</t>
  </si>
  <si>
    <t>その他の感染症</t>
  </si>
  <si>
    <t>及び寄生虫症</t>
  </si>
  <si>
    <t>新生物</t>
  </si>
  <si>
    <t>悪性新生物</t>
  </si>
  <si>
    <t>呼吸器結核</t>
  </si>
  <si>
    <t>その他の結核</t>
  </si>
  <si>
    <t>Ｂ型ウイルス肝炎</t>
  </si>
  <si>
    <t>Ｃ型ウイルス肝炎</t>
  </si>
  <si>
    <t>その他の</t>
  </si>
  <si>
    <t>口唇、口腔及び</t>
  </si>
  <si>
    <t>咽頭の悪性新生物</t>
  </si>
  <si>
    <t>食道の悪性新生物</t>
  </si>
  <si>
    <t>胃の悪性新生物</t>
  </si>
  <si>
    <t>結腸の悪性新生物</t>
  </si>
  <si>
    <t>悪性新生物　　　　　行部及び直腸の　　　　直腸Ｓ状結腸移</t>
  </si>
  <si>
    <t>肝及び肝内胆管の</t>
  </si>
  <si>
    <t>胆のう及びその他の</t>
  </si>
  <si>
    <t>胆道の悪性新生物</t>
  </si>
  <si>
    <t>膵の悪性新生物</t>
  </si>
  <si>
    <t>喉頭の悪性新生物</t>
  </si>
  <si>
    <t>総  数</t>
  </si>
  <si>
    <t>１歳未満</t>
  </si>
  <si>
    <t>１歳</t>
  </si>
  <si>
    <t>２歳</t>
  </si>
  <si>
    <t>３歳</t>
  </si>
  <si>
    <t>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</si>
  <si>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</si>
  <si>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</si>
  <si>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</si>
  <si>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</si>
  <si>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</si>
  <si>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</si>
  <si>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</si>
  <si>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</si>
  <si>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</si>
  <si>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</si>
  <si>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</si>
  <si>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</si>
  <si>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</si>
  <si>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</si>
  <si>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</si>
  <si>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</si>
  <si>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祥</t>
  </si>
  <si>
    <t>ウイルス（ＨＩＶ）病</t>
  </si>
  <si>
    <t>85～89歳</t>
  </si>
  <si>
    <t>90～94歳</t>
  </si>
  <si>
    <t>95～99歳</t>
  </si>
  <si>
    <t>100歳以上</t>
  </si>
  <si>
    <t>第２表　死亡数、性・死因（死因分類）・年齢（５歳階級）別（５－２）</t>
  </si>
  <si>
    <t>02110</t>
  </si>
  <si>
    <t>02111</t>
  </si>
  <si>
    <t>02112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</si>
  <si>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</si>
  <si>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</si>
  <si>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</si>
  <si>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</si>
  <si>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</si>
  <si>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</si>
  <si>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</si>
  <si>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</si>
  <si>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</si>
  <si>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</si>
  <si>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</si>
  <si>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</si>
  <si>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</si>
  <si>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</si>
  <si>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</si>
  <si>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</si>
  <si>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</si>
  <si>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</si>
  <si>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</si>
  <si>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</si>
  <si>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</si>
  <si>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</si>
  <si>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</si>
  <si>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</si>
  <si>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</si>
  <si>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その他の新生物</t>
  </si>
  <si>
    <t>免疫機構の障害　　　　疾患並びに　　　　　　血液及び造血器の</t>
  </si>
  <si>
    <t>貧血</t>
  </si>
  <si>
    <t>免疫機構の障害　　　　造血器の疾患並びに　　　　その他の血液及び</t>
  </si>
  <si>
    <t>内分泌、栄養及び</t>
  </si>
  <si>
    <t>代謝疾患</t>
  </si>
  <si>
    <t>糖尿病</t>
  </si>
  <si>
    <t>その他の内分泌、</t>
  </si>
  <si>
    <t>栄養及び代謝疾患</t>
  </si>
  <si>
    <t>精神及び行動の障害</t>
  </si>
  <si>
    <t>血管性及び</t>
  </si>
  <si>
    <t>その他の精神及び</t>
  </si>
  <si>
    <t>行動の障害</t>
  </si>
  <si>
    <t>神経系の疾患</t>
  </si>
  <si>
    <t>髄膜炎</t>
  </si>
  <si>
    <t>脊髄性筋萎縮症及び</t>
  </si>
  <si>
    <t>関連症候群</t>
  </si>
  <si>
    <t>パーキンソン病</t>
  </si>
  <si>
    <t>アルツハイマー病</t>
  </si>
  <si>
    <t>気管、気管支及び</t>
  </si>
  <si>
    <t>肺の悪性新生物</t>
  </si>
  <si>
    <t>皮膚の悪性新生物</t>
  </si>
  <si>
    <t>乳房の悪性新生物</t>
  </si>
  <si>
    <t>前立腺の悪性新生物</t>
  </si>
  <si>
    <t>膀胱の悪性新生物</t>
  </si>
  <si>
    <t>中枢神経系の</t>
  </si>
  <si>
    <t>悪性リンパ腫</t>
  </si>
  <si>
    <t>白血病</t>
  </si>
  <si>
    <t>組織の悪性新生物　　　　　造血組織及び関連　　　　その他のリンパ組織</t>
  </si>
  <si>
    <t>中枢神経系を除く</t>
  </si>
  <si>
    <t>02113</t>
  </si>
  <si>
    <t>02114</t>
  </si>
  <si>
    <t>詳細不明の認知症</t>
  </si>
  <si>
    <t>85～89歳</t>
  </si>
  <si>
    <t>90～94歳</t>
  </si>
  <si>
    <t>95～99歳</t>
  </si>
  <si>
    <t>第２表　死亡数、性・死因（死因分類）・年齢（５歳階級）別（５－３）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</si>
  <si>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</si>
  <si>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</si>
  <si>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</si>
  <si>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</si>
  <si>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</si>
  <si>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</si>
  <si>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</si>
  <si>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</si>
  <si>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</si>
  <si>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</si>
  <si>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</si>
  <si>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</si>
  <si>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</si>
  <si>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</si>
  <si>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</si>
  <si>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</si>
  <si>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</si>
  <si>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</si>
  <si>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</si>
  <si>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</si>
  <si>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</si>
  <si>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</si>
  <si>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</si>
  <si>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</si>
  <si>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眼及び付属器の疾患</t>
  </si>
  <si>
    <t>耳及び乳様</t>
  </si>
  <si>
    <t>突起の疾患</t>
  </si>
  <si>
    <t>循環器系の疾患</t>
  </si>
  <si>
    <t>高血圧性疾患</t>
  </si>
  <si>
    <t>心疾患</t>
  </si>
  <si>
    <t>（高血圧性を除く）</t>
  </si>
  <si>
    <t>脳血管疾患</t>
  </si>
  <si>
    <t>大動脈瘤及び解離</t>
  </si>
  <si>
    <t>呼吸器系の疾患</t>
  </si>
  <si>
    <t>インフルエンザ</t>
  </si>
  <si>
    <t>高血圧性心疾患</t>
  </si>
  <si>
    <t>及び心腎疾患</t>
  </si>
  <si>
    <t>慢性リウマチ性</t>
  </si>
  <si>
    <t>急性心筋梗塞</t>
  </si>
  <si>
    <t>虚血性心疾患</t>
  </si>
  <si>
    <t>慢性非リウマチ性</t>
  </si>
  <si>
    <t>心内膜疾患</t>
  </si>
  <si>
    <t>心筋症</t>
  </si>
  <si>
    <t>不整脈及び</t>
  </si>
  <si>
    <t>伝導障害</t>
  </si>
  <si>
    <t>心不全</t>
  </si>
  <si>
    <t>その他の心疾患</t>
  </si>
  <si>
    <t>くも膜下出血</t>
  </si>
  <si>
    <t>脳内出血</t>
  </si>
  <si>
    <t>脳梗塞</t>
  </si>
  <si>
    <t>85～89歳</t>
  </si>
  <si>
    <t>90～94歳</t>
  </si>
  <si>
    <t>95～99歳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</si>
  <si>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</si>
  <si>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</si>
  <si>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</si>
  <si>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</si>
  <si>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</si>
  <si>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</si>
  <si>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</si>
  <si>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</si>
  <si>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</si>
  <si>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</si>
  <si>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</si>
  <si>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</si>
  <si>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</si>
  <si>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</si>
  <si>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</si>
  <si>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</si>
  <si>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</si>
  <si>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</si>
  <si>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</si>
  <si>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</si>
  <si>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</si>
  <si>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</si>
  <si>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</si>
  <si>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</si>
  <si>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</si>
  <si>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</si>
  <si>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</si>
  <si>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</si>
  <si>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</si>
  <si>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肺炎</t>
  </si>
  <si>
    <t>急性気管支炎</t>
  </si>
  <si>
    <t>慢性閉塞性肺疾患</t>
  </si>
  <si>
    <t>喘息</t>
  </si>
  <si>
    <t>消化器系の疾患</t>
  </si>
  <si>
    <t>胃潰瘍及び</t>
  </si>
  <si>
    <t>十二指腸潰瘍</t>
  </si>
  <si>
    <t>ヘルニア及び</t>
  </si>
  <si>
    <t>腸閉塞</t>
  </si>
  <si>
    <t>肝疾患</t>
  </si>
  <si>
    <t>皮膚及び</t>
  </si>
  <si>
    <t>皮下組織の疾患</t>
  </si>
  <si>
    <t>筋骨格系及び</t>
  </si>
  <si>
    <t>結合組織の疾患</t>
  </si>
  <si>
    <t>糸球体疾患及び</t>
  </si>
  <si>
    <t>腎尿細管間質性疾患</t>
  </si>
  <si>
    <t>腎不全</t>
  </si>
  <si>
    <t>その他の尿路</t>
  </si>
  <si>
    <t>性器系の疾患</t>
  </si>
  <si>
    <t>妊娠、分娩及び</t>
  </si>
  <si>
    <t>産じょく</t>
  </si>
  <si>
    <t>周産期に発生した</t>
  </si>
  <si>
    <t>病態</t>
  </si>
  <si>
    <t>妊娠期間及び胎児</t>
  </si>
  <si>
    <t>発育に関連する障害</t>
  </si>
  <si>
    <t>出産外傷</t>
  </si>
  <si>
    <t>心血管障害　　　　　　　呼吸障害及び　　　　　　周産期に特異的な　</t>
  </si>
  <si>
    <t>周産期に特異的な</t>
  </si>
  <si>
    <t>感染症</t>
  </si>
  <si>
    <t>血液障害　　　　　　　　出血性障害及び　　　　　　　　胎児及び新生児の</t>
  </si>
  <si>
    <t>その他の周産期に</t>
  </si>
  <si>
    <t>発生した病態</t>
  </si>
  <si>
    <t>肝硬変</t>
  </si>
  <si>
    <t>（アルコール性を除く）</t>
  </si>
  <si>
    <t>その他の肝疾患</t>
  </si>
  <si>
    <t>急性腎不全</t>
  </si>
  <si>
    <t>慢性腎不全</t>
  </si>
  <si>
    <t>詳細不明の腎不全</t>
  </si>
  <si>
    <t>腎尿路生殖器系の疾患</t>
  </si>
  <si>
    <t>85～89歳</t>
  </si>
  <si>
    <t>90～94歳</t>
  </si>
  <si>
    <t>95～99歳</t>
  </si>
  <si>
    <t>第２表　死亡数、性・死因（死因分類）・年齢（５歳階級）別（５－５）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</si>
  <si>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</si>
  <si>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</si>
  <si>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</si>
  <si>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</si>
  <si>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</si>
  <si>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</si>
  <si>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</si>
  <si>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</si>
  <si>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</si>
  <si>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</si>
  <si>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</si>
  <si>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</si>
  <si>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</si>
  <si>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</si>
  <si>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</si>
  <si>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</si>
  <si>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</si>
  <si>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</si>
  <si>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</si>
  <si>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</si>
  <si>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</si>
  <si>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</si>
  <si>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</si>
  <si>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</si>
  <si>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先天奇形、変形及び</t>
  </si>
  <si>
    <t>染色体異常</t>
  </si>
  <si>
    <t>神経系の先天奇形</t>
  </si>
  <si>
    <t>循環器系の先天奇形</t>
  </si>
  <si>
    <t>消化器系の先天奇形</t>
  </si>
  <si>
    <t>その他の先天奇形</t>
  </si>
  <si>
    <t>及び変形</t>
  </si>
  <si>
    <t>染色体異常、他に</t>
  </si>
  <si>
    <t>分類されないもの</t>
  </si>
  <si>
    <t>分類されないもの　　　　　　異常検査所見で他に　　　　　　異常臨床所見・　　　　　　症状、徴候及び</t>
  </si>
  <si>
    <t>老衰</t>
  </si>
  <si>
    <t>乳幼児突然死症候群</t>
  </si>
  <si>
    <t>分類されないもの　　　　異常検査所見で他に　　　　及び異常臨床所見・　　　　その他の症状、徴候</t>
  </si>
  <si>
    <t>傷病及び死亡の外因</t>
  </si>
  <si>
    <t>不慮の事故</t>
  </si>
  <si>
    <t>自殺</t>
  </si>
  <si>
    <t>他殺</t>
  </si>
  <si>
    <t>その他の外因</t>
  </si>
  <si>
    <t>心臓の先天奇形</t>
  </si>
  <si>
    <t>その他の循環器</t>
  </si>
  <si>
    <t>系の先天奇形</t>
  </si>
  <si>
    <t>交通事故</t>
  </si>
  <si>
    <t>転倒・転落</t>
  </si>
  <si>
    <t>不慮の溺死</t>
  </si>
  <si>
    <t>及び溺水</t>
  </si>
  <si>
    <t>不慮の窒息</t>
  </si>
  <si>
    <t>煙、火及び</t>
  </si>
  <si>
    <t>火炎への曝露</t>
  </si>
  <si>
    <t>有害物質への曝露　　　　不慮の中毒及び　　　　有害物質による</t>
  </si>
  <si>
    <t>85～89歳</t>
  </si>
  <si>
    <t>90～94歳</t>
  </si>
  <si>
    <t>95～99歳</t>
  </si>
  <si>
    <t>市区町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</si>
  <si>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</si>
  <si>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</si>
  <si>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</si>
  <si>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</si>
  <si>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</si>
  <si>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</si>
  <si>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</si>
  <si>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</si>
  <si>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</si>
  <si>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</si>
  <si>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</si>
  <si>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</si>
  <si>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</si>
  <si>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</si>
  <si>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</si>
  <si>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</si>
  <si>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</si>
  <si>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</si>
  <si>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</si>
  <si>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</si>
  <si>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</si>
  <si>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</si>
  <si>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</si>
  <si>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</si>
  <si>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</si>
  <si>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</si>
  <si>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</si>
  <si>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麻疹</t>
  </si>
  <si>
    <t>栄養失調症及び</t>
  </si>
  <si>
    <t>その他の栄養欠乏症</t>
  </si>
  <si>
    <t>代謝障害</t>
  </si>
  <si>
    <t>脊髄性筋萎縮症</t>
  </si>
  <si>
    <t>及び関連症候群</t>
  </si>
  <si>
    <t>脳性麻痺</t>
  </si>
  <si>
    <t>ヘルニア及び腸閉塞</t>
  </si>
  <si>
    <t>周産期に</t>
  </si>
  <si>
    <t>出生時仮死</t>
  </si>
  <si>
    <t>新生児の</t>
  </si>
  <si>
    <t>呼吸窮迫</t>
  </si>
  <si>
    <t>総数</t>
  </si>
  <si>
    <t>市　部</t>
  </si>
  <si>
    <t>郡　部</t>
  </si>
  <si>
    <t>第３表　乳児死亡数、性・死因(乳児死因分類)・保健所・市区町別（２-１）</t>
  </si>
  <si>
    <t>篠 山 市</t>
  </si>
  <si>
    <t>丹 波 市</t>
  </si>
  <si>
    <t>洲  本</t>
  </si>
  <si>
    <t>洲 本 市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</si>
  <si>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</si>
  <si>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</si>
  <si>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</si>
  <si>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</si>
  <si>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</si>
  <si>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</si>
  <si>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</si>
  <si>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</si>
  <si>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</si>
  <si>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</si>
  <si>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</si>
  <si>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</si>
  <si>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</si>
  <si>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</si>
  <si>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</si>
  <si>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</si>
  <si>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</si>
  <si>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</si>
  <si>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</si>
  <si>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</si>
  <si>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</si>
  <si>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</si>
  <si>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</si>
  <si>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</si>
  <si>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</si>
  <si>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</si>
  <si>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</si>
  <si>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</si>
  <si>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</si>
  <si>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先天奇形、変形</t>
  </si>
  <si>
    <t>及び染色体異常</t>
  </si>
  <si>
    <t>すべての疾患</t>
  </si>
  <si>
    <t>発生した肺出血</t>
  </si>
  <si>
    <t>心血管障害</t>
  </si>
  <si>
    <t>及び心血管障害　　　　特異的な呼吸障害　　　　その他の周産期に</t>
  </si>
  <si>
    <t>細菌性敗血症</t>
  </si>
  <si>
    <t>特異的な感染症</t>
  </si>
  <si>
    <t>呼吸器系の</t>
  </si>
  <si>
    <t>先天奇形</t>
  </si>
  <si>
    <t>消化器系の</t>
  </si>
  <si>
    <t>筋骨格系の先天</t>
  </si>
  <si>
    <t>奇形及び変形</t>
  </si>
  <si>
    <t>じた食物等の誤えん　　　　　　　　及び気道閉塞を生　　　　　　　　胃内容物の誤えん</t>
  </si>
  <si>
    <t>第３表　乳児死亡数、性・死因(乳児死因分類)・保健所・市区町別（２－２）</t>
  </si>
  <si>
    <t>血液障害　　　　　 出血性障害及び　　　　胎児及び新生児の</t>
  </si>
  <si>
    <t>篠 山 市</t>
  </si>
  <si>
    <t>丹 波 市</t>
  </si>
  <si>
    <t>洲  本</t>
  </si>
  <si>
    <t>洲 本 市</t>
  </si>
  <si>
    <t>第２表　死亡数、性・死因（死因分類）・年齢（５歳階級）別（５－４）</t>
  </si>
  <si>
    <t>第４表　乳児死亡数、性・死因（乳児死因分類）・月別（２－１）</t>
  </si>
  <si>
    <t>　死　因</t>
  </si>
  <si>
    <t>代謝異常</t>
  </si>
  <si>
    <t>その他の悪性新生物</t>
  </si>
  <si>
    <t>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</si>
  <si>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</si>
  <si>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</si>
  <si>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</si>
  <si>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</si>
  <si>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</si>
  <si>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</si>
  <si>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</si>
  <si>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</si>
  <si>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</si>
  <si>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</si>
  <si>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</si>
  <si>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</si>
  <si>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周産期に発生した病態</t>
  </si>
  <si>
    <t>第４表　乳児死亡数、性・死因（乳児死因分類）・月別（２－２）</t>
  </si>
  <si>
    <t>その他のすべての疾患</t>
  </si>
  <si>
    <t>血液障害　　　　　出血性障害及び　　　　　胎児及び新生児の</t>
  </si>
  <si>
    <t>その他の循環器系の</t>
  </si>
  <si>
    <t>呼吸器系の先天奇形</t>
  </si>
  <si>
    <t>その他の先天</t>
  </si>
  <si>
    <t>不慮の溺死及び溺水</t>
  </si>
  <si>
    <t>じた食物等の誤えん　　　　及び気道閉塞を生　　　　胃内容物の誤えん</t>
  </si>
  <si>
    <t>その他の不慮の窒息</t>
  </si>
  <si>
    <t>その他の不慮の事故</t>
  </si>
  <si>
    <t>第５表　死因・母側病態、児側病態別にみた後期－早期別周産期死亡数</t>
  </si>
  <si>
    <t>児　　　　　側　　　　　病　　　　　態</t>
  </si>
  <si>
    <t>母　　　　　　　　　　　　　　　　　側　　　　　　　　　　　　　　　　　病　　　　　　　　　　　　　　　　　態</t>
  </si>
  <si>
    <t>死因基本　　　　　　　　分類コード</t>
  </si>
  <si>
    <t>死　　　　　　　　　　因</t>
  </si>
  <si>
    <t>総　　　　　　　　　　数</t>
  </si>
  <si>
    <t>後　　　期　　　死　　　産</t>
  </si>
  <si>
    <t>早　　期　　新　　生　　児　　死　　亡</t>
  </si>
  <si>
    <t>Ｐ００</t>
  </si>
  <si>
    <t>Ｐ０１</t>
  </si>
  <si>
    <t>Ｐ０２</t>
  </si>
  <si>
    <t>Ｐ０３</t>
  </si>
  <si>
    <t>Ｐ０４</t>
  </si>
  <si>
    <t>Ｐ９９</t>
  </si>
  <si>
    <t>総       数</t>
  </si>
  <si>
    <t>影響を受けた胎児及び新生児　　　　もありうる母体の病態により　　　　現在の妊娠とは無関係の場合</t>
  </si>
  <si>
    <t>響を受けた胎児及び新生児　　　　母体の妊娠合併症により影</t>
  </si>
  <si>
    <t>受けた胎児及び新生児　    　　　合併症により影響を　　    　　胎盤、臍帯及び卵膜の</t>
  </si>
  <si>
    <t>影響を受けた胎児及び新生児　　　　その他の分娩合併症により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</si>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</sst>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;_ * \-#,##0;_ * &quot;- &quot;;_ @"/>
    <numFmt numFmtId="178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20"/>
      <name val="ＭＳ 明朝"/>
      <family val="1"/>
    </font>
    <font>
      <b/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12"/>
      <name val="ＭＳ 明朝"/>
      <family val="1"/>
    </font>
    <font>
      <sz val="10"/>
      <name val="ＭＳ Ｐゴシック"/>
      <family val="3"/>
    </font>
    <font>
      <sz val="11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distributed" textRotation="255"/>
    </xf>
    <xf numFmtId="0" fontId="23" fillId="0" borderId="0" xfId="0" applyFont="1" applyFill="1" applyBorder="1" applyAlignment="1">
      <alignment vertical="distributed" textRotation="255"/>
    </xf>
    <xf numFmtId="49" fontId="22" fillId="0" borderId="14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49" fontId="22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distributed" textRotation="255"/>
    </xf>
    <xf numFmtId="0" fontId="22" fillId="0" borderId="0" xfId="0" applyFont="1" applyFill="1" applyBorder="1" applyAlignment="1">
      <alignment vertical="distributed" textRotation="255"/>
    </xf>
    <xf numFmtId="0" fontId="22" fillId="0" borderId="15" xfId="0" applyFont="1" applyFill="1" applyBorder="1" applyAlignment="1">
      <alignment vertical="distributed" textRotation="255"/>
    </xf>
    <xf numFmtId="0" fontId="23" fillId="0" borderId="15" xfId="0" applyFont="1" applyFill="1" applyBorder="1" applyAlignment="1">
      <alignment vertical="distributed" textRotation="255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distributed" textRotation="255"/>
    </xf>
    <xf numFmtId="0" fontId="24" fillId="0" borderId="18" xfId="0" applyFont="1" applyFill="1" applyBorder="1" applyAlignment="1">
      <alignment vertical="distributed" textRotation="255"/>
    </xf>
    <xf numFmtId="0" fontId="23" fillId="0" borderId="17" xfId="0" applyFont="1" applyFill="1" applyBorder="1" applyAlignment="1">
      <alignment vertical="distributed" textRotation="255"/>
    </xf>
    <xf numFmtId="0" fontId="23" fillId="0" borderId="18" xfId="0" applyFont="1" applyFill="1" applyBorder="1" applyAlignment="1">
      <alignment vertical="distributed" textRotation="255"/>
    </xf>
    <xf numFmtId="0" fontId="22" fillId="0" borderId="17" xfId="0" applyFont="1" applyFill="1" applyBorder="1" applyAlignment="1">
      <alignment vertical="distributed" textRotation="255"/>
    </xf>
    <xf numFmtId="0" fontId="22" fillId="0" borderId="18" xfId="0" applyFont="1" applyFill="1" applyBorder="1" applyAlignment="1">
      <alignment vertical="distributed" textRotation="255"/>
    </xf>
    <xf numFmtId="0" fontId="22" fillId="0" borderId="19" xfId="0" applyFont="1" applyFill="1" applyBorder="1" applyAlignment="1">
      <alignment vertical="distributed" textRotation="255"/>
    </xf>
    <xf numFmtId="0" fontId="23" fillId="0" borderId="19" xfId="0" applyFont="1" applyFill="1" applyBorder="1" applyAlignment="1">
      <alignment vertical="distributed" textRotation="255"/>
    </xf>
    <xf numFmtId="0" fontId="22" fillId="0" borderId="17" xfId="0" applyFont="1" applyFill="1" applyBorder="1" applyAlignment="1">
      <alignment vertical="distributed" textRotation="255" wrapText="1"/>
    </xf>
    <xf numFmtId="0" fontId="23" fillId="0" borderId="18" xfId="0" applyFont="1" applyFill="1" applyBorder="1" applyAlignment="1">
      <alignment vertical="distributed" textRotation="255" wrapText="1"/>
    </xf>
    <xf numFmtId="0" fontId="23" fillId="0" borderId="20" xfId="0" applyFont="1" applyFill="1" applyBorder="1" applyAlignment="1">
      <alignment vertical="distributed" textRotation="255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177" fontId="22" fillId="0" borderId="25" xfId="0" applyNumberFormat="1" applyFont="1" applyFill="1" applyBorder="1" applyAlignment="1" applyProtection="1">
      <alignment/>
      <protection/>
    </xf>
    <xf numFmtId="177" fontId="22" fillId="0" borderId="26" xfId="0" applyNumberFormat="1" applyFont="1" applyFill="1" applyBorder="1" applyAlignment="1" applyProtection="1">
      <alignment/>
      <protection/>
    </xf>
    <xf numFmtId="177" fontId="22" fillId="0" borderId="14" xfId="0" applyNumberFormat="1" applyFont="1" applyFill="1" applyBorder="1" applyAlignment="1" applyProtection="1">
      <alignment/>
      <protection/>
    </xf>
    <xf numFmtId="177" fontId="22" fillId="0" borderId="27" xfId="0" applyNumberFormat="1" applyFont="1" applyFill="1" applyBorder="1" applyAlignment="1" applyProtection="1">
      <alignment/>
      <protection/>
    </xf>
    <xf numFmtId="177" fontId="22" fillId="0" borderId="28" xfId="0" applyNumberFormat="1" applyFont="1" applyFill="1" applyBorder="1" applyAlignment="1" applyProtection="1">
      <alignment/>
      <protection/>
    </xf>
    <xf numFmtId="177" fontId="22" fillId="0" borderId="29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 applyProtection="1">
      <alignment horizontal="center"/>
      <protection/>
    </xf>
    <xf numFmtId="177" fontId="25" fillId="0" borderId="25" xfId="0" applyNumberFormat="1" applyFont="1" applyFill="1" applyBorder="1" applyAlignment="1" applyProtection="1">
      <alignment/>
      <protection/>
    </xf>
    <xf numFmtId="177" fontId="25" fillId="0" borderId="26" xfId="0" applyNumberFormat="1" applyFont="1" applyFill="1" applyBorder="1" applyAlignment="1" applyProtection="1">
      <alignment/>
      <protection/>
    </xf>
    <xf numFmtId="177" fontId="25" fillId="0" borderId="14" xfId="0" applyNumberFormat="1" applyFont="1" applyFill="1" applyBorder="1" applyAlignment="1" applyProtection="1">
      <alignment/>
      <protection/>
    </xf>
    <xf numFmtId="177" fontId="25" fillId="0" borderId="27" xfId="0" applyNumberFormat="1" applyFont="1" applyFill="1" applyBorder="1" applyAlignment="1" applyProtection="1">
      <alignment/>
      <protection/>
    </xf>
    <xf numFmtId="177" fontId="25" fillId="0" borderId="28" xfId="0" applyNumberFormat="1" applyFont="1" applyFill="1" applyBorder="1" applyAlignment="1" applyProtection="1">
      <alignment/>
      <protection/>
    </xf>
    <xf numFmtId="177" fontId="25" fillId="0" borderId="29" xfId="0" applyNumberFormat="1" applyFont="1" applyFill="1" applyBorder="1" applyAlignment="1" applyProtection="1">
      <alignment/>
      <protection/>
    </xf>
    <xf numFmtId="41" fontId="0" fillId="0" borderId="0" xfId="0" applyNumberFormat="1" applyFill="1" applyAlignment="1">
      <alignment/>
    </xf>
    <xf numFmtId="3" fontId="22" fillId="0" borderId="24" xfId="0" applyNumberFormat="1" applyFont="1" applyFill="1" applyBorder="1" applyAlignment="1" applyProtection="1">
      <alignment horizontal="centerContinuous" vertical="center"/>
      <protection/>
    </xf>
    <xf numFmtId="49" fontId="22" fillId="0" borderId="0" xfId="0" applyNumberFormat="1" applyFont="1" applyFill="1" applyBorder="1" applyAlignment="1" applyProtection="1">
      <alignment horizontal="centerContinuous" vertical="center"/>
      <protection/>
    </xf>
    <xf numFmtId="177" fontId="22" fillId="0" borderId="25" xfId="0" applyNumberFormat="1" applyFont="1" applyFill="1" applyBorder="1" applyAlignment="1" applyProtection="1">
      <alignment horizontal="right" vertical="center"/>
      <protection/>
    </xf>
    <xf numFmtId="177" fontId="22" fillId="0" borderId="27" xfId="0" applyNumberFormat="1" applyFont="1" applyFill="1" applyBorder="1" applyAlignment="1" applyProtection="1">
      <alignment horizontal="right" vertical="center"/>
      <protection/>
    </xf>
    <xf numFmtId="177" fontId="22" fillId="0" borderId="26" xfId="0" applyNumberFormat="1" applyFont="1" applyFill="1" applyBorder="1" applyAlignment="1" applyProtection="1">
      <alignment horizontal="right" vertical="center"/>
      <protection/>
    </xf>
    <xf numFmtId="177" fontId="22" fillId="0" borderId="30" xfId="0" applyNumberFormat="1" applyFont="1" applyFill="1" applyBorder="1" applyAlignment="1" applyProtection="1">
      <alignment horizontal="right" vertical="center"/>
      <protection/>
    </xf>
    <xf numFmtId="177" fontId="23" fillId="0" borderId="28" xfId="0" applyNumberFormat="1" applyFont="1" applyFill="1" applyBorder="1" applyAlignment="1">
      <alignment/>
    </xf>
    <xf numFmtId="177" fontId="23" fillId="0" borderId="29" xfId="0" applyNumberFormat="1" applyFont="1" applyFill="1" applyBorder="1" applyAlignment="1">
      <alignment/>
    </xf>
    <xf numFmtId="177" fontId="26" fillId="0" borderId="27" xfId="0" applyNumberFormat="1" applyFont="1" applyFill="1" applyBorder="1" applyAlignment="1" applyProtection="1">
      <alignment horizontal="right" vertical="center"/>
      <protection/>
    </xf>
    <xf numFmtId="177" fontId="26" fillId="0" borderId="26" xfId="0" applyNumberFormat="1" applyFont="1" applyFill="1" applyBorder="1" applyAlignment="1" applyProtection="1">
      <alignment horizontal="right" vertical="center"/>
      <protection/>
    </xf>
    <xf numFmtId="177" fontId="26" fillId="0" borderId="30" xfId="0" applyNumberFormat="1" applyFont="1" applyFill="1" applyBorder="1" applyAlignment="1" applyProtection="1">
      <alignment horizontal="right" vertical="center"/>
      <protection/>
    </xf>
    <xf numFmtId="177" fontId="26" fillId="0" borderId="28" xfId="0" applyNumberFormat="1" applyFont="1" applyFill="1" applyBorder="1" applyAlignment="1" applyProtection="1">
      <alignment horizontal="right" vertical="center"/>
      <protection/>
    </xf>
    <xf numFmtId="177" fontId="26" fillId="0" borderId="29" xfId="0" applyNumberFormat="1" applyFont="1" applyFill="1" applyBorder="1" applyAlignment="1" applyProtection="1">
      <alignment horizontal="right" vertical="center"/>
      <protection/>
    </xf>
    <xf numFmtId="177" fontId="22" fillId="0" borderId="27" xfId="0" applyNumberFormat="1" applyFont="1" applyFill="1" applyBorder="1" applyAlignment="1" applyProtection="1">
      <alignment horizontal="right" vertical="center"/>
      <protection locked="0"/>
    </xf>
    <xf numFmtId="177" fontId="22" fillId="0" borderId="28" xfId="0" applyNumberFormat="1" applyFont="1" applyFill="1" applyBorder="1" applyAlignment="1">
      <alignment vertical="center"/>
    </xf>
    <xf numFmtId="177" fontId="22" fillId="0" borderId="29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 applyProtection="1">
      <alignment horizontal="center" vertical="center"/>
      <protection/>
    </xf>
    <xf numFmtId="3" fontId="20" fillId="0" borderId="31" xfId="0" applyNumberFormat="1" applyFont="1" applyFill="1" applyBorder="1" applyAlignment="1" applyProtection="1">
      <alignment horizontal="center" vertical="center"/>
      <protection/>
    </xf>
    <xf numFmtId="3" fontId="20" fillId="0" borderId="25" xfId="0" applyNumberFormat="1" applyFont="1" applyFill="1" applyBorder="1" applyAlignment="1" applyProtection="1">
      <alignment vertical="center"/>
      <protection/>
    </xf>
    <xf numFmtId="177" fontId="22" fillId="0" borderId="28" xfId="0" applyNumberFormat="1" applyFont="1" applyFill="1" applyBorder="1" applyAlignment="1" applyProtection="1">
      <alignment vertical="center"/>
      <protection locked="0"/>
    </xf>
    <xf numFmtId="3" fontId="20" fillId="0" borderId="32" xfId="0" applyNumberFormat="1" applyFont="1" applyFill="1" applyBorder="1" applyAlignment="1" applyProtection="1">
      <alignment horizontal="center" vertical="center"/>
      <protection/>
    </xf>
    <xf numFmtId="3" fontId="20" fillId="0" borderId="33" xfId="0" applyNumberFormat="1" applyFont="1" applyFill="1" applyBorder="1" applyAlignment="1" applyProtection="1">
      <alignment vertical="center"/>
      <protection/>
    </xf>
    <xf numFmtId="177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0" fillId="0" borderId="35" xfId="0" applyNumberFormat="1" applyFont="1" applyFill="1" applyBorder="1" applyAlignment="1" applyProtection="1">
      <alignment horizontal="center" vertical="center"/>
      <protection/>
    </xf>
    <xf numFmtId="3" fontId="20" fillId="0" borderId="36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right" vertical="center"/>
      <protection locked="0"/>
    </xf>
    <xf numFmtId="177" fontId="22" fillId="0" borderId="37" xfId="0" applyNumberFormat="1" applyFont="1" applyFill="1" applyBorder="1" applyAlignment="1" applyProtection="1">
      <alignment horizontal="right" vertical="center"/>
      <protection locked="0"/>
    </xf>
    <xf numFmtId="177" fontId="22" fillId="0" borderId="38" xfId="0" applyNumberFormat="1" applyFont="1" applyFill="1" applyBorder="1" applyAlignment="1" applyProtection="1">
      <alignment vertical="center"/>
      <protection locked="0"/>
    </xf>
    <xf numFmtId="177" fontId="22" fillId="0" borderId="39" xfId="0" applyNumberFormat="1" applyFont="1" applyFill="1" applyBorder="1" applyAlignment="1" applyProtection="1">
      <alignment horizontal="right" vertical="center"/>
      <protection locked="0"/>
    </xf>
    <xf numFmtId="177" fontId="22" fillId="0" borderId="40" xfId="0" applyNumberFormat="1" applyFont="1" applyFill="1" applyBorder="1" applyAlignment="1" applyProtection="1">
      <alignment horizontal="right" vertical="center"/>
      <protection locked="0"/>
    </xf>
    <xf numFmtId="177" fontId="22" fillId="0" borderId="41" xfId="0" applyNumberFormat="1" applyFont="1" applyFill="1" applyBorder="1" applyAlignment="1" applyProtection="1">
      <alignment vertical="center"/>
      <protection locked="0"/>
    </xf>
    <xf numFmtId="3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39" xfId="0" applyNumberFormat="1" applyFont="1" applyFill="1" applyBorder="1" applyAlignment="1" applyProtection="1">
      <alignment horizontal="center" vertical="center"/>
      <protection/>
    </xf>
    <xf numFmtId="177" fontId="26" fillId="0" borderId="40" xfId="0" applyNumberFormat="1" applyFont="1" applyFill="1" applyBorder="1" applyAlignment="1" applyProtection="1">
      <alignment horizontal="right" vertical="center"/>
      <protection/>
    </xf>
    <xf numFmtId="177" fontId="26" fillId="0" borderId="43" xfId="0" applyNumberFormat="1" applyFont="1" applyFill="1" applyBorder="1" applyAlignment="1" applyProtection="1">
      <alignment horizontal="right" vertical="center"/>
      <protection/>
    </xf>
    <xf numFmtId="177" fontId="26" fillId="0" borderId="44" xfId="0" applyNumberFormat="1" applyFont="1" applyFill="1" applyBorder="1" applyAlignment="1" applyProtection="1">
      <alignment horizontal="right" vertical="center"/>
      <protection/>
    </xf>
    <xf numFmtId="177" fontId="26" fillId="0" borderId="45" xfId="0" applyNumberFormat="1" applyFont="1" applyFill="1" applyBorder="1" applyAlignment="1" applyProtection="1">
      <alignment horizontal="right" vertical="center"/>
      <protection/>
    </xf>
    <xf numFmtId="177" fontId="26" fillId="0" borderId="46" xfId="0" applyNumberFormat="1" applyFont="1" applyFill="1" applyBorder="1" applyAlignment="1" applyProtection="1">
      <alignment horizontal="right" vertical="center"/>
      <protection/>
    </xf>
    <xf numFmtId="3" fontId="20" fillId="0" borderId="25" xfId="0" applyNumberFormat="1" applyFont="1" applyFill="1" applyBorder="1" applyAlignment="1" applyProtection="1">
      <alignment horizontal="center" vertical="center"/>
      <protection/>
    </xf>
    <xf numFmtId="3" fontId="20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7" xfId="0" applyNumberFormat="1" applyFont="1" applyFill="1" applyBorder="1" applyAlignment="1" applyProtection="1">
      <alignment vertical="center"/>
      <protection locked="0"/>
    </xf>
    <xf numFmtId="177" fontId="22" fillId="0" borderId="48" xfId="0" applyNumberFormat="1" applyFont="1" applyFill="1" applyBorder="1" applyAlignment="1" applyProtection="1">
      <alignment vertical="center"/>
      <protection locked="0"/>
    </xf>
    <xf numFmtId="3" fontId="20" fillId="0" borderId="49" xfId="0" applyNumberFormat="1" applyFont="1" applyFill="1" applyBorder="1" applyAlignment="1" applyProtection="1">
      <alignment horizontal="center" vertical="center"/>
      <protection/>
    </xf>
    <xf numFmtId="3" fontId="20" fillId="0" borderId="50" xfId="0" applyNumberFormat="1" applyFont="1" applyFill="1" applyBorder="1" applyAlignment="1" applyProtection="1">
      <alignment horizontal="center" vertical="center"/>
      <protection/>
    </xf>
    <xf numFmtId="3" fontId="20" fillId="0" borderId="51" xfId="0" applyNumberFormat="1" applyFont="1" applyFill="1" applyBorder="1" applyAlignment="1" applyProtection="1">
      <alignment horizontal="center" vertical="center"/>
      <protection/>
    </xf>
    <xf numFmtId="3" fontId="20" fillId="0" borderId="52" xfId="0" applyNumberFormat="1" applyFont="1" applyFill="1" applyBorder="1" applyAlignment="1" applyProtection="1">
      <alignment horizontal="center" vertical="center"/>
      <protection/>
    </xf>
    <xf numFmtId="3" fontId="20" fillId="0" borderId="53" xfId="0" applyNumberFormat="1" applyFont="1" applyFill="1" applyBorder="1" applyAlignment="1" applyProtection="1">
      <alignment horizontal="center" vertical="center"/>
      <protection/>
    </xf>
    <xf numFmtId="177" fontId="22" fillId="0" borderId="54" xfId="0" applyNumberFormat="1" applyFont="1" applyFill="1" applyBorder="1" applyAlignment="1" applyProtection="1">
      <alignment horizontal="right" vertical="center"/>
      <protection locked="0"/>
    </xf>
    <xf numFmtId="177" fontId="22" fillId="0" borderId="55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/>
    </xf>
    <xf numFmtId="177" fontId="22" fillId="0" borderId="26" xfId="0" applyNumberFormat="1" applyFont="1" applyFill="1" applyBorder="1" applyAlignment="1" applyProtection="1">
      <alignment horizontal="right" vertical="center"/>
      <protection locked="0"/>
    </xf>
    <xf numFmtId="177" fontId="22" fillId="0" borderId="30" xfId="0" applyNumberFormat="1" applyFont="1" applyFill="1" applyBorder="1" applyAlignment="1" applyProtection="1">
      <alignment horizontal="right" vertical="center"/>
      <protection locked="0"/>
    </xf>
    <xf numFmtId="177" fontId="22" fillId="0" borderId="29" xfId="0" applyNumberFormat="1" applyFont="1" applyFill="1" applyBorder="1" applyAlignment="1" applyProtection="1">
      <alignment vertical="center"/>
      <protection locked="0"/>
    </xf>
    <xf numFmtId="177" fontId="22" fillId="0" borderId="56" xfId="0" applyNumberFormat="1" applyFont="1" applyFill="1" applyBorder="1" applyAlignment="1" applyProtection="1">
      <alignment horizontal="right" vertical="center"/>
      <protection locked="0"/>
    </xf>
    <xf numFmtId="177" fontId="22" fillId="0" borderId="57" xfId="0" applyNumberFormat="1" applyFont="1" applyFill="1" applyBorder="1" applyAlignment="1" applyProtection="1">
      <alignment horizontal="right" vertical="center"/>
      <protection locked="0"/>
    </xf>
    <xf numFmtId="177" fontId="22" fillId="0" borderId="58" xfId="0" applyNumberFormat="1" applyFont="1" applyFill="1" applyBorder="1" applyAlignment="1" applyProtection="1">
      <alignment horizontal="right" vertical="center"/>
      <protection locked="0"/>
    </xf>
    <xf numFmtId="177" fontId="22" fillId="0" borderId="59" xfId="0" applyNumberFormat="1" applyFont="1" applyFill="1" applyBorder="1" applyAlignment="1" applyProtection="1">
      <alignment horizontal="right" vertical="center"/>
      <protection locked="0"/>
    </xf>
    <xf numFmtId="177" fontId="22" fillId="0" borderId="60" xfId="0" applyNumberFormat="1" applyFont="1" applyFill="1" applyBorder="1" applyAlignment="1" applyProtection="1">
      <alignment vertical="center"/>
      <protection locked="0"/>
    </xf>
    <xf numFmtId="177" fontId="22" fillId="0" borderId="43" xfId="0" applyNumberFormat="1" applyFont="1" applyFill="1" applyBorder="1" applyAlignment="1" applyProtection="1">
      <alignment horizontal="right" vertical="center"/>
      <protection locked="0"/>
    </xf>
    <xf numFmtId="177" fontId="22" fillId="0" borderId="44" xfId="0" applyNumberFormat="1" applyFont="1" applyFill="1" applyBorder="1" applyAlignment="1" applyProtection="1">
      <alignment horizontal="right" vertical="center"/>
      <protection locked="0"/>
    </xf>
    <xf numFmtId="177" fontId="22" fillId="0" borderId="61" xfId="0" applyNumberFormat="1" applyFont="1" applyFill="1" applyBorder="1" applyAlignment="1" applyProtection="1">
      <alignment vertical="center"/>
      <protection locked="0"/>
    </xf>
    <xf numFmtId="177" fontId="22" fillId="0" borderId="62" xfId="0" applyNumberFormat="1" applyFont="1" applyFill="1" applyBorder="1" applyAlignment="1" applyProtection="1">
      <alignment vertical="center"/>
      <protection locked="0"/>
    </xf>
    <xf numFmtId="177" fontId="22" fillId="0" borderId="63" xfId="0" applyNumberFormat="1" applyFont="1" applyFill="1" applyBorder="1" applyAlignment="1" applyProtection="1">
      <alignment vertical="center"/>
      <protection locked="0"/>
    </xf>
    <xf numFmtId="177" fontId="22" fillId="0" borderId="64" xfId="0" applyNumberFormat="1" applyFont="1" applyFill="1" applyBorder="1" applyAlignment="1" applyProtection="1">
      <alignment horizontal="right" vertical="center"/>
      <protection locked="0"/>
    </xf>
    <xf numFmtId="177" fontId="22" fillId="0" borderId="65" xfId="0" applyNumberFormat="1" applyFont="1" applyFill="1" applyBorder="1" applyAlignment="1" applyProtection="1">
      <alignment horizontal="right" vertical="center"/>
      <protection locked="0"/>
    </xf>
    <xf numFmtId="177" fontId="22" fillId="0" borderId="66" xfId="0" applyNumberFormat="1" applyFont="1" applyFill="1" applyBorder="1" applyAlignment="1" applyProtection="1">
      <alignment vertical="center"/>
      <protection locked="0"/>
    </xf>
    <xf numFmtId="49" fontId="27" fillId="0" borderId="67" xfId="0" applyNumberFormat="1" applyFont="1" applyFill="1" applyBorder="1" applyAlignment="1">
      <alignment horizontal="center" vertical="center"/>
    </xf>
    <xf numFmtId="49" fontId="27" fillId="0" borderId="68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8" xfId="0" applyFont="1" applyFill="1" applyBorder="1" applyAlignment="1">
      <alignment vertical="distributed" textRotation="255"/>
    </xf>
    <xf numFmtId="0" fontId="22" fillId="0" borderId="0" xfId="0" applyFont="1" applyFill="1" applyAlignment="1">
      <alignment/>
    </xf>
    <xf numFmtId="0" fontId="0" fillId="0" borderId="15" xfId="0" applyFill="1" applyBorder="1" applyAlignment="1">
      <alignment vertical="distributed" textRotation="255"/>
    </xf>
    <xf numFmtId="0" fontId="22" fillId="0" borderId="16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22" fillId="0" borderId="28" xfId="0" applyFont="1" applyFill="1" applyBorder="1" applyAlignment="1">
      <alignment horizontal="center" vertical="distributed" textRotation="255"/>
    </xf>
    <xf numFmtId="0" fontId="20" fillId="0" borderId="14" xfId="0" applyFont="1" applyFill="1" applyBorder="1" applyAlignment="1">
      <alignment horizontal="center" vertical="distributed" textRotation="255"/>
    </xf>
    <xf numFmtId="0" fontId="20" fillId="0" borderId="14" xfId="0" applyFont="1" applyFill="1" applyBorder="1" applyAlignment="1">
      <alignment vertical="distributed" textRotation="255"/>
    </xf>
    <xf numFmtId="0" fontId="0" fillId="0" borderId="18" xfId="0" applyFill="1" applyBorder="1" applyAlignment="1">
      <alignment vertical="distributed" textRotation="255"/>
    </xf>
    <xf numFmtId="0" fontId="22" fillId="0" borderId="69" xfId="0" applyFont="1" applyFill="1" applyBorder="1" applyAlignment="1">
      <alignment vertical="distributed" textRotation="255"/>
    </xf>
    <xf numFmtId="0" fontId="20" fillId="0" borderId="17" xfId="0" applyFont="1" applyFill="1" applyBorder="1" applyAlignment="1">
      <alignment vertical="distributed" textRotation="255"/>
    </xf>
    <xf numFmtId="0" fontId="0" fillId="0" borderId="19" xfId="0" applyFont="1" applyFill="1" applyBorder="1" applyAlignment="1">
      <alignment vertical="distributed" textRotation="255"/>
    </xf>
    <xf numFmtId="0" fontId="0" fillId="0" borderId="19" xfId="0" applyFill="1" applyBorder="1" applyAlignment="1">
      <alignment vertical="distributed" textRotation="255"/>
    </xf>
    <xf numFmtId="0" fontId="24" fillId="0" borderId="17" xfId="0" applyFont="1" applyFill="1" applyBorder="1" applyAlignment="1">
      <alignment vertical="distributed" textRotation="255" wrapText="1"/>
    </xf>
    <xf numFmtId="0" fontId="24" fillId="0" borderId="19" xfId="0" applyFont="1" applyFill="1" applyBorder="1" applyAlignment="1">
      <alignment vertical="distributed" textRotation="255" wrapText="1"/>
    </xf>
    <xf numFmtId="0" fontId="22" fillId="0" borderId="19" xfId="0" applyFont="1" applyFill="1" applyBorder="1" applyAlignment="1">
      <alignment vertical="distributed" textRotation="255" wrapText="1"/>
    </xf>
    <xf numFmtId="0" fontId="28" fillId="0" borderId="17" xfId="0" applyFont="1" applyFill="1" applyBorder="1" applyAlignment="1">
      <alignment vertical="distributed" textRotation="255"/>
    </xf>
    <xf numFmtId="0" fontId="24" fillId="0" borderId="19" xfId="0" applyFont="1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22" fillId="0" borderId="20" xfId="0" applyFont="1" applyFill="1" applyBorder="1" applyAlignment="1">
      <alignment vertical="distributed" textRotation="255"/>
    </xf>
    <xf numFmtId="177" fontId="22" fillId="0" borderId="28" xfId="0" applyNumberFormat="1" applyFont="1" applyFill="1" applyBorder="1" applyAlignment="1" applyProtection="1">
      <alignment horizontal="right" vertical="center"/>
      <protection/>
    </xf>
    <xf numFmtId="177" fontId="22" fillId="0" borderId="29" xfId="0" applyNumberFormat="1" applyFont="1" applyFill="1" applyBorder="1" applyAlignment="1" applyProtection="1">
      <alignment horizontal="right" vertical="center"/>
      <protection/>
    </xf>
    <xf numFmtId="177" fontId="26" fillId="0" borderId="25" xfId="0" applyNumberFormat="1" applyFont="1" applyFill="1" applyBorder="1" applyAlignment="1" applyProtection="1">
      <alignment horizontal="right" vertical="center"/>
      <protection/>
    </xf>
    <xf numFmtId="177" fontId="22" fillId="0" borderId="28" xfId="0" applyNumberFormat="1" applyFont="1" applyFill="1" applyBorder="1" applyAlignment="1" applyProtection="1">
      <alignment horizontal="right" vertical="center"/>
      <protection locked="0"/>
    </xf>
    <xf numFmtId="177" fontId="22" fillId="0" borderId="69" xfId="0" applyNumberFormat="1" applyFont="1" applyFill="1" applyBorder="1" applyAlignment="1" applyProtection="1">
      <alignment horizontal="right" vertical="center"/>
      <protection locked="0"/>
    </xf>
    <xf numFmtId="177" fontId="22" fillId="0" borderId="38" xfId="0" applyNumberFormat="1" applyFont="1" applyFill="1" applyBorder="1" applyAlignment="1" applyProtection="1">
      <alignment horizontal="right" vertical="center"/>
      <protection locked="0"/>
    </xf>
    <xf numFmtId="177" fontId="22" fillId="0" borderId="41" xfId="0" applyNumberFormat="1" applyFont="1" applyFill="1" applyBorder="1" applyAlignment="1" applyProtection="1">
      <alignment horizontal="right" vertical="center"/>
      <protection locked="0"/>
    </xf>
    <xf numFmtId="177" fontId="26" fillId="0" borderId="39" xfId="0" applyNumberFormat="1" applyFont="1" applyFill="1" applyBorder="1" applyAlignment="1" applyProtection="1">
      <alignment horizontal="right" vertical="center"/>
      <protection/>
    </xf>
    <xf numFmtId="177" fontId="22" fillId="0" borderId="47" xfId="0" applyNumberFormat="1" applyFont="1" applyFill="1" applyBorder="1" applyAlignment="1" applyProtection="1">
      <alignment horizontal="right" vertical="center"/>
      <protection locked="0"/>
    </xf>
    <xf numFmtId="177" fontId="22" fillId="0" borderId="48" xfId="0" applyNumberFormat="1" applyFont="1" applyFill="1" applyBorder="1" applyAlignment="1" applyProtection="1">
      <alignment horizontal="right" vertical="center"/>
      <protection locked="0"/>
    </xf>
    <xf numFmtId="177" fontId="22" fillId="0" borderId="55" xfId="0" applyNumberFormat="1" applyFont="1" applyFill="1" applyBorder="1" applyAlignment="1" applyProtection="1">
      <alignment horizontal="right" vertical="center"/>
      <protection locked="0"/>
    </xf>
    <xf numFmtId="177" fontId="22" fillId="0" borderId="25" xfId="0" applyNumberFormat="1" applyFont="1" applyFill="1" applyBorder="1" applyAlignment="1" applyProtection="1">
      <alignment horizontal="right" vertical="center"/>
      <protection locked="0"/>
    </xf>
    <xf numFmtId="177" fontId="22" fillId="0" borderId="29" xfId="0" applyNumberFormat="1" applyFont="1" applyFill="1" applyBorder="1" applyAlignment="1" applyProtection="1">
      <alignment horizontal="right" vertical="center"/>
      <protection locked="0"/>
    </xf>
    <xf numFmtId="177" fontId="22" fillId="0" borderId="33" xfId="0" applyNumberFormat="1" applyFont="1" applyFill="1" applyBorder="1" applyAlignment="1" applyProtection="1">
      <alignment horizontal="right" vertical="center"/>
      <protection locked="0"/>
    </xf>
    <xf numFmtId="177" fontId="22" fillId="0" borderId="70" xfId="0" applyNumberFormat="1" applyFont="1" applyFill="1" applyBorder="1" applyAlignment="1" applyProtection="1">
      <alignment horizontal="right" vertical="center"/>
      <protection locked="0"/>
    </xf>
    <xf numFmtId="177" fontId="22" fillId="0" borderId="60" xfId="0" applyNumberFormat="1" applyFont="1" applyFill="1" applyBorder="1" applyAlignment="1" applyProtection="1">
      <alignment horizontal="right" vertical="center"/>
      <protection locked="0"/>
    </xf>
    <xf numFmtId="177" fontId="22" fillId="0" borderId="61" xfId="0" applyNumberFormat="1" applyFont="1" applyFill="1" applyBorder="1" applyAlignment="1" applyProtection="1">
      <alignment horizontal="right" vertical="center"/>
      <protection locked="0"/>
    </xf>
    <xf numFmtId="177" fontId="22" fillId="0" borderId="62" xfId="0" applyNumberFormat="1" applyFont="1" applyFill="1" applyBorder="1" applyAlignment="1" applyProtection="1">
      <alignment horizontal="right" vertical="center"/>
      <protection locked="0"/>
    </xf>
    <xf numFmtId="177" fontId="22" fillId="0" borderId="63" xfId="0" applyNumberFormat="1" applyFont="1" applyFill="1" applyBorder="1" applyAlignment="1" applyProtection="1">
      <alignment horizontal="right" vertical="center"/>
      <protection locked="0"/>
    </xf>
    <xf numFmtId="177" fontId="22" fillId="0" borderId="71" xfId="0" applyNumberFormat="1" applyFont="1" applyFill="1" applyBorder="1" applyAlignment="1" applyProtection="1">
      <alignment horizontal="right" vertical="center"/>
      <protection locked="0"/>
    </xf>
    <xf numFmtId="177" fontId="22" fillId="0" borderId="66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>
      <alignment vertical="distributed" textRotation="255"/>
    </xf>
    <xf numFmtId="0" fontId="28" fillId="0" borderId="19" xfId="0" applyFont="1" applyFill="1" applyBorder="1" applyAlignment="1">
      <alignment vertical="distributed" textRotation="255"/>
    </xf>
    <xf numFmtId="0" fontId="22" fillId="0" borderId="72" xfId="0" applyFont="1" applyFill="1" applyBorder="1" applyAlignment="1">
      <alignment horizontal="center" vertical="center"/>
    </xf>
    <xf numFmtId="177" fontId="26" fillId="0" borderId="28" xfId="0" applyNumberFormat="1" applyFont="1" applyFill="1" applyBorder="1" applyAlignment="1" applyProtection="1">
      <alignment horizontal="right" vertical="center"/>
      <protection locked="0"/>
    </xf>
    <xf numFmtId="177" fontId="26" fillId="0" borderId="27" xfId="0" applyNumberFormat="1" applyFont="1" applyFill="1" applyBorder="1" applyAlignment="1" applyProtection="1">
      <alignment horizontal="right" vertical="center"/>
      <protection locked="0"/>
    </xf>
    <xf numFmtId="177" fontId="26" fillId="0" borderId="26" xfId="0" applyNumberFormat="1" applyFont="1" applyFill="1" applyBorder="1" applyAlignment="1" applyProtection="1">
      <alignment horizontal="right" vertical="center"/>
      <protection locked="0"/>
    </xf>
    <xf numFmtId="177" fontId="26" fillId="0" borderId="30" xfId="0" applyNumberFormat="1" applyFont="1" applyFill="1" applyBorder="1" applyAlignment="1" applyProtection="1">
      <alignment horizontal="right" vertical="center"/>
      <protection locked="0"/>
    </xf>
    <xf numFmtId="177" fontId="26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distributed" textRotation="255"/>
    </xf>
    <xf numFmtId="0" fontId="20" fillId="0" borderId="15" xfId="0" applyFont="1" applyFill="1" applyBorder="1" applyAlignment="1">
      <alignment vertical="distributed" textRotation="255"/>
    </xf>
    <xf numFmtId="0" fontId="29" fillId="0" borderId="19" xfId="0" applyFont="1" applyFill="1" applyBorder="1" applyAlignment="1">
      <alignment vertical="distributed" textRotation="255"/>
    </xf>
    <xf numFmtId="0" fontId="20" fillId="0" borderId="19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vertical="distributed" textRotation="255" wrapText="1"/>
    </xf>
    <xf numFmtId="0" fontId="0" fillId="0" borderId="19" xfId="0" applyFont="1" applyFill="1" applyBorder="1" applyAlignment="1">
      <alignment vertical="distributed" textRotation="255" wrapText="1"/>
    </xf>
    <xf numFmtId="0" fontId="23" fillId="0" borderId="17" xfId="0" applyFont="1" applyFill="1" applyBorder="1" applyAlignment="1">
      <alignment vertical="distributed" textRotation="255" wrapText="1"/>
    </xf>
    <xf numFmtId="0" fontId="23" fillId="0" borderId="19" xfId="0" applyFont="1" applyFill="1" applyBorder="1" applyAlignment="1">
      <alignment vertical="distributed" textRotation="255" wrapText="1"/>
    </xf>
    <xf numFmtId="0" fontId="23" fillId="0" borderId="3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vertical="distributed" textRotation="255"/>
    </xf>
    <xf numFmtId="0" fontId="24" fillId="0" borderId="74" xfId="0" applyFont="1" applyFill="1" applyBorder="1" applyAlignment="1">
      <alignment vertical="distributed" textRotation="255"/>
    </xf>
    <xf numFmtId="0" fontId="23" fillId="0" borderId="75" xfId="0" applyFont="1" applyFill="1" applyBorder="1" applyAlignment="1">
      <alignment vertical="distributed" textRotation="255"/>
    </xf>
    <xf numFmtId="0" fontId="23" fillId="0" borderId="74" xfId="0" applyFont="1" applyFill="1" applyBorder="1" applyAlignment="1">
      <alignment vertical="distributed" textRotation="255"/>
    </xf>
    <xf numFmtId="0" fontId="22" fillId="0" borderId="75" xfId="0" applyFont="1" applyFill="1" applyBorder="1" applyAlignment="1">
      <alignment vertical="distributed" textRotation="255"/>
    </xf>
    <xf numFmtId="0" fontId="22" fillId="0" borderId="74" xfId="0" applyFont="1" applyFill="1" applyBorder="1" applyAlignment="1">
      <alignment vertical="distributed" textRotation="255"/>
    </xf>
    <xf numFmtId="0" fontId="22" fillId="0" borderId="76" xfId="0" applyFont="1" applyFill="1" applyBorder="1" applyAlignment="1">
      <alignment vertical="distributed" textRotation="255"/>
    </xf>
    <xf numFmtId="0" fontId="23" fillId="0" borderId="76" xfId="0" applyFont="1" applyFill="1" applyBorder="1" applyAlignment="1">
      <alignment vertical="distributed" textRotation="255"/>
    </xf>
    <xf numFmtId="0" fontId="22" fillId="0" borderId="75" xfId="0" applyFont="1" applyFill="1" applyBorder="1" applyAlignment="1">
      <alignment vertical="distributed" textRotation="255" wrapText="1"/>
    </xf>
    <xf numFmtId="0" fontId="23" fillId="0" borderId="74" xfId="0" applyFont="1" applyFill="1" applyBorder="1" applyAlignment="1">
      <alignment vertical="distributed" textRotation="255" wrapText="1"/>
    </xf>
    <xf numFmtId="0" fontId="23" fillId="0" borderId="77" xfId="0" applyFont="1" applyFill="1" applyBorder="1" applyAlignment="1">
      <alignment vertical="distributed" textRotation="255"/>
    </xf>
    <xf numFmtId="3" fontId="30" fillId="0" borderId="24" xfId="0" applyNumberFormat="1" applyFont="1" applyFill="1" applyBorder="1" applyAlignment="1" applyProtection="1">
      <alignment horizontal="center" vertical="center"/>
      <protection/>
    </xf>
    <xf numFmtId="41" fontId="31" fillId="0" borderId="25" xfId="0" applyNumberFormat="1" applyFont="1" applyFill="1" applyBorder="1" applyAlignment="1" applyProtection="1">
      <alignment vertical="center"/>
      <protection/>
    </xf>
    <xf numFmtId="41" fontId="31" fillId="0" borderId="26" xfId="0" applyNumberFormat="1" applyFont="1" applyFill="1" applyBorder="1" applyAlignment="1" applyProtection="1">
      <alignment vertical="center"/>
      <protection/>
    </xf>
    <xf numFmtId="41" fontId="31" fillId="0" borderId="14" xfId="0" applyNumberFormat="1" applyFont="1" applyFill="1" applyBorder="1" applyAlignment="1" applyProtection="1">
      <alignment vertical="center"/>
      <protection/>
    </xf>
    <xf numFmtId="41" fontId="31" fillId="0" borderId="27" xfId="0" applyNumberFormat="1" applyFont="1" applyFill="1" applyBorder="1" applyAlignment="1" applyProtection="1">
      <alignment vertical="center"/>
      <protection/>
    </xf>
    <xf numFmtId="41" fontId="31" fillId="0" borderId="28" xfId="0" applyNumberFormat="1" applyFont="1" applyFill="1" applyBorder="1" applyAlignment="1">
      <alignment vertical="center"/>
    </xf>
    <xf numFmtId="41" fontId="31" fillId="0" borderId="29" xfId="0" applyNumberFormat="1" applyFont="1" applyFill="1" applyBorder="1" applyAlignment="1">
      <alignment vertical="center"/>
    </xf>
    <xf numFmtId="3" fontId="32" fillId="0" borderId="24" xfId="0" applyNumberFormat="1" applyFont="1" applyFill="1" applyBorder="1" applyAlignment="1" applyProtection="1">
      <alignment horizontal="center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3" fontId="33" fillId="0" borderId="24" xfId="0" applyNumberFormat="1" applyFont="1" applyFill="1" applyBorder="1" applyAlignment="1" applyProtection="1">
      <alignment horizontal="center" vertical="center"/>
      <protection/>
    </xf>
    <xf numFmtId="177" fontId="34" fillId="0" borderId="25" xfId="0" applyNumberFormat="1" applyFont="1" applyFill="1" applyBorder="1" applyAlignment="1" applyProtection="1">
      <alignment horizontal="right" vertical="center"/>
      <protection/>
    </xf>
    <xf numFmtId="177" fontId="34" fillId="0" borderId="26" xfId="0" applyNumberFormat="1" applyFont="1" applyFill="1" applyBorder="1" applyAlignment="1" applyProtection="1">
      <alignment horizontal="right" vertical="center"/>
      <protection/>
    </xf>
    <xf numFmtId="177" fontId="34" fillId="0" borderId="14" xfId="0" applyNumberFormat="1" applyFont="1" applyFill="1" applyBorder="1" applyAlignment="1" applyProtection="1">
      <alignment horizontal="right" vertical="center"/>
      <protection/>
    </xf>
    <xf numFmtId="177" fontId="34" fillId="0" borderId="27" xfId="0" applyNumberFormat="1" applyFont="1" applyFill="1" applyBorder="1" applyAlignment="1" applyProtection="1">
      <alignment horizontal="right" vertical="center"/>
      <protection/>
    </xf>
    <xf numFmtId="177" fontId="34" fillId="0" borderId="28" xfId="0" applyNumberFormat="1" applyFont="1" applyFill="1" applyBorder="1" applyAlignment="1" applyProtection="1">
      <alignment horizontal="right" vertical="center"/>
      <protection/>
    </xf>
    <xf numFmtId="177" fontId="34" fillId="0" borderId="29" xfId="0" applyNumberFormat="1" applyFont="1" applyFill="1" applyBorder="1" applyAlignment="1" applyProtection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 locked="0"/>
    </xf>
    <xf numFmtId="3" fontId="32" fillId="0" borderId="24" xfId="0" applyNumberFormat="1" applyFont="1" applyFill="1" applyBorder="1" applyAlignment="1" applyProtection="1">
      <alignment horizontal="centerContinuous" vertical="center"/>
      <protection/>
    </xf>
    <xf numFmtId="3" fontId="32" fillId="0" borderId="31" xfId="0" applyNumberFormat="1" applyFont="1" applyFill="1" applyBorder="1" applyAlignment="1" applyProtection="1">
      <alignment horizontal="center" vertical="center"/>
      <protection/>
    </xf>
    <xf numFmtId="3" fontId="32" fillId="0" borderId="52" xfId="0" applyNumberFormat="1" applyFont="1" applyFill="1" applyBorder="1" applyAlignment="1" applyProtection="1">
      <alignment horizontal="center" vertical="center"/>
      <protection/>
    </xf>
    <xf numFmtId="177" fontId="22" fillId="0" borderId="53" xfId="0" applyNumberFormat="1" applyFont="1" applyFill="1" applyBorder="1" applyAlignment="1" applyProtection="1">
      <alignment horizontal="right" vertical="center"/>
      <protection locked="0"/>
    </xf>
    <xf numFmtId="177" fontId="22" fillId="0" borderId="78" xfId="0" applyNumberFormat="1" applyFont="1" applyFill="1" applyBorder="1" applyAlignment="1" applyProtection="1">
      <alignment horizontal="right" vertical="center"/>
      <protection locked="0"/>
    </xf>
    <xf numFmtId="177" fontId="22" fillId="0" borderId="22" xfId="0" applyNumberFormat="1" applyFont="1" applyFill="1" applyBorder="1" applyAlignment="1" applyProtection="1">
      <alignment horizontal="right" vertical="center"/>
      <protection locked="0"/>
    </xf>
    <xf numFmtId="177" fontId="22" fillId="0" borderId="79" xfId="0" applyNumberFormat="1" applyFont="1" applyFill="1" applyBorder="1" applyAlignment="1" applyProtection="1">
      <alignment horizontal="right" vertical="center"/>
      <protection locked="0"/>
    </xf>
    <xf numFmtId="177" fontId="22" fillId="0" borderId="80" xfId="0" applyNumberFormat="1" applyFont="1" applyFill="1" applyBorder="1" applyAlignment="1" applyProtection="1">
      <alignment horizontal="right" vertical="center"/>
      <protection locked="0"/>
    </xf>
    <xf numFmtId="177" fontId="22" fillId="0" borderId="23" xfId="0" applyNumberFormat="1" applyFont="1" applyFill="1" applyBorder="1" applyAlignment="1" applyProtection="1">
      <alignment horizontal="right" vertical="center"/>
      <protection locked="0"/>
    </xf>
    <xf numFmtId="49" fontId="29" fillId="0" borderId="67" xfId="0" applyNumberFormat="1" applyFont="1" applyFill="1" applyBorder="1" applyAlignment="1">
      <alignment horizontal="center" vertical="center"/>
    </xf>
    <xf numFmtId="49" fontId="29" fillId="0" borderId="81" xfId="0" applyNumberFormat="1" applyFont="1" applyFill="1" applyBorder="1" applyAlignment="1">
      <alignment horizontal="center" vertical="center"/>
    </xf>
    <xf numFmtId="49" fontId="29" fillId="0" borderId="68" xfId="0" applyNumberFormat="1" applyFont="1" applyFill="1" applyBorder="1" applyAlignment="1">
      <alignment horizontal="center" vertical="center"/>
    </xf>
    <xf numFmtId="49" fontId="22" fillId="0" borderId="82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distributed" textRotation="255"/>
    </xf>
    <xf numFmtId="0" fontId="22" fillId="0" borderId="33" xfId="0" applyFont="1" applyFill="1" applyBorder="1" applyAlignment="1">
      <alignment vertical="distributed" textRotation="255"/>
    </xf>
    <xf numFmtId="0" fontId="0" fillId="0" borderId="74" xfId="0" applyFill="1" applyBorder="1" applyAlignment="1">
      <alignment vertical="distributed" textRotation="255"/>
    </xf>
    <xf numFmtId="0" fontId="22" fillId="0" borderId="47" xfId="0" applyFont="1" applyFill="1" applyBorder="1" applyAlignment="1">
      <alignment vertical="distributed" textRotation="255"/>
    </xf>
    <xf numFmtId="0" fontId="20" fillId="0" borderId="75" xfId="0" applyFont="1" applyFill="1" applyBorder="1" applyAlignment="1">
      <alignment vertical="distributed" textRotation="255"/>
    </xf>
    <xf numFmtId="0" fontId="0" fillId="0" borderId="76" xfId="0" applyFont="1" applyFill="1" applyBorder="1" applyAlignment="1">
      <alignment vertical="distributed" textRotation="255"/>
    </xf>
    <xf numFmtId="0" fontId="0" fillId="0" borderId="76" xfId="0" applyFill="1" applyBorder="1" applyAlignment="1">
      <alignment vertical="distributed" textRotation="255"/>
    </xf>
    <xf numFmtId="0" fontId="24" fillId="0" borderId="75" xfId="0" applyFont="1" applyFill="1" applyBorder="1" applyAlignment="1">
      <alignment vertical="distributed" textRotation="255" wrapText="1"/>
    </xf>
    <xf numFmtId="0" fontId="24" fillId="0" borderId="76" xfId="0" applyFont="1" applyFill="1" applyBorder="1" applyAlignment="1">
      <alignment vertical="distributed" textRotation="255" wrapText="1"/>
    </xf>
    <xf numFmtId="0" fontId="22" fillId="0" borderId="76" xfId="0" applyFont="1" applyFill="1" applyBorder="1" applyAlignment="1">
      <alignment vertical="distributed" textRotation="255" wrapText="1"/>
    </xf>
    <xf numFmtId="0" fontId="28" fillId="0" borderId="75" xfId="0" applyFont="1" applyFill="1" applyBorder="1" applyAlignment="1">
      <alignment vertical="distributed" textRotation="255"/>
    </xf>
    <xf numFmtId="0" fontId="24" fillId="0" borderId="76" xfId="0" applyFont="1" applyFill="1" applyBorder="1" applyAlignment="1">
      <alignment vertical="distributed" textRotation="255"/>
    </xf>
    <xf numFmtId="0" fontId="0" fillId="0" borderId="75" xfId="0" applyFill="1" applyBorder="1" applyAlignment="1">
      <alignment vertical="distributed" textRotation="255"/>
    </xf>
    <xf numFmtId="0" fontId="22" fillId="0" borderId="77" xfId="0" applyFont="1" applyFill="1" applyBorder="1" applyAlignment="1">
      <alignment vertical="distributed" textRotation="255"/>
    </xf>
    <xf numFmtId="41" fontId="31" fillId="0" borderId="25" xfId="0" applyNumberFormat="1" applyFont="1" applyFill="1" applyBorder="1" applyAlignment="1" applyProtection="1">
      <alignment/>
      <protection/>
    </xf>
    <xf numFmtId="41" fontId="31" fillId="0" borderId="26" xfId="0" applyNumberFormat="1" applyFont="1" applyFill="1" applyBorder="1" applyAlignment="1" applyProtection="1">
      <alignment/>
      <protection/>
    </xf>
    <xf numFmtId="41" fontId="31" fillId="0" borderId="14" xfId="0" applyNumberFormat="1" applyFont="1" applyFill="1" applyBorder="1" applyAlignment="1" applyProtection="1">
      <alignment/>
      <protection/>
    </xf>
    <xf numFmtId="41" fontId="31" fillId="0" borderId="27" xfId="0" applyNumberFormat="1" applyFont="1" applyFill="1" applyBorder="1" applyAlignment="1" applyProtection="1">
      <alignment/>
      <protection/>
    </xf>
    <xf numFmtId="41" fontId="0" fillId="0" borderId="28" xfId="0" applyNumberFormat="1" applyFill="1" applyBorder="1" applyAlignment="1">
      <alignment/>
    </xf>
    <xf numFmtId="41" fontId="0" fillId="0" borderId="29" xfId="0" applyNumberFormat="1" applyFill="1" applyBorder="1" applyAlignment="1">
      <alignment/>
    </xf>
    <xf numFmtId="177" fontId="20" fillId="0" borderId="25" xfId="0" applyNumberFormat="1" applyFont="1" applyFill="1" applyBorder="1" applyAlignment="1" applyProtection="1">
      <alignment horizontal="right" vertical="center"/>
      <protection/>
    </xf>
    <xf numFmtId="177" fontId="20" fillId="0" borderId="27" xfId="0" applyNumberFormat="1" applyFont="1" applyFill="1" applyBorder="1" applyAlignment="1" applyProtection="1">
      <alignment horizontal="right" vertical="center"/>
      <protection/>
    </xf>
    <xf numFmtId="177" fontId="20" fillId="0" borderId="26" xfId="0" applyNumberFormat="1" applyFont="1" applyFill="1" applyBorder="1" applyAlignment="1" applyProtection="1">
      <alignment horizontal="right" vertical="center"/>
      <protection/>
    </xf>
    <xf numFmtId="177" fontId="20" fillId="0" borderId="30" xfId="0" applyNumberFormat="1" applyFont="1" applyFill="1" applyBorder="1" applyAlignment="1" applyProtection="1">
      <alignment horizontal="right" vertical="center"/>
      <protection/>
    </xf>
    <xf numFmtId="177" fontId="20" fillId="0" borderId="28" xfId="0" applyNumberFormat="1" applyFont="1" applyFill="1" applyBorder="1" applyAlignment="1" applyProtection="1">
      <alignment horizontal="right" vertical="center"/>
      <protection/>
    </xf>
    <xf numFmtId="177" fontId="20" fillId="0" borderId="29" xfId="0" applyNumberFormat="1" applyFont="1" applyFill="1" applyBorder="1" applyAlignment="1" applyProtection="1">
      <alignment horizontal="right" vertical="center"/>
      <protection/>
    </xf>
    <xf numFmtId="3" fontId="33" fillId="0" borderId="24" xfId="0" applyNumberFormat="1" applyFont="1" applyFill="1" applyBorder="1" applyAlignment="1" applyProtection="1">
      <alignment horizontal="centerContinuous" vertical="center"/>
      <protection/>
    </xf>
    <xf numFmtId="177" fontId="35" fillId="0" borderId="25" xfId="0" applyNumberFormat="1" applyFont="1" applyFill="1" applyBorder="1" applyAlignment="1" applyProtection="1">
      <alignment horizontal="right" vertical="center"/>
      <protection/>
    </xf>
    <xf numFmtId="177" fontId="35" fillId="0" borderId="27" xfId="0" applyNumberFormat="1" applyFont="1" applyFill="1" applyBorder="1" applyAlignment="1" applyProtection="1">
      <alignment horizontal="right" vertical="center"/>
      <protection/>
    </xf>
    <xf numFmtId="177" fontId="35" fillId="0" borderId="26" xfId="0" applyNumberFormat="1" applyFont="1" applyFill="1" applyBorder="1" applyAlignment="1" applyProtection="1">
      <alignment horizontal="right" vertical="center"/>
      <protection/>
    </xf>
    <xf numFmtId="177" fontId="35" fillId="0" borderId="30" xfId="0" applyNumberFormat="1" applyFont="1" applyFill="1" applyBorder="1" applyAlignment="1" applyProtection="1">
      <alignment horizontal="right" vertical="center"/>
      <protection/>
    </xf>
    <xf numFmtId="177" fontId="35" fillId="0" borderId="28" xfId="0" applyNumberFormat="1" applyFont="1" applyFill="1" applyBorder="1" applyAlignment="1" applyProtection="1">
      <alignment horizontal="right" vertical="center"/>
      <protection/>
    </xf>
    <xf numFmtId="177" fontId="35" fillId="0" borderId="29" xfId="0" applyNumberFormat="1" applyFont="1" applyFill="1" applyBorder="1" applyAlignment="1" applyProtection="1">
      <alignment horizontal="right" vertical="center"/>
      <protection/>
    </xf>
    <xf numFmtId="41" fontId="20" fillId="0" borderId="25" xfId="0" applyNumberFormat="1" applyFont="1" applyFill="1" applyBorder="1" applyAlignment="1" applyProtection="1">
      <alignment horizontal="right" vertical="center"/>
      <protection/>
    </xf>
    <xf numFmtId="41" fontId="20" fillId="0" borderId="27" xfId="0" applyNumberFormat="1" applyFont="1" applyFill="1" applyBorder="1" applyAlignment="1" applyProtection="1">
      <alignment horizontal="right" vertical="center"/>
      <protection/>
    </xf>
    <xf numFmtId="41" fontId="20" fillId="0" borderId="26" xfId="0" applyNumberFormat="1" applyFont="1" applyFill="1" applyBorder="1" applyAlignment="1" applyProtection="1">
      <alignment horizontal="right" vertical="center"/>
      <protection/>
    </xf>
    <xf numFmtId="41" fontId="20" fillId="0" borderId="30" xfId="0" applyNumberFormat="1" applyFont="1" applyFill="1" applyBorder="1" applyAlignment="1" applyProtection="1">
      <alignment horizontal="right" vertical="center"/>
      <protection/>
    </xf>
    <xf numFmtId="3" fontId="32" fillId="0" borderId="31" xfId="0" applyNumberFormat="1" applyFont="1" applyFill="1" applyBorder="1" applyAlignment="1" applyProtection="1">
      <alignment horizontal="centerContinuous" vertical="center"/>
      <protection/>
    </xf>
    <xf numFmtId="49" fontId="24" fillId="0" borderId="82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distributed" textRotation="255"/>
    </xf>
    <xf numFmtId="0" fontId="28" fillId="0" borderId="76" xfId="0" applyFont="1" applyFill="1" applyBorder="1" applyAlignment="1">
      <alignment vertical="distributed" textRotation="255"/>
    </xf>
    <xf numFmtId="0" fontId="22" fillId="0" borderId="8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distributed" textRotation="255"/>
    </xf>
    <xf numFmtId="0" fontId="29" fillId="0" borderId="76" xfId="0" applyFont="1" applyFill="1" applyBorder="1" applyAlignment="1">
      <alignment vertical="distributed" textRotation="255"/>
    </xf>
    <xf numFmtId="0" fontId="20" fillId="0" borderId="76" xfId="0" applyFont="1" applyFill="1" applyBorder="1" applyAlignment="1">
      <alignment vertical="distributed" textRotation="255"/>
    </xf>
    <xf numFmtId="0" fontId="0" fillId="0" borderId="75" xfId="0" applyFont="1" applyFill="1" applyBorder="1" applyAlignment="1">
      <alignment vertical="distributed" textRotation="255" wrapText="1"/>
    </xf>
    <xf numFmtId="0" fontId="0" fillId="0" borderId="76" xfId="0" applyFont="1" applyFill="1" applyBorder="1" applyAlignment="1">
      <alignment vertical="distributed" textRotation="255" wrapText="1"/>
    </xf>
    <xf numFmtId="0" fontId="0" fillId="0" borderId="0" xfId="0" applyFill="1" applyBorder="1" applyAlignment="1">
      <alignment/>
    </xf>
    <xf numFmtId="0" fontId="23" fillId="0" borderId="75" xfId="0" applyFont="1" applyFill="1" applyBorder="1" applyAlignment="1">
      <alignment vertical="distributed" textRotation="255" wrapText="1"/>
    </xf>
    <xf numFmtId="0" fontId="23" fillId="0" borderId="76" xfId="0" applyFont="1" applyFill="1" applyBorder="1" applyAlignment="1">
      <alignment vertical="distributed" textRotation="255" wrapText="1"/>
    </xf>
    <xf numFmtId="3" fontId="36" fillId="0" borderId="0" xfId="0" applyNumberFormat="1" applyFont="1" applyFill="1" applyBorder="1" applyAlignment="1" applyProtection="1">
      <alignment vertical="center"/>
      <protection/>
    </xf>
    <xf numFmtId="49" fontId="22" fillId="0" borderId="14" xfId="0" applyNumberFormat="1" applyFont="1" applyFill="1" applyBorder="1" applyAlignment="1">
      <alignment horizontal="center" vertical="distributed" textRotation="255"/>
    </xf>
    <xf numFmtId="49" fontId="22" fillId="0" borderId="15" xfId="0" applyNumberFormat="1" applyFont="1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20" fillId="0" borderId="0" xfId="0" applyFont="1" applyFill="1" applyBorder="1" applyAlignment="1">
      <alignment vertical="distributed" textRotation="255"/>
    </xf>
    <xf numFmtId="0" fontId="20" fillId="0" borderId="18" xfId="0" applyFont="1" applyFill="1" applyBorder="1" applyAlignment="1">
      <alignment vertical="distributed" textRotation="255"/>
    </xf>
    <xf numFmtId="177" fontId="20" fillId="0" borderId="25" xfId="0" applyNumberFormat="1" applyFont="1" applyFill="1" applyBorder="1" applyAlignment="1" applyProtection="1">
      <alignment/>
      <protection/>
    </xf>
    <xf numFmtId="177" fontId="20" fillId="0" borderId="26" xfId="0" applyNumberFormat="1" applyFont="1" applyFill="1" applyBorder="1" applyAlignment="1" applyProtection="1">
      <alignment/>
      <protection/>
    </xf>
    <xf numFmtId="177" fontId="20" fillId="0" borderId="14" xfId="0" applyNumberFormat="1" applyFont="1" applyFill="1" applyBorder="1" applyAlignment="1" applyProtection="1">
      <alignment/>
      <protection/>
    </xf>
    <xf numFmtId="177" fontId="20" fillId="0" borderId="27" xfId="0" applyNumberFormat="1" applyFont="1" applyFill="1" applyBorder="1" applyAlignment="1" applyProtection="1">
      <alignment/>
      <protection/>
    </xf>
    <xf numFmtId="177" fontId="20" fillId="0" borderId="28" xfId="0" applyNumberFormat="1" applyFont="1" applyFill="1" applyBorder="1" applyAlignment="1" applyProtection="1">
      <alignment/>
      <protection/>
    </xf>
    <xf numFmtId="177" fontId="20" fillId="0" borderId="29" xfId="0" applyNumberFormat="1" applyFont="1" applyFill="1" applyBorder="1" applyAlignment="1" applyProtection="1">
      <alignment/>
      <protection/>
    </xf>
    <xf numFmtId="177" fontId="37" fillId="0" borderId="25" xfId="0" applyNumberFormat="1" applyFont="1" applyFill="1" applyBorder="1" applyAlignment="1" applyProtection="1">
      <alignment/>
      <protection/>
    </xf>
    <xf numFmtId="177" fontId="37" fillId="0" borderId="26" xfId="0" applyNumberFormat="1" applyFont="1" applyFill="1" applyBorder="1" applyAlignment="1" applyProtection="1">
      <alignment/>
      <protection/>
    </xf>
    <xf numFmtId="177" fontId="37" fillId="0" borderId="14" xfId="0" applyNumberFormat="1" applyFont="1" applyFill="1" applyBorder="1" applyAlignment="1" applyProtection="1">
      <alignment/>
      <protection/>
    </xf>
    <xf numFmtId="177" fontId="37" fillId="0" borderId="27" xfId="0" applyNumberFormat="1" applyFont="1" applyFill="1" applyBorder="1" applyAlignment="1" applyProtection="1">
      <alignment/>
      <protection/>
    </xf>
    <xf numFmtId="177" fontId="37" fillId="0" borderId="28" xfId="0" applyNumberFormat="1" applyFont="1" applyFill="1" applyBorder="1" applyAlignment="1" applyProtection="1">
      <alignment/>
      <protection/>
    </xf>
    <xf numFmtId="177" fontId="37" fillId="0" borderId="29" xfId="0" applyNumberFormat="1" applyFont="1" applyFill="1" applyBorder="1" applyAlignment="1" applyProtection="1">
      <alignment/>
      <protection/>
    </xf>
    <xf numFmtId="177" fontId="22" fillId="0" borderId="33" xfId="0" applyNumberFormat="1" applyFont="1" applyFill="1" applyBorder="1" applyAlignment="1" applyProtection="1">
      <alignment horizontal="right" vertical="center"/>
      <protection/>
    </xf>
    <xf numFmtId="177" fontId="22" fillId="0" borderId="36" xfId="0" applyNumberFormat="1" applyFont="1" applyFill="1" applyBorder="1" applyAlignment="1" applyProtection="1">
      <alignment horizontal="right" vertical="center"/>
      <protection/>
    </xf>
    <xf numFmtId="177" fontId="22" fillId="0" borderId="39" xfId="0" applyNumberFormat="1" applyFont="1" applyFill="1" applyBorder="1" applyAlignment="1" applyProtection="1">
      <alignment horizontal="right" vertical="center"/>
      <protection/>
    </xf>
    <xf numFmtId="177" fontId="22" fillId="0" borderId="71" xfId="0" applyNumberFormat="1" applyFont="1" applyFill="1" applyBorder="1" applyAlignment="1" applyProtection="1">
      <alignment horizontal="right" vertical="center"/>
      <protection/>
    </xf>
    <xf numFmtId="0" fontId="20" fillId="0" borderId="19" xfId="0" applyFont="1" applyFill="1" applyBorder="1" applyAlignment="1">
      <alignment vertical="distributed" textRotation="255" wrapText="1"/>
    </xf>
    <xf numFmtId="0" fontId="0" fillId="0" borderId="17" xfId="0" applyFont="1" applyFill="1" applyBorder="1" applyAlignment="1">
      <alignment vertical="distributed" textRotation="255"/>
    </xf>
    <xf numFmtId="0" fontId="29" fillId="0" borderId="17" xfId="0" applyFont="1" applyFill="1" applyBorder="1" applyAlignment="1">
      <alignment vertical="distributed" textRotation="255" wrapText="1"/>
    </xf>
    <xf numFmtId="0" fontId="38" fillId="0" borderId="19" xfId="0" applyFont="1" applyFill="1" applyBorder="1" applyAlignment="1">
      <alignment vertical="distributed" textRotation="255" wrapText="1"/>
    </xf>
    <xf numFmtId="0" fontId="0" fillId="0" borderId="18" xfId="0" applyFont="1" applyFill="1" applyBorder="1" applyAlignment="1">
      <alignment vertical="distributed" textRotation="255"/>
    </xf>
    <xf numFmtId="0" fontId="22" fillId="0" borderId="18" xfId="0" applyFont="1" applyFill="1" applyBorder="1" applyAlignment="1">
      <alignment vertical="distributed" textRotation="255" wrapText="1"/>
    </xf>
    <xf numFmtId="0" fontId="0" fillId="0" borderId="20" xfId="0" applyFill="1" applyBorder="1" applyAlignment="1">
      <alignment vertical="distributed" textRotation="255"/>
    </xf>
    <xf numFmtId="0" fontId="22" fillId="0" borderId="8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85" xfId="0" applyFont="1" applyFill="1" applyBorder="1" applyAlignment="1">
      <alignment vertical="top"/>
    </xf>
    <xf numFmtId="3" fontId="22" fillId="0" borderId="24" xfId="0" applyNumberFormat="1" applyFont="1" applyFill="1" applyBorder="1" applyAlignment="1" applyProtection="1">
      <alignment horizontal="center" vertical="center"/>
      <protection/>
    </xf>
    <xf numFmtId="177" fontId="39" fillId="0" borderId="25" xfId="0" applyNumberFormat="1" applyFont="1" applyFill="1" applyBorder="1" applyAlignment="1" applyProtection="1">
      <alignment vertical="center"/>
      <protection/>
    </xf>
    <xf numFmtId="177" fontId="39" fillId="0" borderId="26" xfId="0" applyNumberFormat="1" applyFont="1" applyFill="1" applyBorder="1" applyAlignment="1" applyProtection="1">
      <alignment vertical="center"/>
      <protection/>
    </xf>
    <xf numFmtId="177" fontId="39" fillId="0" borderId="14" xfId="0" applyNumberFormat="1" applyFont="1" applyFill="1" applyBorder="1" applyAlignment="1" applyProtection="1">
      <alignment vertical="center"/>
      <protection/>
    </xf>
    <xf numFmtId="177" fontId="39" fillId="0" borderId="27" xfId="0" applyNumberFormat="1" applyFont="1" applyFill="1" applyBorder="1" applyAlignment="1" applyProtection="1">
      <alignment vertical="center"/>
      <protection/>
    </xf>
    <xf numFmtId="177" fontId="39" fillId="0" borderId="28" xfId="0" applyNumberFormat="1" applyFont="1" applyFill="1" applyBorder="1" applyAlignment="1" applyProtection="1">
      <alignment vertical="center"/>
      <protection/>
    </xf>
    <xf numFmtId="177" fontId="39" fillId="0" borderId="29" xfId="0" applyNumberFormat="1" applyFont="1" applyFill="1" applyBorder="1" applyAlignment="1" applyProtection="1">
      <alignment vertical="center"/>
      <protection/>
    </xf>
    <xf numFmtId="3" fontId="24" fillId="0" borderId="24" xfId="0" applyNumberFormat="1" applyFont="1" applyFill="1" applyBorder="1" applyAlignment="1" applyProtection="1">
      <alignment horizontal="center" vertical="center"/>
      <protection/>
    </xf>
    <xf numFmtId="177" fontId="35" fillId="0" borderId="25" xfId="0" applyNumberFormat="1" applyFont="1" applyFill="1" applyBorder="1" applyAlignment="1" applyProtection="1">
      <alignment vertical="center"/>
      <protection/>
    </xf>
    <xf numFmtId="177" fontId="35" fillId="0" borderId="26" xfId="0" applyNumberFormat="1" applyFont="1" applyFill="1" applyBorder="1" applyAlignment="1" applyProtection="1">
      <alignment vertical="center"/>
      <protection/>
    </xf>
    <xf numFmtId="177" fontId="35" fillId="0" borderId="14" xfId="0" applyNumberFormat="1" applyFont="1" applyFill="1" applyBorder="1" applyAlignment="1" applyProtection="1">
      <alignment vertical="center"/>
      <protection/>
    </xf>
    <xf numFmtId="177" fontId="35" fillId="0" borderId="27" xfId="0" applyNumberFormat="1" applyFont="1" applyFill="1" applyBorder="1" applyAlignment="1" applyProtection="1">
      <alignment vertical="center"/>
      <protection/>
    </xf>
    <xf numFmtId="177" fontId="35" fillId="0" borderId="28" xfId="0" applyNumberFormat="1" applyFont="1" applyFill="1" applyBorder="1" applyAlignment="1" applyProtection="1">
      <alignment vertical="center"/>
      <protection/>
    </xf>
    <xf numFmtId="177" fontId="35" fillId="0" borderId="29" xfId="0" applyNumberFormat="1" applyFont="1" applyFill="1" applyBorder="1" applyAlignment="1" applyProtection="1">
      <alignment vertical="center"/>
      <protection/>
    </xf>
    <xf numFmtId="177" fontId="31" fillId="0" borderId="25" xfId="0" applyNumberFormat="1" applyFont="1" applyFill="1" applyBorder="1" applyAlignment="1" applyProtection="1">
      <alignment vertical="center"/>
      <protection/>
    </xf>
    <xf numFmtId="177" fontId="31" fillId="0" borderId="26" xfId="0" applyNumberFormat="1" applyFont="1" applyFill="1" applyBorder="1" applyAlignment="1" applyProtection="1">
      <alignment vertical="center"/>
      <protection/>
    </xf>
    <xf numFmtId="177" fontId="31" fillId="0" borderId="14" xfId="0" applyNumberFormat="1" applyFont="1" applyFill="1" applyBorder="1" applyAlignment="1" applyProtection="1">
      <alignment vertical="center"/>
      <protection/>
    </xf>
    <xf numFmtId="177" fontId="31" fillId="0" borderId="27" xfId="0" applyNumberFormat="1" applyFont="1" applyFill="1" applyBorder="1" applyAlignment="1" applyProtection="1">
      <alignment vertical="center"/>
      <protection/>
    </xf>
    <xf numFmtId="177" fontId="31" fillId="0" borderId="28" xfId="0" applyNumberFormat="1" applyFont="1" applyFill="1" applyBorder="1" applyAlignment="1">
      <alignment vertical="center"/>
    </xf>
    <xf numFmtId="177" fontId="31" fillId="0" borderId="29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/>
    </xf>
    <xf numFmtId="3" fontId="22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right" vertical="center"/>
      <protection locked="0"/>
    </xf>
    <xf numFmtId="41" fontId="22" fillId="0" borderId="14" xfId="0" applyNumberFormat="1" applyFont="1" applyFill="1" applyBorder="1" applyAlignment="1">
      <alignment vertical="distributed" textRotation="255"/>
    </xf>
    <xf numFmtId="41" fontId="22" fillId="0" borderId="0" xfId="0" applyNumberFormat="1" applyFont="1" applyFill="1" applyBorder="1" applyAlignment="1">
      <alignment vertical="distributed" textRotation="255"/>
    </xf>
    <xf numFmtId="0" fontId="27" fillId="0" borderId="17" xfId="0" applyFont="1" applyFill="1" applyBorder="1" applyAlignment="1">
      <alignment vertical="distributed" textRotation="255" wrapText="1"/>
    </xf>
    <xf numFmtId="0" fontId="40" fillId="0" borderId="19" xfId="0" applyFont="1" applyFill="1" applyBorder="1" applyAlignment="1">
      <alignment vertical="distributed" textRotation="255" wrapText="1"/>
    </xf>
    <xf numFmtId="41" fontId="22" fillId="0" borderId="22" xfId="0" applyNumberFormat="1" applyFont="1" applyFill="1" applyBorder="1" applyAlignment="1">
      <alignment horizontal="center" vertical="center"/>
    </xf>
    <xf numFmtId="41" fontId="22" fillId="0" borderId="2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textRotation="255"/>
    </xf>
    <xf numFmtId="0" fontId="20" fillId="0" borderId="28" xfId="0" applyFont="1" applyFill="1" applyBorder="1" applyAlignment="1">
      <alignment vertical="distributed" textRotation="255" wrapText="1"/>
    </xf>
    <xf numFmtId="0" fontId="20" fillId="0" borderId="28" xfId="0" applyFont="1" applyFill="1" applyBorder="1" applyAlignment="1">
      <alignment vertical="distributed" textRotation="255"/>
    </xf>
    <xf numFmtId="0" fontId="20" fillId="0" borderId="29" xfId="0" applyFont="1" applyFill="1" applyBorder="1" applyAlignment="1">
      <alignment vertical="distributed" textRotation="255"/>
    </xf>
    <xf numFmtId="0" fontId="20" fillId="0" borderId="22" xfId="0" applyFont="1" applyFill="1" applyBorder="1" applyAlignment="1">
      <alignment vertical="center" textRotation="255"/>
    </xf>
    <xf numFmtId="0" fontId="20" fillId="0" borderId="22" xfId="0" applyFont="1" applyFill="1" applyBorder="1" applyAlignment="1">
      <alignment vertical="distributed" textRotation="255" wrapText="1"/>
    </xf>
    <xf numFmtId="0" fontId="20" fillId="0" borderId="22" xfId="0" applyFont="1" applyFill="1" applyBorder="1" applyAlignment="1">
      <alignment vertical="distributed" textRotation="255"/>
    </xf>
    <xf numFmtId="0" fontId="20" fillId="0" borderId="23" xfId="0" applyFont="1" applyFill="1" applyBorder="1" applyAlignment="1">
      <alignment vertical="distributed" textRotation="255"/>
    </xf>
    <xf numFmtId="0" fontId="22" fillId="0" borderId="28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distributed" wrapText="1"/>
    </xf>
    <xf numFmtId="177" fontId="22" fillId="0" borderId="28" xfId="0" applyNumberFormat="1" applyFont="1" applyFill="1" applyBorder="1" applyAlignment="1">
      <alignment vertical="distributed"/>
    </xf>
    <xf numFmtId="0" fontId="22" fillId="0" borderId="28" xfId="0" applyFont="1" applyFill="1" applyBorder="1" applyAlignment="1">
      <alignment vertical="distributed"/>
    </xf>
    <xf numFmtId="177" fontId="22" fillId="0" borderId="28" xfId="0" applyNumberFormat="1" applyFont="1" applyFill="1" applyBorder="1" applyAlignment="1">
      <alignment vertical="distributed" wrapText="1"/>
    </xf>
    <xf numFmtId="0" fontId="22" fillId="0" borderId="29" xfId="0" applyFont="1" applyFill="1" applyBorder="1" applyAlignment="1">
      <alignment vertical="distributed"/>
    </xf>
    <xf numFmtId="178" fontId="20" fillId="0" borderId="15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78" fontId="28" fillId="0" borderId="15" xfId="0" applyNumberFormat="1" applyFont="1" applyFill="1" applyBorder="1" applyAlignment="1">
      <alignment horizontal="center" vertical="center"/>
    </xf>
    <xf numFmtId="177" fontId="34" fillId="0" borderId="28" xfId="0" applyNumberFormat="1" applyFont="1" applyFill="1" applyBorder="1" applyAlignment="1">
      <alignment vertical="center"/>
    </xf>
    <xf numFmtId="177" fontId="24" fillId="0" borderId="29" xfId="0" applyNumberFormat="1" applyFont="1" applyFill="1" applyBorder="1" applyAlignment="1" applyProtection="1">
      <alignment horizontal="right" vertical="center"/>
      <protection locked="0"/>
    </xf>
    <xf numFmtId="41" fontId="20" fillId="0" borderId="0" xfId="0" applyNumberFormat="1" applyFont="1" applyFill="1" applyAlignment="1">
      <alignment vertical="center"/>
    </xf>
    <xf numFmtId="49" fontId="28" fillId="0" borderId="15" xfId="0" applyNumberFormat="1" applyFont="1" applyFill="1" applyBorder="1" applyAlignment="1">
      <alignment horizontal="center" vertical="center"/>
    </xf>
    <xf numFmtId="177" fontId="24" fillId="0" borderId="28" xfId="0" applyNumberFormat="1" applyFont="1" applyFill="1" applyBorder="1" applyAlignment="1" applyProtection="1">
      <alignment horizontal="right" vertical="center"/>
      <protection locked="0"/>
    </xf>
    <xf numFmtId="49" fontId="28" fillId="0" borderId="15" xfId="0" applyNumberFormat="1" applyFont="1" applyFill="1" applyBorder="1" applyAlignment="1">
      <alignment vertical="center"/>
    </xf>
    <xf numFmtId="177" fontId="26" fillId="0" borderId="28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0" fillId="0" borderId="85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8" fillId="0" borderId="86" xfId="0" applyFont="1" applyFill="1" applyBorder="1" applyAlignment="1">
      <alignment vertical="center"/>
    </xf>
    <xf numFmtId="177" fontId="26" fillId="0" borderId="2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distributed" textRotation="255"/>
    </xf>
    <xf numFmtId="0" fontId="23" fillId="0" borderId="14" xfId="0" applyFont="1" applyFill="1" applyBorder="1" applyAlignment="1">
      <alignment vertical="distributed" textRotation="255"/>
    </xf>
    <xf numFmtId="0" fontId="22" fillId="0" borderId="87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distributed" textRotation="255"/>
    </xf>
    <xf numFmtId="0" fontId="24" fillId="0" borderId="0" xfId="0" applyFont="1" applyFill="1" applyBorder="1" applyAlignment="1">
      <alignment vertical="distributed" textRotation="255"/>
    </xf>
    <xf numFmtId="0" fontId="24" fillId="0" borderId="14" xfId="0" applyFont="1" applyFill="1" applyBorder="1" applyAlignment="1">
      <alignment vertical="distributed" textRotation="255"/>
    </xf>
    <xf numFmtId="49" fontId="22" fillId="0" borderId="14" xfId="0" applyNumberFormat="1" applyFont="1" applyFill="1" applyBorder="1" applyAlignment="1">
      <alignment vertical="distributed" textRotation="255"/>
    </xf>
    <xf numFmtId="49" fontId="22" fillId="0" borderId="68" xfId="0" applyNumberFormat="1" applyFont="1" applyFill="1" applyBorder="1" applyAlignment="1">
      <alignment horizontal="center" vertical="center"/>
    </xf>
    <xf numFmtId="49" fontId="22" fillId="0" borderId="89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distributed" textRotation="255"/>
    </xf>
    <xf numFmtId="0" fontId="22" fillId="0" borderId="0" xfId="0" applyFont="1" applyFill="1" applyBorder="1" applyAlignment="1">
      <alignment vertical="distributed" textRotation="255"/>
    </xf>
    <xf numFmtId="49" fontId="24" fillId="0" borderId="68" xfId="0" applyNumberFormat="1" applyFont="1" applyFill="1" applyBorder="1" applyAlignment="1">
      <alignment horizontal="center" vertical="center"/>
    </xf>
    <xf numFmtId="49" fontId="24" fillId="0" borderId="89" xfId="0" applyNumberFormat="1" applyFont="1" applyFill="1" applyBorder="1" applyAlignment="1">
      <alignment horizontal="center" vertical="center"/>
    </xf>
    <xf numFmtId="3" fontId="22" fillId="0" borderId="90" xfId="0" applyNumberFormat="1" applyFont="1" applyFill="1" applyBorder="1" applyAlignment="1" applyProtection="1">
      <alignment horizontal="center" vertical="center"/>
      <protection/>
    </xf>
    <xf numFmtId="3" fontId="22" fillId="0" borderId="49" xfId="0" applyNumberFormat="1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3" fontId="22" fillId="0" borderId="92" xfId="0" applyNumberFormat="1" applyFont="1" applyFill="1" applyBorder="1" applyAlignment="1" applyProtection="1">
      <alignment horizontal="center" vertical="center"/>
      <protection/>
    </xf>
    <xf numFmtId="3" fontId="22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distributed" textRotation="255"/>
    </xf>
    <xf numFmtId="0" fontId="23" fillId="0" borderId="15" xfId="0" applyFont="1" applyFill="1" applyBorder="1" applyAlignment="1">
      <alignment vertical="distributed" textRotation="255"/>
    </xf>
    <xf numFmtId="49" fontId="22" fillId="0" borderId="8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distributed" textRotation="255"/>
    </xf>
    <xf numFmtId="49" fontId="24" fillId="0" borderId="14" xfId="0" applyNumberFormat="1" applyFont="1" applyFill="1" applyBorder="1" applyAlignment="1">
      <alignment vertical="distributed" textRotation="255"/>
    </xf>
    <xf numFmtId="0" fontId="23" fillId="0" borderId="16" xfId="0" applyFont="1" applyFill="1" applyBorder="1" applyAlignment="1">
      <alignment vertical="distributed" textRotation="255"/>
    </xf>
    <xf numFmtId="49" fontId="22" fillId="0" borderId="9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distributed" textRotation="255" wrapText="1"/>
    </xf>
    <xf numFmtId="0" fontId="23" fillId="0" borderId="0" xfId="0" applyFont="1" applyFill="1" applyBorder="1" applyAlignment="1">
      <alignment vertical="distributed" textRotation="255" wrapText="1"/>
    </xf>
    <xf numFmtId="0" fontId="0" fillId="0" borderId="14" xfId="0" applyFill="1" applyBorder="1" applyAlignment="1">
      <alignment vertical="distributed" textRotation="255"/>
    </xf>
    <xf numFmtId="0" fontId="20" fillId="0" borderId="14" xfId="0" applyFont="1" applyFill="1" applyBorder="1" applyAlignment="1">
      <alignment vertical="distributed" textRotation="255"/>
    </xf>
    <xf numFmtId="0" fontId="0" fillId="0" borderId="15" xfId="0" applyFont="1" applyFill="1" applyBorder="1" applyAlignment="1">
      <alignment vertical="distributed" textRotation="255"/>
    </xf>
    <xf numFmtId="0" fontId="28" fillId="0" borderId="14" xfId="0" applyFont="1" applyFill="1" applyBorder="1" applyAlignment="1">
      <alignment vertical="distributed" textRotation="255"/>
    </xf>
    <xf numFmtId="49" fontId="24" fillId="0" borderId="8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distributed" textRotation="255"/>
    </xf>
    <xf numFmtId="0" fontId="24" fillId="0" borderId="15" xfId="0" applyFont="1" applyFill="1" applyBorder="1" applyAlignment="1">
      <alignment vertical="distributed" textRotation="255"/>
    </xf>
    <xf numFmtId="0" fontId="22" fillId="0" borderId="15" xfId="0" applyFont="1" applyFill="1" applyBorder="1" applyAlignment="1">
      <alignment vertical="distributed" textRotation="255" wrapText="1"/>
    </xf>
    <xf numFmtId="0" fontId="22" fillId="0" borderId="16" xfId="0" applyFont="1" applyFill="1" applyBorder="1" applyAlignment="1">
      <alignment vertical="distributed" textRotation="255"/>
    </xf>
    <xf numFmtId="0" fontId="0" fillId="0" borderId="15" xfId="0" applyFill="1" applyBorder="1" applyAlignment="1">
      <alignment vertical="distributed" textRotation="255"/>
    </xf>
    <xf numFmtId="49" fontId="24" fillId="0" borderId="14" xfId="0" applyNumberFormat="1" applyFont="1" applyFill="1" applyBorder="1" applyAlignment="1">
      <alignment vertical="distributed" textRotation="255" wrapText="1"/>
    </xf>
    <xf numFmtId="0" fontId="24" fillId="0" borderId="15" xfId="0" applyFont="1" applyFill="1" applyBorder="1" applyAlignment="1">
      <alignment vertical="distributed" textRotation="255" wrapText="1"/>
    </xf>
    <xf numFmtId="0" fontId="24" fillId="0" borderId="14" xfId="0" applyFont="1" applyFill="1" applyBorder="1" applyAlignment="1">
      <alignment vertical="distributed" textRotation="255" wrapText="1"/>
    </xf>
    <xf numFmtId="0" fontId="28" fillId="0" borderId="15" xfId="0" applyFont="1" applyFill="1" applyBorder="1" applyAlignment="1">
      <alignment vertical="distributed" textRotation="255"/>
    </xf>
    <xf numFmtId="49" fontId="22" fillId="0" borderId="87" xfId="0" applyNumberFormat="1" applyFont="1" applyFill="1" applyBorder="1" applyAlignment="1">
      <alignment horizontal="center" vertical="center"/>
    </xf>
    <xf numFmtId="49" fontId="22" fillId="0" borderId="94" xfId="0" applyNumberFormat="1" applyFont="1" applyFill="1" applyBorder="1" applyAlignment="1">
      <alignment horizontal="center" vertical="center"/>
    </xf>
    <xf numFmtId="49" fontId="22" fillId="0" borderId="88" xfId="0" applyNumberFormat="1" applyFont="1" applyFill="1" applyBorder="1" applyAlignment="1">
      <alignment horizontal="center" vertical="center"/>
    </xf>
    <xf numFmtId="49" fontId="24" fillId="0" borderId="87" xfId="0" applyNumberFormat="1" applyFont="1" applyFill="1" applyBorder="1" applyAlignment="1">
      <alignment horizontal="center" vertical="center"/>
    </xf>
    <xf numFmtId="49" fontId="24" fillId="0" borderId="9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distributed" textRotation="255"/>
    </xf>
    <xf numFmtId="49" fontId="24" fillId="0" borderId="8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distributed" textRotation="255" wrapText="1"/>
    </xf>
    <xf numFmtId="0" fontId="0" fillId="0" borderId="15" xfId="0" applyFont="1" applyFill="1" applyBorder="1" applyAlignment="1">
      <alignment vertical="distributed" textRotation="255" wrapText="1"/>
    </xf>
    <xf numFmtId="0" fontId="0" fillId="0" borderId="14" xfId="0" applyFont="1" applyFill="1" applyBorder="1" applyAlignment="1">
      <alignment vertical="distributed" textRotation="255" wrapText="1"/>
    </xf>
    <xf numFmtId="49" fontId="22" fillId="0" borderId="9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distributed" textRotation="255" wrapText="1"/>
    </xf>
    <xf numFmtId="0" fontId="23" fillId="0" borderId="14" xfId="0" applyFont="1" applyFill="1" applyBorder="1" applyAlignment="1">
      <alignment vertical="distributed" textRotation="255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distributed" textRotation="255"/>
    </xf>
    <xf numFmtId="49" fontId="22" fillId="0" borderId="14" xfId="0" applyNumberFormat="1" applyFont="1" applyFill="1" applyBorder="1" applyAlignment="1">
      <alignment horizontal="center" vertical="distributed" textRotation="255"/>
    </xf>
    <xf numFmtId="49" fontId="22" fillId="0" borderId="6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distributed" textRotation="255"/>
    </xf>
    <xf numFmtId="0" fontId="22" fillId="0" borderId="0" xfId="0" applyFont="1" applyFill="1" applyBorder="1" applyAlignment="1">
      <alignment vertical="distributed" textRotation="255" wrapText="1"/>
    </xf>
    <xf numFmtId="0" fontId="20" fillId="0" borderId="15" xfId="0" applyFont="1" applyFill="1" applyBorder="1" applyAlignment="1">
      <alignment vertical="distributed" textRotation="255" wrapText="1"/>
    </xf>
    <xf numFmtId="0" fontId="20" fillId="0" borderId="96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7905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7905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2:B8"/>
  <sheetViews>
    <sheetView tabSelected="1" workbookViewId="0" topLeftCell="A4">
      <selection activeCell="B15" sqref="B15"/>
    </sheetView>
  </sheetViews>
  <sheetFormatPr defaultColWidth="9.00390625" defaultRowHeight="13.5"/>
  <cols>
    <col min="1" max="1" width="4.50390625" style="0" customWidth="1"/>
    <col min="2" max="2" width="61.25390625" style="0" customWidth="1"/>
  </cols>
  <sheetData>
    <row r="2" ht="13.5">
      <c r="B2" s="1" t="s">
        <v>60</v>
      </c>
    </row>
    <row r="3" ht="13.5">
      <c r="B3" s="2"/>
    </row>
    <row r="4" ht="13.5">
      <c r="B4" s="2" t="s">
        <v>61</v>
      </c>
    </row>
    <row r="5" ht="13.5">
      <c r="B5" s="2" t="s">
        <v>62</v>
      </c>
    </row>
    <row r="6" ht="13.5">
      <c r="B6" s="2" t="s">
        <v>63</v>
      </c>
    </row>
    <row r="7" ht="13.5">
      <c r="B7" s="2" t="s">
        <v>64</v>
      </c>
    </row>
    <row r="8" ht="13.5">
      <c r="B8" t="s">
        <v>65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BM88"/>
  <sheetViews>
    <sheetView zoomScale="70" zoomScaleNormal="70" zoomScaleSheetLayoutView="200" workbookViewId="0" topLeftCell="A1">
      <selection activeCell="A2" sqref="A2"/>
    </sheetView>
  </sheetViews>
  <sheetFormatPr defaultColWidth="9.00390625" defaultRowHeight="13.5"/>
  <cols>
    <col min="1" max="1" width="12.625" style="10" customWidth="1"/>
    <col min="2" max="3" width="7.625" style="10" customWidth="1"/>
    <col min="4" max="5" width="4.625" style="10" customWidth="1"/>
    <col min="6" max="8" width="5.125" style="10" customWidth="1"/>
    <col min="9" max="9" width="4.625" style="10" customWidth="1"/>
    <col min="10" max="11" width="8.875" style="10" customWidth="1"/>
    <col min="12" max="12" width="7.625" style="10" customWidth="1"/>
    <col min="13" max="14" width="5.125" style="10" customWidth="1"/>
    <col min="15" max="15" width="4.625" style="10" customWidth="1"/>
    <col min="16" max="16" width="5.375" style="10" customWidth="1"/>
    <col min="17" max="22" width="5.125" style="10" customWidth="1"/>
    <col min="23" max="23" width="4.625" style="10" customWidth="1"/>
    <col min="24" max="25" width="5.125" style="10" customWidth="1"/>
    <col min="26" max="28" width="4.625" style="10" customWidth="1"/>
    <col min="29" max="31" width="5.125" style="10" customWidth="1"/>
    <col min="32" max="33" width="4.625" style="10" customWidth="1"/>
    <col min="34" max="35" width="5.125" style="10" customWidth="1"/>
    <col min="36" max="36" width="4.625" style="10" customWidth="1"/>
    <col min="37" max="39" width="5.125" style="10" customWidth="1"/>
    <col min="40" max="43" width="5.875" style="10" customWidth="1"/>
    <col min="44" max="47" width="4.625" style="10" customWidth="1"/>
    <col min="48" max="51" width="4.125" style="10" customWidth="1"/>
    <col min="52" max="53" width="4.625" style="10" customWidth="1"/>
    <col min="54" max="59" width="4.125" style="10" customWidth="1"/>
    <col min="60" max="16384" width="9.00390625" style="10" customWidth="1"/>
  </cols>
  <sheetData>
    <row r="1" spans="1:21" ht="30" customHeight="1">
      <c r="A1" s="3" t="s">
        <v>878</v>
      </c>
      <c r="B1" s="4"/>
      <c r="C1" s="4"/>
      <c r="D1" s="4"/>
      <c r="E1" s="4"/>
      <c r="F1" s="5"/>
      <c r="G1" s="6"/>
      <c r="H1" s="4"/>
      <c r="I1" s="4"/>
      <c r="J1" s="4"/>
      <c r="K1" s="4"/>
      <c r="L1" s="4"/>
      <c r="M1" s="4"/>
      <c r="N1" s="4"/>
      <c r="O1" s="4"/>
      <c r="P1" s="9"/>
      <c r="Q1" s="4"/>
      <c r="R1" s="4"/>
      <c r="S1" s="4"/>
      <c r="T1" s="4"/>
      <c r="U1" s="4"/>
    </row>
    <row r="2" spans="1:3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H2" s="185"/>
      <c r="AI2" s="185"/>
    </row>
    <row r="3" spans="1:59" ht="24.75" customHeight="1">
      <c r="A3" s="407" t="s">
        <v>455</v>
      </c>
      <c r="B3" s="401" t="s">
        <v>653</v>
      </c>
      <c r="C3" s="418"/>
      <c r="D3" s="401" t="s">
        <v>654</v>
      </c>
      <c r="E3" s="402"/>
      <c r="F3" s="401" t="s">
        <v>655</v>
      </c>
      <c r="G3" s="402"/>
      <c r="H3" s="401" t="s">
        <v>656</v>
      </c>
      <c r="I3" s="418"/>
      <c r="J3" s="401" t="s">
        <v>657</v>
      </c>
      <c r="K3" s="402"/>
      <c r="L3" s="405" t="s">
        <v>658</v>
      </c>
      <c r="M3" s="429"/>
      <c r="N3" s="401" t="s">
        <v>659</v>
      </c>
      <c r="O3" s="418"/>
      <c r="P3" s="401" t="s">
        <v>660</v>
      </c>
      <c r="Q3" s="418"/>
      <c r="R3" s="401" t="s">
        <v>661</v>
      </c>
      <c r="S3" s="418"/>
      <c r="T3" s="401" t="s">
        <v>662</v>
      </c>
      <c r="U3" s="418"/>
      <c r="V3" s="401" t="s">
        <v>663</v>
      </c>
      <c r="W3" s="418"/>
      <c r="X3" s="401" t="s">
        <v>664</v>
      </c>
      <c r="Y3" s="418"/>
      <c r="Z3" s="405" t="s">
        <v>665</v>
      </c>
      <c r="AA3" s="429"/>
      <c r="AB3" s="405" t="s">
        <v>666</v>
      </c>
      <c r="AC3" s="429"/>
      <c r="AD3" s="405" t="s">
        <v>667</v>
      </c>
      <c r="AE3" s="406"/>
      <c r="AF3" s="401" t="s">
        <v>668</v>
      </c>
      <c r="AG3" s="418"/>
      <c r="AH3" s="453" t="s">
        <v>669</v>
      </c>
      <c r="AI3" s="454"/>
      <c r="AJ3" s="401" t="s">
        <v>670</v>
      </c>
      <c r="AK3" s="402"/>
      <c r="AL3" s="401" t="s">
        <v>671</v>
      </c>
      <c r="AM3" s="418"/>
      <c r="AN3" s="401" t="s">
        <v>672</v>
      </c>
      <c r="AO3" s="402"/>
      <c r="AP3" s="401" t="s">
        <v>673</v>
      </c>
      <c r="AQ3" s="418"/>
      <c r="AR3" s="405" t="s">
        <v>674</v>
      </c>
      <c r="AS3" s="406"/>
      <c r="AT3" s="405" t="s">
        <v>675</v>
      </c>
      <c r="AU3" s="429"/>
      <c r="AV3" s="401" t="s">
        <v>676</v>
      </c>
      <c r="AW3" s="418"/>
      <c r="AX3" s="401" t="s">
        <v>677</v>
      </c>
      <c r="AY3" s="418"/>
      <c r="AZ3" s="401" t="s">
        <v>678</v>
      </c>
      <c r="BA3" s="418"/>
      <c r="BB3" s="401" t="s">
        <v>679</v>
      </c>
      <c r="BC3" s="402"/>
      <c r="BD3" s="401" t="s">
        <v>680</v>
      </c>
      <c r="BE3" s="418"/>
      <c r="BF3" s="401" t="s">
        <v>681</v>
      </c>
      <c r="BG3" s="422"/>
    </row>
    <row r="4" spans="1:59" ht="4.5" customHeight="1">
      <c r="A4" s="408"/>
      <c r="B4" s="238"/>
      <c r="C4" s="15"/>
      <c r="D4" s="13"/>
      <c r="E4" s="14"/>
      <c r="F4" s="13"/>
      <c r="G4" s="14"/>
      <c r="H4" s="13"/>
      <c r="I4" s="15"/>
      <c r="J4" s="13"/>
      <c r="K4" s="14"/>
      <c r="L4" s="11"/>
      <c r="M4" s="133"/>
      <c r="N4" s="13"/>
      <c r="O4" s="15"/>
      <c r="P4" s="13"/>
      <c r="Q4" s="15"/>
      <c r="R4" s="13"/>
      <c r="S4" s="15"/>
      <c r="T4" s="13"/>
      <c r="U4" s="15"/>
      <c r="V4" s="13"/>
      <c r="W4" s="15"/>
      <c r="X4" s="13"/>
      <c r="Y4" s="15"/>
      <c r="Z4" s="11"/>
      <c r="AA4" s="133"/>
      <c r="AB4" s="11"/>
      <c r="AC4" s="133"/>
      <c r="AD4" s="11"/>
      <c r="AE4" s="12"/>
      <c r="AF4" s="13"/>
      <c r="AG4" s="15"/>
      <c r="AH4" s="186"/>
      <c r="AI4" s="187"/>
      <c r="AJ4" s="13"/>
      <c r="AK4" s="14"/>
      <c r="AL4" s="13"/>
      <c r="AM4" s="15"/>
      <c r="AN4" s="13"/>
      <c r="AO4" s="14"/>
      <c r="AP4" s="13"/>
      <c r="AQ4" s="15"/>
      <c r="AR4" s="11"/>
      <c r="AS4" s="12"/>
      <c r="AT4" s="11"/>
      <c r="AU4" s="133"/>
      <c r="AV4" s="13"/>
      <c r="AW4" s="15"/>
      <c r="AX4" s="13"/>
      <c r="AY4" s="15"/>
      <c r="AZ4" s="13"/>
      <c r="BA4" s="15"/>
      <c r="BB4" s="13"/>
      <c r="BC4" s="14"/>
      <c r="BD4" s="13"/>
      <c r="BE4" s="15"/>
      <c r="BF4" s="13"/>
      <c r="BG4" s="16"/>
    </row>
    <row r="5" spans="1:59" ht="19.5" customHeight="1">
      <c r="A5" s="409"/>
      <c r="B5" s="403" t="s">
        <v>682</v>
      </c>
      <c r="C5" s="434"/>
      <c r="D5" s="403" t="s">
        <v>683</v>
      </c>
      <c r="E5" s="434"/>
      <c r="F5" s="403" t="s">
        <v>684</v>
      </c>
      <c r="G5" s="434"/>
      <c r="H5" s="403" t="s">
        <v>685</v>
      </c>
      <c r="I5" s="434"/>
      <c r="J5" s="400" t="s">
        <v>494</v>
      </c>
      <c r="K5" s="416" t="s">
        <v>633</v>
      </c>
      <c r="L5" s="399" t="s">
        <v>686</v>
      </c>
      <c r="M5" s="438"/>
      <c r="N5" s="403" t="s">
        <v>687</v>
      </c>
      <c r="O5" s="416" t="s">
        <v>688</v>
      </c>
      <c r="P5" s="403" t="s">
        <v>689</v>
      </c>
      <c r="Q5" s="416" t="s">
        <v>690</v>
      </c>
      <c r="R5" s="400" t="s">
        <v>691</v>
      </c>
      <c r="S5" s="434"/>
      <c r="T5" s="19"/>
      <c r="U5" s="23"/>
      <c r="V5" s="17"/>
      <c r="W5" s="138"/>
      <c r="X5" s="403" t="s">
        <v>494</v>
      </c>
      <c r="Y5" s="416" t="s">
        <v>686</v>
      </c>
      <c r="Z5" s="399" t="s">
        <v>692</v>
      </c>
      <c r="AA5" s="431" t="s">
        <v>693</v>
      </c>
      <c r="AB5" s="420" t="s">
        <v>694</v>
      </c>
      <c r="AC5" s="431" t="s">
        <v>695</v>
      </c>
      <c r="AD5" s="399" t="s">
        <v>720</v>
      </c>
      <c r="AE5" s="431"/>
      <c r="AF5" s="403" t="s">
        <v>696</v>
      </c>
      <c r="AG5" s="416" t="s">
        <v>697</v>
      </c>
      <c r="AH5" s="403" t="s">
        <v>698</v>
      </c>
      <c r="AI5" s="434"/>
      <c r="AJ5" s="27"/>
      <c r="AK5" s="28"/>
      <c r="AL5" s="27"/>
      <c r="AM5" s="29"/>
      <c r="AN5" s="27"/>
      <c r="AO5" s="28"/>
      <c r="AP5" s="403" t="s">
        <v>699</v>
      </c>
      <c r="AQ5" s="416" t="s">
        <v>700</v>
      </c>
      <c r="AR5" s="399" t="s">
        <v>701</v>
      </c>
      <c r="AS5" s="431" t="s">
        <v>702</v>
      </c>
      <c r="AT5" s="399" t="s">
        <v>703</v>
      </c>
      <c r="AU5" s="431" t="s">
        <v>704</v>
      </c>
      <c r="AV5" s="403" t="s">
        <v>705</v>
      </c>
      <c r="AW5" s="416" t="s">
        <v>706</v>
      </c>
      <c r="AX5" s="403" t="s">
        <v>707</v>
      </c>
      <c r="AY5" s="434"/>
      <c r="AZ5" s="423" t="s">
        <v>708</v>
      </c>
      <c r="BA5" s="432"/>
      <c r="BB5" s="403" t="s">
        <v>709</v>
      </c>
      <c r="BC5" s="416" t="s">
        <v>710</v>
      </c>
      <c r="BD5" s="447" t="s">
        <v>711</v>
      </c>
      <c r="BE5" s="448"/>
      <c r="BF5" s="403" t="s">
        <v>712</v>
      </c>
      <c r="BG5" s="433" t="s">
        <v>713</v>
      </c>
    </row>
    <row r="6" spans="1:59" ht="139.5" customHeight="1">
      <c r="A6" s="409"/>
      <c r="B6" s="425"/>
      <c r="C6" s="434"/>
      <c r="D6" s="425"/>
      <c r="E6" s="434"/>
      <c r="F6" s="425"/>
      <c r="G6" s="434"/>
      <c r="H6" s="425"/>
      <c r="I6" s="434"/>
      <c r="J6" s="425"/>
      <c r="K6" s="416"/>
      <c r="L6" s="428"/>
      <c r="M6" s="438"/>
      <c r="N6" s="425"/>
      <c r="O6" s="434"/>
      <c r="P6" s="425"/>
      <c r="Q6" s="434"/>
      <c r="R6" s="425"/>
      <c r="S6" s="434"/>
      <c r="T6" s="27" t="s">
        <v>714</v>
      </c>
      <c r="U6" s="188" t="s">
        <v>715</v>
      </c>
      <c r="V6" s="403" t="s">
        <v>716</v>
      </c>
      <c r="W6" s="444"/>
      <c r="X6" s="425"/>
      <c r="Y6" s="434"/>
      <c r="Z6" s="428"/>
      <c r="AA6" s="431"/>
      <c r="AB6" s="425"/>
      <c r="AC6" s="434"/>
      <c r="AD6" s="399"/>
      <c r="AE6" s="431"/>
      <c r="AF6" s="425"/>
      <c r="AG6" s="416"/>
      <c r="AH6" s="425"/>
      <c r="AI6" s="434"/>
      <c r="AJ6" s="403" t="s">
        <v>717</v>
      </c>
      <c r="AK6" s="434"/>
      <c r="AL6" s="403" t="s">
        <v>718</v>
      </c>
      <c r="AM6" s="416"/>
      <c r="AN6" s="403" t="s">
        <v>719</v>
      </c>
      <c r="AO6" s="434"/>
      <c r="AP6" s="425"/>
      <c r="AQ6" s="434"/>
      <c r="AR6" s="428"/>
      <c r="AS6" s="431"/>
      <c r="AT6" s="425"/>
      <c r="AU6" s="431"/>
      <c r="AV6" s="425"/>
      <c r="AW6" s="434"/>
      <c r="AX6" s="425"/>
      <c r="AY6" s="434"/>
      <c r="AZ6" s="423"/>
      <c r="BA6" s="432"/>
      <c r="BB6" s="425"/>
      <c r="BC6" s="434"/>
      <c r="BD6" s="449"/>
      <c r="BE6" s="448"/>
      <c r="BF6" s="403"/>
      <c r="BG6" s="433"/>
    </row>
    <row r="7" spans="1:59" ht="4.5" customHeight="1">
      <c r="A7" s="409"/>
      <c r="B7" s="281"/>
      <c r="C7" s="245"/>
      <c r="D7" s="251"/>
      <c r="E7" s="245"/>
      <c r="F7" s="251"/>
      <c r="G7" s="245"/>
      <c r="H7" s="251"/>
      <c r="I7" s="245"/>
      <c r="J7" s="251"/>
      <c r="K7" s="204"/>
      <c r="L7" s="249"/>
      <c r="M7" s="279"/>
      <c r="N7" s="251"/>
      <c r="O7" s="245"/>
      <c r="P7" s="251"/>
      <c r="Q7" s="245"/>
      <c r="R7" s="251"/>
      <c r="S7" s="245"/>
      <c r="T7" s="202"/>
      <c r="U7" s="282"/>
      <c r="V7" s="202"/>
      <c r="W7" s="283"/>
      <c r="X7" s="251"/>
      <c r="Y7" s="245"/>
      <c r="Z7" s="249"/>
      <c r="AA7" s="250"/>
      <c r="AB7" s="251"/>
      <c r="AC7" s="245"/>
      <c r="AD7" s="198"/>
      <c r="AE7" s="250"/>
      <c r="AF7" s="251"/>
      <c r="AG7" s="204"/>
      <c r="AH7" s="251"/>
      <c r="AI7" s="245"/>
      <c r="AJ7" s="202"/>
      <c r="AK7" s="245"/>
      <c r="AL7" s="202"/>
      <c r="AM7" s="204"/>
      <c r="AN7" s="202"/>
      <c r="AO7" s="245"/>
      <c r="AP7" s="251"/>
      <c r="AQ7" s="245"/>
      <c r="AR7" s="249"/>
      <c r="AS7" s="250"/>
      <c r="AT7" s="251"/>
      <c r="AU7" s="250"/>
      <c r="AV7" s="251"/>
      <c r="AW7" s="245"/>
      <c r="AX7" s="251"/>
      <c r="AY7" s="245"/>
      <c r="AZ7" s="206"/>
      <c r="BA7" s="248"/>
      <c r="BB7" s="251"/>
      <c r="BC7" s="245"/>
      <c r="BD7" s="284"/>
      <c r="BE7" s="285"/>
      <c r="BF7" s="202"/>
      <c r="BG7" s="252"/>
    </row>
    <row r="8" spans="1:59" ht="24.75" customHeight="1" thickBot="1">
      <c r="A8" s="410"/>
      <c r="B8" s="44" t="s">
        <v>196</v>
      </c>
      <c r="C8" s="45" t="s">
        <v>195</v>
      </c>
      <c r="D8" s="44" t="s">
        <v>196</v>
      </c>
      <c r="E8" s="45" t="s">
        <v>195</v>
      </c>
      <c r="F8" s="44" t="s">
        <v>196</v>
      </c>
      <c r="G8" s="45" t="s">
        <v>195</v>
      </c>
      <c r="H8" s="45" t="s">
        <v>196</v>
      </c>
      <c r="I8" s="45" t="s">
        <v>195</v>
      </c>
      <c r="J8" s="44" t="s">
        <v>196</v>
      </c>
      <c r="K8" s="45" t="s">
        <v>195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5" t="s">
        <v>196</v>
      </c>
      <c r="W8" s="45" t="s">
        <v>195</v>
      </c>
      <c r="X8" s="45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5" t="s">
        <v>195</v>
      </c>
      <c r="AX8" s="45" t="s">
        <v>196</v>
      </c>
      <c r="AY8" s="45" t="s">
        <v>195</v>
      </c>
      <c r="AZ8" s="45" t="s">
        <v>196</v>
      </c>
      <c r="BA8" s="45" t="s">
        <v>195</v>
      </c>
      <c r="BB8" s="45" t="s">
        <v>196</v>
      </c>
      <c r="BC8" s="45" t="s">
        <v>195</v>
      </c>
      <c r="BD8" s="45" t="s">
        <v>196</v>
      </c>
      <c r="BE8" s="45" t="s">
        <v>195</v>
      </c>
      <c r="BF8" s="45" t="s">
        <v>196</v>
      </c>
      <c r="BG8" s="46" t="s">
        <v>195</v>
      </c>
    </row>
    <row r="9" spans="1:65" ht="15" customHeight="1" hidden="1">
      <c r="A9" s="47"/>
      <c r="B9" s="253"/>
      <c r="C9" s="253"/>
      <c r="D9" s="253"/>
      <c r="E9" s="253"/>
      <c r="F9" s="253"/>
      <c r="G9" s="253"/>
      <c r="H9" s="253"/>
      <c r="I9" s="253"/>
      <c r="J9" s="254"/>
      <c r="K9" s="255"/>
      <c r="L9" s="253"/>
      <c r="M9" s="256"/>
      <c r="N9" s="253"/>
      <c r="O9" s="253"/>
      <c r="P9" s="253"/>
      <c r="Q9" s="253"/>
      <c r="R9" s="253"/>
      <c r="S9" s="253"/>
      <c r="T9" s="253"/>
      <c r="U9" s="254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8"/>
      <c r="BH9" s="63"/>
      <c r="BI9" s="63"/>
      <c r="BJ9" s="63"/>
      <c r="BK9" s="63"/>
      <c r="BL9" s="63"/>
      <c r="BM9" s="63"/>
    </row>
    <row r="10" spans="1:65" s="7" customFormat="1" ht="34.5" customHeight="1">
      <c r="A10" s="226" t="s">
        <v>926</v>
      </c>
      <c r="B10" s="259">
        <v>2422</v>
      </c>
      <c r="C10" s="260">
        <v>2205</v>
      </c>
      <c r="D10" s="260">
        <v>6</v>
      </c>
      <c r="E10" s="260">
        <v>17</v>
      </c>
      <c r="F10" s="260">
        <v>516</v>
      </c>
      <c r="G10" s="260">
        <v>144</v>
      </c>
      <c r="H10" s="260">
        <v>52</v>
      </c>
      <c r="I10" s="260">
        <v>81</v>
      </c>
      <c r="J10" s="261">
        <v>886</v>
      </c>
      <c r="K10" s="262">
        <v>744</v>
      </c>
      <c r="L10" s="260">
        <v>1107</v>
      </c>
      <c r="M10" s="260">
        <v>983</v>
      </c>
      <c r="N10" s="260">
        <v>84</v>
      </c>
      <c r="O10" s="260">
        <v>67</v>
      </c>
      <c r="P10" s="260">
        <v>119</v>
      </c>
      <c r="Q10" s="260">
        <v>156</v>
      </c>
      <c r="R10" s="260">
        <v>549</v>
      </c>
      <c r="S10" s="260">
        <v>268</v>
      </c>
      <c r="T10" s="260">
        <v>264</v>
      </c>
      <c r="U10" s="261">
        <v>179</v>
      </c>
      <c r="V10" s="263">
        <v>285</v>
      </c>
      <c r="W10" s="263">
        <v>89</v>
      </c>
      <c r="X10" s="263">
        <v>355</v>
      </c>
      <c r="Y10" s="263">
        <v>492</v>
      </c>
      <c r="Z10" s="263">
        <v>23</v>
      </c>
      <c r="AA10" s="263">
        <v>31</v>
      </c>
      <c r="AB10" s="263">
        <v>88</v>
      </c>
      <c r="AC10" s="263">
        <v>159</v>
      </c>
      <c r="AD10" s="263">
        <v>536</v>
      </c>
      <c r="AE10" s="263">
        <v>764</v>
      </c>
      <c r="AF10" s="263">
        <v>59</v>
      </c>
      <c r="AG10" s="263">
        <v>118</v>
      </c>
      <c r="AH10" s="263">
        <v>439</v>
      </c>
      <c r="AI10" s="263">
        <v>557</v>
      </c>
      <c r="AJ10" s="263">
        <v>81</v>
      </c>
      <c r="AK10" s="263">
        <v>101</v>
      </c>
      <c r="AL10" s="263">
        <v>259</v>
      </c>
      <c r="AM10" s="263">
        <v>299</v>
      </c>
      <c r="AN10" s="263">
        <v>99</v>
      </c>
      <c r="AO10" s="263">
        <v>157</v>
      </c>
      <c r="AP10" s="263">
        <v>38</v>
      </c>
      <c r="AQ10" s="263">
        <v>89</v>
      </c>
      <c r="AR10" s="263">
        <v>0</v>
      </c>
      <c r="AS10" s="263">
        <v>2</v>
      </c>
      <c r="AT10" s="263">
        <v>16</v>
      </c>
      <c r="AU10" s="263">
        <v>16</v>
      </c>
      <c r="AV10" s="263">
        <v>1</v>
      </c>
      <c r="AW10" s="263">
        <v>2</v>
      </c>
      <c r="AX10" s="263">
        <v>1</v>
      </c>
      <c r="AY10" s="263">
        <v>0</v>
      </c>
      <c r="AZ10" s="263">
        <v>7</v>
      </c>
      <c r="BA10" s="263">
        <v>11</v>
      </c>
      <c r="BB10" s="263">
        <v>0</v>
      </c>
      <c r="BC10" s="263">
        <v>1</v>
      </c>
      <c r="BD10" s="263">
        <v>1</v>
      </c>
      <c r="BE10" s="263">
        <v>1</v>
      </c>
      <c r="BF10" s="263">
        <v>6</v>
      </c>
      <c r="BG10" s="264">
        <v>1</v>
      </c>
      <c r="BH10" s="55"/>
      <c r="BI10" s="55"/>
      <c r="BJ10" s="55"/>
      <c r="BK10" s="55"/>
      <c r="BL10" s="55"/>
      <c r="BM10" s="55"/>
    </row>
    <row r="11" spans="1:65" s="7" customFormat="1" ht="34.5" customHeight="1">
      <c r="A11" s="226">
        <v>20</v>
      </c>
      <c r="B11" s="259">
        <v>2498</v>
      </c>
      <c r="C11" s="260">
        <v>2330</v>
      </c>
      <c r="D11" s="260">
        <v>4</v>
      </c>
      <c r="E11" s="260">
        <v>15</v>
      </c>
      <c r="F11" s="260">
        <v>505</v>
      </c>
      <c r="G11" s="260">
        <v>167</v>
      </c>
      <c r="H11" s="260">
        <v>54</v>
      </c>
      <c r="I11" s="260">
        <v>74</v>
      </c>
      <c r="J11" s="261">
        <v>978</v>
      </c>
      <c r="K11" s="262">
        <v>783</v>
      </c>
      <c r="L11" s="260">
        <v>1099</v>
      </c>
      <c r="M11" s="260">
        <v>959</v>
      </c>
      <c r="N11" s="260">
        <v>99</v>
      </c>
      <c r="O11" s="260">
        <v>72</v>
      </c>
      <c r="P11" s="260">
        <v>107</v>
      </c>
      <c r="Q11" s="260">
        <v>141</v>
      </c>
      <c r="R11" s="260">
        <v>509</v>
      </c>
      <c r="S11" s="260">
        <v>264</v>
      </c>
      <c r="T11" s="260">
        <v>246</v>
      </c>
      <c r="U11" s="261">
        <v>173</v>
      </c>
      <c r="V11" s="263">
        <v>263</v>
      </c>
      <c r="W11" s="263">
        <v>91</v>
      </c>
      <c r="X11" s="263">
        <v>384</v>
      </c>
      <c r="Y11" s="263">
        <v>482</v>
      </c>
      <c r="Z11" s="263">
        <v>20</v>
      </c>
      <c r="AA11" s="263">
        <v>40</v>
      </c>
      <c r="AB11" s="263">
        <v>96</v>
      </c>
      <c r="AC11" s="263">
        <v>162</v>
      </c>
      <c r="AD11" s="263">
        <v>547</v>
      </c>
      <c r="AE11" s="263">
        <v>768</v>
      </c>
      <c r="AF11" s="263">
        <v>61</v>
      </c>
      <c r="AG11" s="263">
        <v>92</v>
      </c>
      <c r="AH11" s="263">
        <v>437</v>
      </c>
      <c r="AI11" s="263">
        <v>563</v>
      </c>
      <c r="AJ11" s="263">
        <v>76</v>
      </c>
      <c r="AK11" s="263">
        <v>101</v>
      </c>
      <c r="AL11" s="263">
        <v>253</v>
      </c>
      <c r="AM11" s="263">
        <v>307</v>
      </c>
      <c r="AN11" s="263">
        <v>108</v>
      </c>
      <c r="AO11" s="263">
        <v>155</v>
      </c>
      <c r="AP11" s="263">
        <v>49</v>
      </c>
      <c r="AQ11" s="263">
        <v>113</v>
      </c>
      <c r="AR11" s="263">
        <v>0</v>
      </c>
      <c r="AS11" s="263">
        <v>3</v>
      </c>
      <c r="AT11" s="263">
        <v>21</v>
      </c>
      <c r="AU11" s="263">
        <v>16</v>
      </c>
      <c r="AV11" s="263">
        <v>1</v>
      </c>
      <c r="AW11" s="263">
        <v>4</v>
      </c>
      <c r="AX11" s="263">
        <v>0</v>
      </c>
      <c r="AY11" s="263">
        <v>1</v>
      </c>
      <c r="AZ11" s="263">
        <v>10</v>
      </c>
      <c r="BA11" s="263">
        <v>7</v>
      </c>
      <c r="BB11" s="263">
        <v>1</v>
      </c>
      <c r="BC11" s="263">
        <v>1</v>
      </c>
      <c r="BD11" s="263">
        <v>5</v>
      </c>
      <c r="BE11" s="263">
        <v>0</v>
      </c>
      <c r="BF11" s="263">
        <v>4</v>
      </c>
      <c r="BG11" s="264">
        <v>3</v>
      </c>
      <c r="BH11" s="55"/>
      <c r="BI11" s="55"/>
      <c r="BJ11" s="55"/>
      <c r="BK11" s="55"/>
      <c r="BL11" s="55"/>
      <c r="BM11" s="55"/>
    </row>
    <row r="12" spans="1:65" ht="34.5" customHeight="1">
      <c r="A12" s="265">
        <v>21</v>
      </c>
      <c r="B12" s="266">
        <f aca="true" t="shared" si="0" ref="B12:AG12">SUM(B14:B43)</f>
        <v>2367</v>
      </c>
      <c r="C12" s="267">
        <f t="shared" si="0"/>
        <v>2179</v>
      </c>
      <c r="D12" s="267">
        <f t="shared" si="0"/>
        <v>5</v>
      </c>
      <c r="E12" s="267">
        <f t="shared" si="0"/>
        <v>20</v>
      </c>
      <c r="F12" s="267">
        <f t="shared" si="0"/>
        <v>534</v>
      </c>
      <c r="G12" s="267">
        <f t="shared" si="0"/>
        <v>130</v>
      </c>
      <c r="H12" s="267">
        <f t="shared" si="0"/>
        <v>51</v>
      </c>
      <c r="I12" s="267">
        <f t="shared" si="0"/>
        <v>65</v>
      </c>
      <c r="J12" s="268">
        <f t="shared" si="0"/>
        <v>1015</v>
      </c>
      <c r="K12" s="269">
        <f t="shared" si="0"/>
        <v>866</v>
      </c>
      <c r="L12" s="267">
        <f t="shared" si="0"/>
        <v>1120</v>
      </c>
      <c r="M12" s="267">
        <f t="shared" si="0"/>
        <v>955</v>
      </c>
      <c r="N12" s="267">
        <f t="shared" si="0"/>
        <v>91</v>
      </c>
      <c r="O12" s="267">
        <f t="shared" si="0"/>
        <v>83</v>
      </c>
      <c r="P12" s="267">
        <f t="shared" si="0"/>
        <v>99</v>
      </c>
      <c r="Q12" s="267">
        <f t="shared" si="0"/>
        <v>141</v>
      </c>
      <c r="R12" s="267">
        <f t="shared" si="0"/>
        <v>508</v>
      </c>
      <c r="S12" s="267">
        <f t="shared" si="0"/>
        <v>277</v>
      </c>
      <c r="T12" s="267">
        <f t="shared" si="0"/>
        <v>269</v>
      </c>
      <c r="U12" s="268">
        <f t="shared" si="0"/>
        <v>192</v>
      </c>
      <c r="V12" s="270">
        <f t="shared" si="0"/>
        <v>239</v>
      </c>
      <c r="W12" s="270">
        <f t="shared" si="0"/>
        <v>85</v>
      </c>
      <c r="X12" s="270">
        <f t="shared" si="0"/>
        <v>422</v>
      </c>
      <c r="Y12" s="270">
        <f t="shared" si="0"/>
        <v>454</v>
      </c>
      <c r="Z12" s="270">
        <f t="shared" si="0"/>
        <v>19</v>
      </c>
      <c r="AA12" s="270">
        <f t="shared" si="0"/>
        <v>45</v>
      </c>
      <c r="AB12" s="270">
        <f t="shared" si="0"/>
        <v>95</v>
      </c>
      <c r="AC12" s="270">
        <f t="shared" si="0"/>
        <v>173</v>
      </c>
      <c r="AD12" s="270">
        <f t="shared" si="0"/>
        <v>612</v>
      </c>
      <c r="AE12" s="270">
        <f t="shared" si="0"/>
        <v>772</v>
      </c>
      <c r="AF12" s="270">
        <f t="shared" si="0"/>
        <v>54</v>
      </c>
      <c r="AG12" s="270">
        <f t="shared" si="0"/>
        <v>95</v>
      </c>
      <c r="AH12" s="270">
        <f aca="true" t="shared" si="1" ref="AH12:BG12">SUM(AH14:AH43)</f>
        <v>497</v>
      </c>
      <c r="AI12" s="270">
        <f t="shared" si="1"/>
        <v>564</v>
      </c>
      <c r="AJ12" s="270">
        <f t="shared" si="1"/>
        <v>83</v>
      </c>
      <c r="AK12" s="270">
        <f t="shared" si="1"/>
        <v>128</v>
      </c>
      <c r="AL12" s="270">
        <f t="shared" si="1"/>
        <v>293</v>
      </c>
      <c r="AM12" s="270">
        <f t="shared" si="1"/>
        <v>279</v>
      </c>
      <c r="AN12" s="270">
        <f t="shared" si="1"/>
        <v>121</v>
      </c>
      <c r="AO12" s="270">
        <f t="shared" si="1"/>
        <v>157</v>
      </c>
      <c r="AP12" s="270">
        <f t="shared" si="1"/>
        <v>61</v>
      </c>
      <c r="AQ12" s="270">
        <f t="shared" si="1"/>
        <v>113</v>
      </c>
      <c r="AR12" s="270">
        <f t="shared" si="1"/>
        <v>0</v>
      </c>
      <c r="AS12" s="270">
        <f t="shared" si="1"/>
        <v>5</v>
      </c>
      <c r="AT12" s="270">
        <f t="shared" si="1"/>
        <v>14</v>
      </c>
      <c r="AU12" s="270">
        <f t="shared" si="1"/>
        <v>10</v>
      </c>
      <c r="AV12" s="270">
        <f t="shared" si="1"/>
        <v>0</v>
      </c>
      <c r="AW12" s="270">
        <f t="shared" si="1"/>
        <v>1</v>
      </c>
      <c r="AX12" s="270">
        <f t="shared" si="1"/>
        <v>0</v>
      </c>
      <c r="AY12" s="270">
        <f t="shared" si="1"/>
        <v>0</v>
      </c>
      <c r="AZ12" s="270">
        <f t="shared" si="1"/>
        <v>11</v>
      </c>
      <c r="BA12" s="270">
        <f t="shared" si="1"/>
        <v>2</v>
      </c>
      <c r="BB12" s="270">
        <f t="shared" si="1"/>
        <v>1</v>
      </c>
      <c r="BC12" s="270">
        <f t="shared" si="1"/>
        <v>1</v>
      </c>
      <c r="BD12" s="270">
        <f t="shared" si="1"/>
        <v>0</v>
      </c>
      <c r="BE12" s="270">
        <f t="shared" si="1"/>
        <v>3</v>
      </c>
      <c r="BF12" s="270">
        <f t="shared" si="1"/>
        <v>2</v>
      </c>
      <c r="BG12" s="271">
        <f t="shared" si="1"/>
        <v>3</v>
      </c>
      <c r="BH12" s="63"/>
      <c r="BI12" s="63"/>
      <c r="BJ12" s="63"/>
      <c r="BK12" s="63"/>
      <c r="BL12" s="63"/>
      <c r="BM12" s="63"/>
    </row>
    <row r="13" spans="1:65" ht="19.5" customHeight="1">
      <c r="A13" s="226"/>
      <c r="B13" s="272"/>
      <c r="C13" s="273"/>
      <c r="D13" s="273"/>
      <c r="E13" s="273"/>
      <c r="F13" s="273"/>
      <c r="G13" s="273"/>
      <c r="H13" s="273"/>
      <c r="I13" s="273"/>
      <c r="J13" s="274"/>
      <c r="K13" s="275"/>
      <c r="L13" s="273"/>
      <c r="M13" s="273"/>
      <c r="N13" s="273"/>
      <c r="O13" s="273"/>
      <c r="P13" s="273"/>
      <c r="Q13" s="273"/>
      <c r="R13" s="273"/>
      <c r="S13" s="273"/>
      <c r="T13" s="273"/>
      <c r="U13" s="274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8"/>
      <c r="BH13" s="63"/>
      <c r="BI13" s="63"/>
      <c r="BJ13" s="63"/>
      <c r="BK13" s="63"/>
      <c r="BL13" s="63"/>
      <c r="BM13" s="63"/>
    </row>
    <row r="14" spans="1:65" ht="33" customHeight="1">
      <c r="A14" s="226" t="s">
        <v>507</v>
      </c>
      <c r="B14" s="167">
        <v>0</v>
      </c>
      <c r="C14" s="77">
        <v>2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114">
        <v>1</v>
      </c>
      <c r="K14" s="115">
        <v>2</v>
      </c>
      <c r="L14" s="77">
        <f aca="true" t="shared" si="2" ref="L14:M18">SUM(N14,P14,R14,X14)</f>
        <v>2</v>
      </c>
      <c r="M14" s="77">
        <f t="shared" si="2"/>
        <v>0</v>
      </c>
      <c r="N14" s="77">
        <v>0</v>
      </c>
      <c r="O14" s="77">
        <v>0</v>
      </c>
      <c r="P14" s="77">
        <v>0</v>
      </c>
      <c r="Q14" s="77">
        <v>0</v>
      </c>
      <c r="R14" s="77">
        <f aca="true" t="shared" si="3" ref="R14:S18">SUM(T14,V14)</f>
        <v>0</v>
      </c>
      <c r="S14" s="77">
        <f t="shared" si="3"/>
        <v>0</v>
      </c>
      <c r="T14" s="77">
        <v>0</v>
      </c>
      <c r="U14" s="114">
        <v>0</v>
      </c>
      <c r="V14" s="159">
        <v>0</v>
      </c>
      <c r="W14" s="159">
        <v>0</v>
      </c>
      <c r="X14" s="159">
        <v>2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f aca="true" t="shared" si="4" ref="AD14:AE18">SUM(AF14,AH14,AP14)</f>
        <v>0</v>
      </c>
      <c r="AE14" s="159">
        <f t="shared" si="4"/>
        <v>0</v>
      </c>
      <c r="AF14" s="159">
        <v>0</v>
      </c>
      <c r="AG14" s="159">
        <v>0</v>
      </c>
      <c r="AH14" s="159">
        <f aca="true" t="shared" si="5" ref="AH14:AI18">SUM(AJ14,AL14,AN14)</f>
        <v>0</v>
      </c>
      <c r="AI14" s="159">
        <f t="shared" si="5"/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f aca="true" t="shared" si="6" ref="AT14:AU18">SUM(AV14,AX14,AZ14,BB14,BD14,BF14)</f>
        <v>13</v>
      </c>
      <c r="AU14" s="159">
        <f t="shared" si="6"/>
        <v>10</v>
      </c>
      <c r="AV14" s="159">
        <v>0</v>
      </c>
      <c r="AW14" s="159">
        <v>1</v>
      </c>
      <c r="AX14" s="159">
        <v>0</v>
      </c>
      <c r="AY14" s="159">
        <v>0</v>
      </c>
      <c r="AZ14" s="159">
        <v>10</v>
      </c>
      <c r="BA14" s="159">
        <v>2</v>
      </c>
      <c r="BB14" s="159">
        <v>1</v>
      </c>
      <c r="BC14" s="159">
        <v>1</v>
      </c>
      <c r="BD14" s="159">
        <v>0</v>
      </c>
      <c r="BE14" s="159">
        <v>3</v>
      </c>
      <c r="BF14" s="159">
        <v>2</v>
      </c>
      <c r="BG14" s="168">
        <v>3</v>
      </c>
      <c r="BH14" s="63"/>
      <c r="BI14" s="63"/>
      <c r="BJ14" s="63"/>
      <c r="BK14" s="63"/>
      <c r="BL14" s="63"/>
      <c r="BM14" s="63"/>
    </row>
    <row r="15" spans="1:65" ht="33" customHeight="1">
      <c r="A15" s="226" t="s">
        <v>508</v>
      </c>
      <c r="B15" s="167">
        <v>1</v>
      </c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114">
        <v>0</v>
      </c>
      <c r="K15" s="115">
        <v>0</v>
      </c>
      <c r="L15" s="77">
        <f t="shared" si="2"/>
        <v>0</v>
      </c>
      <c r="M15" s="77">
        <f t="shared" si="2"/>
        <v>0</v>
      </c>
      <c r="N15" s="77">
        <v>0</v>
      </c>
      <c r="O15" s="77">
        <v>0</v>
      </c>
      <c r="P15" s="77">
        <v>0</v>
      </c>
      <c r="Q15" s="77">
        <v>0</v>
      </c>
      <c r="R15" s="77">
        <f t="shared" si="3"/>
        <v>0</v>
      </c>
      <c r="S15" s="77">
        <f t="shared" si="3"/>
        <v>0</v>
      </c>
      <c r="T15" s="77">
        <v>0</v>
      </c>
      <c r="U15" s="114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f t="shared" si="4"/>
        <v>0</v>
      </c>
      <c r="AE15" s="159">
        <f t="shared" si="4"/>
        <v>0</v>
      </c>
      <c r="AF15" s="159">
        <v>0</v>
      </c>
      <c r="AG15" s="159">
        <v>0</v>
      </c>
      <c r="AH15" s="159">
        <f t="shared" si="5"/>
        <v>0</v>
      </c>
      <c r="AI15" s="159">
        <f t="shared" si="5"/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f t="shared" si="6"/>
        <v>0</v>
      </c>
      <c r="AU15" s="159">
        <f t="shared" si="6"/>
        <v>0</v>
      </c>
      <c r="AV15" s="159">
        <v>0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68">
        <v>0</v>
      </c>
      <c r="BH15" s="63"/>
      <c r="BI15" s="63"/>
      <c r="BJ15" s="63"/>
      <c r="BK15" s="63"/>
      <c r="BL15" s="63"/>
      <c r="BM15" s="63"/>
    </row>
    <row r="16" spans="1:65" ht="33" customHeight="1">
      <c r="A16" s="226" t="s">
        <v>509</v>
      </c>
      <c r="B16" s="16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114">
        <v>0</v>
      </c>
      <c r="K16" s="115">
        <v>0</v>
      </c>
      <c r="L16" s="77">
        <f t="shared" si="2"/>
        <v>0</v>
      </c>
      <c r="M16" s="77">
        <f t="shared" si="2"/>
        <v>0</v>
      </c>
      <c r="N16" s="77">
        <v>0</v>
      </c>
      <c r="O16" s="77">
        <v>0</v>
      </c>
      <c r="P16" s="77">
        <v>0</v>
      </c>
      <c r="Q16" s="77">
        <v>0</v>
      </c>
      <c r="R16" s="77">
        <f t="shared" si="3"/>
        <v>0</v>
      </c>
      <c r="S16" s="77">
        <f t="shared" si="3"/>
        <v>0</v>
      </c>
      <c r="T16" s="77">
        <v>0</v>
      </c>
      <c r="U16" s="114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f t="shared" si="4"/>
        <v>0</v>
      </c>
      <c r="AE16" s="159">
        <f t="shared" si="4"/>
        <v>0</v>
      </c>
      <c r="AF16" s="159">
        <v>0</v>
      </c>
      <c r="AG16" s="159">
        <v>0</v>
      </c>
      <c r="AH16" s="159">
        <f t="shared" si="5"/>
        <v>0</v>
      </c>
      <c r="AI16" s="159">
        <f t="shared" si="5"/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f t="shared" si="6"/>
        <v>1</v>
      </c>
      <c r="AU16" s="159">
        <f t="shared" si="6"/>
        <v>0</v>
      </c>
      <c r="AV16" s="159">
        <v>0</v>
      </c>
      <c r="AW16" s="159">
        <v>0</v>
      </c>
      <c r="AX16" s="159">
        <v>0</v>
      </c>
      <c r="AY16" s="159">
        <v>0</v>
      </c>
      <c r="AZ16" s="159">
        <v>1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68">
        <v>0</v>
      </c>
      <c r="BH16" s="63"/>
      <c r="BI16" s="63"/>
      <c r="BJ16" s="63"/>
      <c r="BK16" s="63"/>
      <c r="BL16" s="63"/>
      <c r="BM16" s="63"/>
    </row>
    <row r="17" spans="1:65" ht="33" customHeight="1">
      <c r="A17" s="276" t="s">
        <v>510</v>
      </c>
      <c r="B17" s="16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114">
        <v>0</v>
      </c>
      <c r="K17" s="115">
        <v>0</v>
      </c>
      <c r="L17" s="77">
        <f t="shared" si="2"/>
        <v>0</v>
      </c>
      <c r="M17" s="77">
        <f t="shared" si="2"/>
        <v>0</v>
      </c>
      <c r="N17" s="77">
        <v>0</v>
      </c>
      <c r="O17" s="77">
        <v>0</v>
      </c>
      <c r="P17" s="77">
        <v>0</v>
      </c>
      <c r="Q17" s="77">
        <v>0</v>
      </c>
      <c r="R17" s="77">
        <f t="shared" si="3"/>
        <v>0</v>
      </c>
      <c r="S17" s="77">
        <f t="shared" si="3"/>
        <v>0</v>
      </c>
      <c r="T17" s="77">
        <v>0</v>
      </c>
      <c r="U17" s="114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f t="shared" si="4"/>
        <v>0</v>
      </c>
      <c r="AE17" s="159">
        <f t="shared" si="4"/>
        <v>0</v>
      </c>
      <c r="AF17" s="159">
        <v>0</v>
      </c>
      <c r="AG17" s="159">
        <v>0</v>
      </c>
      <c r="AH17" s="159">
        <f t="shared" si="5"/>
        <v>0</v>
      </c>
      <c r="AI17" s="159">
        <f t="shared" si="5"/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f t="shared" si="6"/>
        <v>0</v>
      </c>
      <c r="AU17" s="159">
        <f t="shared" si="6"/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68">
        <v>0</v>
      </c>
      <c r="BH17" s="63"/>
      <c r="BI17" s="63"/>
      <c r="BJ17" s="63"/>
      <c r="BK17" s="63"/>
      <c r="BL17" s="63"/>
      <c r="BM17" s="63"/>
    </row>
    <row r="18" spans="1:65" ht="33" customHeight="1">
      <c r="A18" s="227" t="s">
        <v>511</v>
      </c>
      <c r="B18" s="16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114">
        <v>0</v>
      </c>
      <c r="K18" s="115">
        <v>0</v>
      </c>
      <c r="L18" s="77">
        <f t="shared" si="2"/>
        <v>0</v>
      </c>
      <c r="M18" s="77">
        <f t="shared" si="2"/>
        <v>0</v>
      </c>
      <c r="N18" s="77">
        <v>0</v>
      </c>
      <c r="O18" s="77">
        <v>0</v>
      </c>
      <c r="P18" s="77">
        <v>0</v>
      </c>
      <c r="Q18" s="77">
        <v>0</v>
      </c>
      <c r="R18" s="77">
        <f t="shared" si="3"/>
        <v>0</v>
      </c>
      <c r="S18" s="77">
        <f t="shared" si="3"/>
        <v>0</v>
      </c>
      <c r="T18" s="77">
        <v>0</v>
      </c>
      <c r="U18" s="114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f t="shared" si="4"/>
        <v>0</v>
      </c>
      <c r="AE18" s="159">
        <f t="shared" si="4"/>
        <v>0</v>
      </c>
      <c r="AF18" s="159">
        <v>0</v>
      </c>
      <c r="AG18" s="159">
        <v>0</v>
      </c>
      <c r="AH18" s="159">
        <f t="shared" si="5"/>
        <v>0</v>
      </c>
      <c r="AI18" s="159">
        <f t="shared" si="5"/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f t="shared" si="6"/>
        <v>0</v>
      </c>
      <c r="AU18" s="159">
        <f t="shared" si="6"/>
        <v>0</v>
      </c>
      <c r="AV18" s="159">
        <v>0</v>
      </c>
      <c r="AW18" s="159">
        <v>0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68">
        <v>0</v>
      </c>
      <c r="BH18" s="63"/>
      <c r="BI18" s="63"/>
      <c r="BJ18" s="63"/>
      <c r="BK18" s="63"/>
      <c r="BL18" s="63"/>
      <c r="BM18" s="63"/>
    </row>
    <row r="19" spans="1:65" ht="19.5" customHeight="1">
      <c r="A19" s="227"/>
      <c r="B19" s="167"/>
      <c r="C19" s="77"/>
      <c r="D19" s="77"/>
      <c r="E19" s="77"/>
      <c r="F19" s="77"/>
      <c r="G19" s="77"/>
      <c r="H19" s="77"/>
      <c r="I19" s="77"/>
      <c r="J19" s="114"/>
      <c r="K19" s="115"/>
      <c r="L19" s="77"/>
      <c r="M19" s="77"/>
      <c r="N19" s="77"/>
      <c r="O19" s="77"/>
      <c r="P19" s="77"/>
      <c r="Q19" s="77"/>
      <c r="R19" s="77"/>
      <c r="S19" s="77"/>
      <c r="T19" s="77"/>
      <c r="U19" s="114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8"/>
      <c r="BH19" s="63"/>
      <c r="BI19" s="63"/>
      <c r="BJ19" s="63"/>
      <c r="BK19" s="63"/>
      <c r="BL19" s="63"/>
      <c r="BM19" s="63"/>
    </row>
    <row r="20" spans="1:65" ht="33" customHeight="1">
      <c r="A20" s="227" t="s">
        <v>512</v>
      </c>
      <c r="B20" s="167">
        <v>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114">
        <v>0</v>
      </c>
      <c r="K20" s="115">
        <v>0</v>
      </c>
      <c r="L20" s="77">
        <f aca="true" t="shared" si="7" ref="L20:M24">SUM(N20,P20,R20,X20)</f>
        <v>0</v>
      </c>
      <c r="M20" s="77">
        <f t="shared" si="7"/>
        <v>0</v>
      </c>
      <c r="N20" s="77">
        <v>0</v>
      </c>
      <c r="O20" s="77">
        <v>0</v>
      </c>
      <c r="P20" s="77">
        <v>0</v>
      </c>
      <c r="Q20" s="77">
        <v>0</v>
      </c>
      <c r="R20" s="77">
        <f aca="true" t="shared" si="8" ref="R20:S24">SUM(T20,V20)</f>
        <v>0</v>
      </c>
      <c r="S20" s="77">
        <f t="shared" si="8"/>
        <v>0</v>
      </c>
      <c r="T20" s="77">
        <v>0</v>
      </c>
      <c r="U20" s="114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f aca="true" t="shared" si="9" ref="AD20:AE24">SUM(AF20,AH20,AP20)</f>
        <v>0</v>
      </c>
      <c r="AE20" s="159">
        <f t="shared" si="9"/>
        <v>0</v>
      </c>
      <c r="AF20" s="159">
        <v>0</v>
      </c>
      <c r="AG20" s="159">
        <v>0</v>
      </c>
      <c r="AH20" s="159">
        <f aca="true" t="shared" si="10" ref="AH20:AI24">SUM(AJ20,AL20,AN20)</f>
        <v>0</v>
      </c>
      <c r="AI20" s="159">
        <f t="shared" si="10"/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f aca="true" t="shared" si="11" ref="AT20:AU24">SUM(AV20,AX20,AZ20,BB20,BD20,BF20)</f>
        <v>0</v>
      </c>
      <c r="AU20" s="159">
        <f t="shared" si="11"/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68">
        <v>0</v>
      </c>
      <c r="BH20" s="63"/>
      <c r="BI20" s="63"/>
      <c r="BJ20" s="63"/>
      <c r="BK20" s="63"/>
      <c r="BL20" s="63"/>
      <c r="BM20" s="63"/>
    </row>
    <row r="21" spans="1:65" ht="33" customHeight="1">
      <c r="A21" s="227" t="s">
        <v>513</v>
      </c>
      <c r="B21" s="16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114">
        <v>0</v>
      </c>
      <c r="K21" s="115">
        <v>0</v>
      </c>
      <c r="L21" s="77">
        <f t="shared" si="7"/>
        <v>0</v>
      </c>
      <c r="M21" s="77">
        <f t="shared" si="7"/>
        <v>1</v>
      </c>
      <c r="N21" s="77">
        <v>0</v>
      </c>
      <c r="O21" s="77">
        <v>0</v>
      </c>
      <c r="P21" s="77">
        <v>0</v>
      </c>
      <c r="Q21" s="77">
        <v>0</v>
      </c>
      <c r="R21" s="77">
        <f t="shared" si="8"/>
        <v>0</v>
      </c>
      <c r="S21" s="77">
        <f t="shared" si="8"/>
        <v>0</v>
      </c>
      <c r="T21" s="77">
        <v>0</v>
      </c>
      <c r="U21" s="114">
        <v>0</v>
      </c>
      <c r="V21" s="159">
        <v>0</v>
      </c>
      <c r="W21" s="159">
        <v>0</v>
      </c>
      <c r="X21" s="159">
        <v>0</v>
      </c>
      <c r="Y21" s="159">
        <v>1</v>
      </c>
      <c r="Z21" s="159">
        <v>0</v>
      </c>
      <c r="AA21" s="159">
        <v>0</v>
      </c>
      <c r="AB21" s="159">
        <v>0</v>
      </c>
      <c r="AC21" s="159">
        <v>0</v>
      </c>
      <c r="AD21" s="159">
        <f t="shared" si="9"/>
        <v>0</v>
      </c>
      <c r="AE21" s="159">
        <f t="shared" si="9"/>
        <v>0</v>
      </c>
      <c r="AF21" s="159">
        <v>0</v>
      </c>
      <c r="AG21" s="159">
        <v>0</v>
      </c>
      <c r="AH21" s="159">
        <f t="shared" si="10"/>
        <v>0</v>
      </c>
      <c r="AI21" s="159">
        <f t="shared" si="10"/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f t="shared" si="11"/>
        <v>0</v>
      </c>
      <c r="AU21" s="159">
        <f t="shared" si="11"/>
        <v>0</v>
      </c>
      <c r="AV21" s="159"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68">
        <v>0</v>
      </c>
      <c r="BH21" s="63"/>
      <c r="BI21" s="63"/>
      <c r="BJ21" s="63"/>
      <c r="BK21" s="63"/>
      <c r="BL21" s="63"/>
      <c r="BM21" s="63"/>
    </row>
    <row r="22" spans="1:65" ht="33" customHeight="1">
      <c r="A22" s="227" t="s">
        <v>514</v>
      </c>
      <c r="B22" s="16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114">
        <v>1</v>
      </c>
      <c r="K22" s="115">
        <v>0</v>
      </c>
      <c r="L22" s="77">
        <f t="shared" si="7"/>
        <v>1</v>
      </c>
      <c r="M22" s="77">
        <f t="shared" si="7"/>
        <v>0</v>
      </c>
      <c r="N22" s="77">
        <v>0</v>
      </c>
      <c r="O22" s="77">
        <v>0</v>
      </c>
      <c r="P22" s="77">
        <v>0</v>
      </c>
      <c r="Q22" s="77">
        <v>0</v>
      </c>
      <c r="R22" s="77">
        <f t="shared" si="8"/>
        <v>0</v>
      </c>
      <c r="S22" s="77">
        <f t="shared" si="8"/>
        <v>0</v>
      </c>
      <c r="T22" s="77">
        <v>0</v>
      </c>
      <c r="U22" s="114">
        <v>0</v>
      </c>
      <c r="V22" s="159">
        <v>0</v>
      </c>
      <c r="W22" s="159">
        <v>0</v>
      </c>
      <c r="X22" s="159">
        <v>1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f t="shared" si="9"/>
        <v>0</v>
      </c>
      <c r="AE22" s="159">
        <f t="shared" si="9"/>
        <v>1</v>
      </c>
      <c r="AF22" s="159">
        <v>0</v>
      </c>
      <c r="AG22" s="159">
        <v>0</v>
      </c>
      <c r="AH22" s="159">
        <f t="shared" si="10"/>
        <v>0</v>
      </c>
      <c r="AI22" s="159">
        <f t="shared" si="10"/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1</v>
      </c>
      <c r="AR22" s="159">
        <v>0</v>
      </c>
      <c r="AS22" s="159">
        <v>0</v>
      </c>
      <c r="AT22" s="159">
        <f t="shared" si="11"/>
        <v>0</v>
      </c>
      <c r="AU22" s="159">
        <f t="shared" si="11"/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68">
        <v>0</v>
      </c>
      <c r="BH22" s="63"/>
      <c r="BI22" s="63"/>
      <c r="BJ22" s="63"/>
      <c r="BK22" s="63"/>
      <c r="BL22" s="63"/>
      <c r="BM22" s="63"/>
    </row>
    <row r="23" spans="1:65" ht="33" customHeight="1">
      <c r="A23" s="227" t="s">
        <v>515</v>
      </c>
      <c r="B23" s="167">
        <v>0</v>
      </c>
      <c r="C23" s="77">
        <v>1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114">
        <v>1</v>
      </c>
      <c r="K23" s="115">
        <v>3</v>
      </c>
      <c r="L23" s="77">
        <f t="shared" si="7"/>
        <v>0</v>
      </c>
      <c r="M23" s="77">
        <f t="shared" si="7"/>
        <v>0</v>
      </c>
      <c r="N23" s="77">
        <v>0</v>
      </c>
      <c r="O23" s="77">
        <v>0</v>
      </c>
      <c r="P23" s="77">
        <v>0</v>
      </c>
      <c r="Q23" s="77">
        <v>0</v>
      </c>
      <c r="R23" s="77">
        <f t="shared" si="8"/>
        <v>0</v>
      </c>
      <c r="S23" s="77">
        <f t="shared" si="8"/>
        <v>0</v>
      </c>
      <c r="T23" s="77">
        <v>0</v>
      </c>
      <c r="U23" s="114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f t="shared" si="9"/>
        <v>0</v>
      </c>
      <c r="AE23" s="159">
        <f t="shared" si="9"/>
        <v>1</v>
      </c>
      <c r="AF23" s="159">
        <v>0</v>
      </c>
      <c r="AG23" s="159">
        <v>0</v>
      </c>
      <c r="AH23" s="159">
        <f t="shared" si="10"/>
        <v>0</v>
      </c>
      <c r="AI23" s="159">
        <f t="shared" si="10"/>
        <v>1</v>
      </c>
      <c r="AJ23" s="159">
        <v>0</v>
      </c>
      <c r="AK23" s="159">
        <v>1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f t="shared" si="11"/>
        <v>0</v>
      </c>
      <c r="AU23" s="159">
        <f t="shared" si="11"/>
        <v>0</v>
      </c>
      <c r="AV23" s="159">
        <v>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68">
        <v>0</v>
      </c>
      <c r="BH23" s="63"/>
      <c r="BI23" s="63"/>
      <c r="BJ23" s="63"/>
      <c r="BK23" s="63"/>
      <c r="BL23" s="63"/>
      <c r="BM23" s="63"/>
    </row>
    <row r="24" spans="1:65" ht="33" customHeight="1">
      <c r="A24" s="227" t="s">
        <v>516</v>
      </c>
      <c r="B24" s="167">
        <v>1</v>
      </c>
      <c r="C24" s="77">
        <v>1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114">
        <v>1</v>
      </c>
      <c r="K24" s="115">
        <v>0</v>
      </c>
      <c r="L24" s="77">
        <f t="shared" si="7"/>
        <v>0</v>
      </c>
      <c r="M24" s="77">
        <f t="shared" si="7"/>
        <v>0</v>
      </c>
      <c r="N24" s="77">
        <v>0</v>
      </c>
      <c r="O24" s="77">
        <v>0</v>
      </c>
      <c r="P24" s="77">
        <v>0</v>
      </c>
      <c r="Q24" s="77">
        <v>0</v>
      </c>
      <c r="R24" s="77">
        <f t="shared" si="8"/>
        <v>0</v>
      </c>
      <c r="S24" s="77">
        <f t="shared" si="8"/>
        <v>0</v>
      </c>
      <c r="T24" s="77">
        <v>0</v>
      </c>
      <c r="U24" s="114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1</v>
      </c>
      <c r="AD24" s="159">
        <f t="shared" si="9"/>
        <v>0</v>
      </c>
      <c r="AE24" s="159">
        <f t="shared" si="9"/>
        <v>0</v>
      </c>
      <c r="AF24" s="159">
        <v>0</v>
      </c>
      <c r="AG24" s="159">
        <v>0</v>
      </c>
      <c r="AH24" s="159">
        <f t="shared" si="10"/>
        <v>0</v>
      </c>
      <c r="AI24" s="159">
        <f t="shared" si="10"/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1</v>
      </c>
      <c r="AT24" s="159">
        <f t="shared" si="11"/>
        <v>0</v>
      </c>
      <c r="AU24" s="159">
        <f t="shared" si="11"/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68">
        <v>0</v>
      </c>
      <c r="BH24" s="63"/>
      <c r="BI24" s="63"/>
      <c r="BJ24" s="63"/>
      <c r="BK24" s="63"/>
      <c r="BL24" s="63"/>
      <c r="BM24" s="63"/>
    </row>
    <row r="25" spans="1:65" ht="19.5" customHeight="1">
      <c r="A25" s="227"/>
      <c r="B25" s="167"/>
      <c r="C25" s="77"/>
      <c r="D25" s="77"/>
      <c r="E25" s="77"/>
      <c r="F25" s="77"/>
      <c r="G25" s="77"/>
      <c r="H25" s="77"/>
      <c r="I25" s="77"/>
      <c r="J25" s="114"/>
      <c r="K25" s="115"/>
      <c r="L25" s="77"/>
      <c r="M25" s="77"/>
      <c r="N25" s="77"/>
      <c r="O25" s="77"/>
      <c r="P25" s="77"/>
      <c r="Q25" s="77"/>
      <c r="R25" s="77"/>
      <c r="S25" s="77"/>
      <c r="T25" s="77"/>
      <c r="U25" s="114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8"/>
      <c r="BH25" s="63"/>
      <c r="BI25" s="63"/>
      <c r="BJ25" s="63"/>
      <c r="BK25" s="63"/>
      <c r="BL25" s="63"/>
      <c r="BM25" s="63"/>
    </row>
    <row r="26" spans="1:65" ht="33" customHeight="1">
      <c r="A26" s="227" t="s">
        <v>517</v>
      </c>
      <c r="B26" s="167">
        <v>2</v>
      </c>
      <c r="C26" s="77">
        <v>3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1</v>
      </c>
      <c r="J26" s="114">
        <v>3</v>
      </c>
      <c r="K26" s="115">
        <v>0</v>
      </c>
      <c r="L26" s="77">
        <f aca="true" t="shared" si="12" ref="L26:M30">SUM(N26,P26,R26,X26)</f>
        <v>2</v>
      </c>
      <c r="M26" s="77">
        <f t="shared" si="12"/>
        <v>2</v>
      </c>
      <c r="N26" s="77">
        <v>0</v>
      </c>
      <c r="O26" s="77">
        <v>0</v>
      </c>
      <c r="P26" s="77">
        <v>0</v>
      </c>
      <c r="Q26" s="77">
        <v>0</v>
      </c>
      <c r="R26" s="77">
        <f aca="true" t="shared" si="13" ref="R26:S30">SUM(T26,V26)</f>
        <v>1</v>
      </c>
      <c r="S26" s="77">
        <f t="shared" si="13"/>
        <v>2</v>
      </c>
      <c r="T26" s="77">
        <v>1</v>
      </c>
      <c r="U26" s="114">
        <v>1</v>
      </c>
      <c r="V26" s="159">
        <v>0</v>
      </c>
      <c r="W26" s="159">
        <v>1</v>
      </c>
      <c r="X26" s="159">
        <v>1</v>
      </c>
      <c r="Y26" s="159">
        <v>0</v>
      </c>
      <c r="Z26" s="159">
        <v>0</v>
      </c>
      <c r="AA26" s="159">
        <v>0</v>
      </c>
      <c r="AB26" s="159">
        <v>0</v>
      </c>
      <c r="AC26" s="159">
        <v>1</v>
      </c>
      <c r="AD26" s="159">
        <f aca="true" t="shared" si="14" ref="AD26:AE30">SUM(AF26,AH26,AP26)</f>
        <v>0</v>
      </c>
      <c r="AE26" s="159">
        <f t="shared" si="14"/>
        <v>1</v>
      </c>
      <c r="AF26" s="159">
        <v>0</v>
      </c>
      <c r="AG26" s="159">
        <v>0</v>
      </c>
      <c r="AH26" s="159">
        <f aca="true" t="shared" si="15" ref="AH26:AI30">SUM(AJ26,AL26,AN26)</f>
        <v>0</v>
      </c>
      <c r="AI26" s="159">
        <f t="shared" si="15"/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1</v>
      </c>
      <c r="AR26" s="159">
        <v>0</v>
      </c>
      <c r="AS26" s="159">
        <v>2</v>
      </c>
      <c r="AT26" s="159">
        <f aca="true" t="shared" si="16" ref="AT26:AU30">SUM(AV26,AX26,AZ26,BB26,BD26,BF26)</f>
        <v>0</v>
      </c>
      <c r="AU26" s="159">
        <f t="shared" si="16"/>
        <v>0</v>
      </c>
      <c r="AV26" s="159">
        <v>0</v>
      </c>
      <c r="AW26" s="159">
        <v>0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59">
        <v>0</v>
      </c>
      <c r="BF26" s="159">
        <v>0</v>
      </c>
      <c r="BG26" s="168">
        <v>0</v>
      </c>
      <c r="BH26" s="63"/>
      <c r="BI26" s="63"/>
      <c r="BJ26" s="63"/>
      <c r="BK26" s="63"/>
      <c r="BL26" s="63"/>
      <c r="BM26" s="63"/>
    </row>
    <row r="27" spans="1:65" ht="33" customHeight="1">
      <c r="A27" s="227" t="s">
        <v>518</v>
      </c>
      <c r="B27" s="167">
        <v>0</v>
      </c>
      <c r="C27" s="77">
        <v>1</v>
      </c>
      <c r="D27" s="77">
        <v>0</v>
      </c>
      <c r="E27" s="77">
        <v>0</v>
      </c>
      <c r="F27" s="77">
        <v>0</v>
      </c>
      <c r="G27" s="77">
        <v>0</v>
      </c>
      <c r="H27" s="77">
        <v>2</v>
      </c>
      <c r="I27" s="77">
        <v>0</v>
      </c>
      <c r="J27" s="114">
        <v>1</v>
      </c>
      <c r="K27" s="115">
        <v>0</v>
      </c>
      <c r="L27" s="77">
        <f t="shared" si="12"/>
        <v>13</v>
      </c>
      <c r="M27" s="77">
        <f t="shared" si="12"/>
        <v>7</v>
      </c>
      <c r="N27" s="77">
        <v>2</v>
      </c>
      <c r="O27" s="77">
        <v>0</v>
      </c>
      <c r="P27" s="77">
        <v>0</v>
      </c>
      <c r="Q27" s="77">
        <v>1</v>
      </c>
      <c r="R27" s="77">
        <f t="shared" si="13"/>
        <v>5</v>
      </c>
      <c r="S27" s="77">
        <f t="shared" si="13"/>
        <v>5</v>
      </c>
      <c r="T27" s="77">
        <v>2</v>
      </c>
      <c r="U27" s="114">
        <v>2</v>
      </c>
      <c r="V27" s="159">
        <v>3</v>
      </c>
      <c r="W27" s="159">
        <v>3</v>
      </c>
      <c r="X27" s="159">
        <v>6</v>
      </c>
      <c r="Y27" s="159">
        <v>1</v>
      </c>
      <c r="Z27" s="159">
        <v>0</v>
      </c>
      <c r="AA27" s="159">
        <v>0</v>
      </c>
      <c r="AB27" s="159">
        <v>0</v>
      </c>
      <c r="AC27" s="159">
        <v>0</v>
      </c>
      <c r="AD27" s="159">
        <f t="shared" si="14"/>
        <v>0</v>
      </c>
      <c r="AE27" s="159">
        <f t="shared" si="14"/>
        <v>2</v>
      </c>
      <c r="AF27" s="159">
        <v>0</v>
      </c>
      <c r="AG27" s="159">
        <v>1</v>
      </c>
      <c r="AH27" s="159">
        <f t="shared" si="15"/>
        <v>0</v>
      </c>
      <c r="AI27" s="159">
        <f t="shared" si="15"/>
        <v>1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1</v>
      </c>
      <c r="AP27" s="159">
        <v>0</v>
      </c>
      <c r="AQ27" s="159">
        <v>0</v>
      </c>
      <c r="AR27" s="159">
        <v>0</v>
      </c>
      <c r="AS27" s="159">
        <v>2</v>
      </c>
      <c r="AT27" s="159">
        <f t="shared" si="16"/>
        <v>0</v>
      </c>
      <c r="AU27" s="159">
        <f t="shared" si="16"/>
        <v>0</v>
      </c>
      <c r="AV27" s="159">
        <v>0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68">
        <v>0</v>
      </c>
      <c r="BH27" s="63"/>
      <c r="BI27" s="63"/>
      <c r="BJ27" s="63"/>
      <c r="BK27" s="63"/>
      <c r="BL27" s="63"/>
      <c r="BM27" s="63"/>
    </row>
    <row r="28" spans="1:65" ht="33" customHeight="1">
      <c r="A28" s="227" t="s">
        <v>519</v>
      </c>
      <c r="B28" s="167">
        <v>6</v>
      </c>
      <c r="C28" s="77">
        <v>2</v>
      </c>
      <c r="D28" s="77">
        <v>0</v>
      </c>
      <c r="E28" s="77">
        <v>0</v>
      </c>
      <c r="F28" s="77">
        <v>1</v>
      </c>
      <c r="G28" s="77">
        <v>0</v>
      </c>
      <c r="H28" s="77">
        <v>1</v>
      </c>
      <c r="I28" s="77">
        <v>1</v>
      </c>
      <c r="J28" s="114">
        <v>2</v>
      </c>
      <c r="K28" s="115">
        <v>1</v>
      </c>
      <c r="L28" s="77">
        <f t="shared" si="12"/>
        <v>20</v>
      </c>
      <c r="M28" s="77">
        <f t="shared" si="12"/>
        <v>9</v>
      </c>
      <c r="N28" s="77">
        <v>0</v>
      </c>
      <c r="O28" s="77">
        <v>0</v>
      </c>
      <c r="P28" s="77">
        <v>1</v>
      </c>
      <c r="Q28" s="77">
        <v>1</v>
      </c>
      <c r="R28" s="77">
        <f t="shared" si="13"/>
        <v>17</v>
      </c>
      <c r="S28" s="77">
        <f t="shared" si="13"/>
        <v>7</v>
      </c>
      <c r="T28" s="77">
        <v>5</v>
      </c>
      <c r="U28" s="114">
        <v>3</v>
      </c>
      <c r="V28" s="159">
        <v>12</v>
      </c>
      <c r="W28" s="159">
        <v>4</v>
      </c>
      <c r="X28" s="159">
        <v>2</v>
      </c>
      <c r="Y28" s="159">
        <v>1</v>
      </c>
      <c r="Z28" s="159">
        <v>0</v>
      </c>
      <c r="AA28" s="159">
        <v>0</v>
      </c>
      <c r="AB28" s="159">
        <v>0</v>
      </c>
      <c r="AC28" s="159">
        <v>0</v>
      </c>
      <c r="AD28" s="159">
        <f t="shared" si="14"/>
        <v>0</v>
      </c>
      <c r="AE28" s="159">
        <f t="shared" si="14"/>
        <v>1</v>
      </c>
      <c r="AF28" s="159">
        <v>0</v>
      </c>
      <c r="AG28" s="159">
        <v>0</v>
      </c>
      <c r="AH28" s="159">
        <f t="shared" si="15"/>
        <v>0</v>
      </c>
      <c r="AI28" s="159">
        <f t="shared" si="15"/>
        <v>1</v>
      </c>
      <c r="AJ28" s="159">
        <v>0</v>
      </c>
      <c r="AK28" s="159">
        <v>0</v>
      </c>
      <c r="AL28" s="159">
        <v>0</v>
      </c>
      <c r="AM28" s="159">
        <v>1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f t="shared" si="16"/>
        <v>0</v>
      </c>
      <c r="AU28" s="159">
        <f t="shared" si="16"/>
        <v>0</v>
      </c>
      <c r="AV28" s="159"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9">
        <v>0</v>
      </c>
      <c r="BC28" s="159">
        <v>0</v>
      </c>
      <c r="BD28" s="159">
        <v>0</v>
      </c>
      <c r="BE28" s="159">
        <v>0</v>
      </c>
      <c r="BF28" s="159">
        <v>0</v>
      </c>
      <c r="BG28" s="168">
        <v>0</v>
      </c>
      <c r="BH28" s="63"/>
      <c r="BI28" s="63"/>
      <c r="BJ28" s="63"/>
      <c r="BK28" s="63"/>
      <c r="BL28" s="63"/>
      <c r="BM28" s="63"/>
    </row>
    <row r="29" spans="1:65" ht="33" customHeight="1">
      <c r="A29" s="227" t="s">
        <v>520</v>
      </c>
      <c r="B29" s="167">
        <v>8</v>
      </c>
      <c r="C29" s="77">
        <v>0</v>
      </c>
      <c r="D29" s="77">
        <v>0</v>
      </c>
      <c r="E29" s="77">
        <v>0</v>
      </c>
      <c r="F29" s="77">
        <v>1</v>
      </c>
      <c r="G29" s="77">
        <v>0</v>
      </c>
      <c r="H29" s="77">
        <v>1</v>
      </c>
      <c r="I29" s="77">
        <v>2</v>
      </c>
      <c r="J29" s="114">
        <v>1</v>
      </c>
      <c r="K29" s="115">
        <v>3</v>
      </c>
      <c r="L29" s="77">
        <f t="shared" si="12"/>
        <v>32</v>
      </c>
      <c r="M29" s="77">
        <f t="shared" si="12"/>
        <v>9</v>
      </c>
      <c r="N29" s="77">
        <v>2</v>
      </c>
      <c r="O29" s="77">
        <v>1</v>
      </c>
      <c r="P29" s="77">
        <v>1</v>
      </c>
      <c r="Q29" s="77">
        <v>1</v>
      </c>
      <c r="R29" s="77">
        <f t="shared" si="13"/>
        <v>25</v>
      </c>
      <c r="S29" s="77">
        <f t="shared" si="13"/>
        <v>5</v>
      </c>
      <c r="T29" s="77">
        <v>12</v>
      </c>
      <c r="U29" s="114">
        <v>1</v>
      </c>
      <c r="V29" s="159">
        <v>13</v>
      </c>
      <c r="W29" s="159">
        <v>4</v>
      </c>
      <c r="X29" s="159">
        <v>4</v>
      </c>
      <c r="Y29" s="159">
        <v>2</v>
      </c>
      <c r="Z29" s="159">
        <v>0</v>
      </c>
      <c r="AA29" s="159">
        <v>0</v>
      </c>
      <c r="AB29" s="159">
        <v>1</v>
      </c>
      <c r="AC29" s="159">
        <v>1</v>
      </c>
      <c r="AD29" s="159">
        <f t="shared" si="14"/>
        <v>6</v>
      </c>
      <c r="AE29" s="159">
        <f t="shared" si="14"/>
        <v>2</v>
      </c>
      <c r="AF29" s="159">
        <v>1</v>
      </c>
      <c r="AG29" s="159">
        <v>0</v>
      </c>
      <c r="AH29" s="159">
        <f t="shared" si="15"/>
        <v>5</v>
      </c>
      <c r="AI29" s="159">
        <f t="shared" si="15"/>
        <v>1</v>
      </c>
      <c r="AJ29" s="159">
        <v>1</v>
      </c>
      <c r="AK29" s="159">
        <v>1</v>
      </c>
      <c r="AL29" s="159">
        <v>2</v>
      </c>
      <c r="AM29" s="159">
        <v>0</v>
      </c>
      <c r="AN29" s="159">
        <v>2</v>
      </c>
      <c r="AO29" s="159">
        <v>0</v>
      </c>
      <c r="AP29" s="159">
        <v>0</v>
      </c>
      <c r="AQ29" s="159">
        <v>1</v>
      </c>
      <c r="AR29" s="159">
        <v>0</v>
      </c>
      <c r="AS29" s="159">
        <v>0</v>
      </c>
      <c r="AT29" s="159">
        <f t="shared" si="16"/>
        <v>0</v>
      </c>
      <c r="AU29" s="159">
        <f t="shared" si="16"/>
        <v>0</v>
      </c>
      <c r="AV29" s="159">
        <v>0</v>
      </c>
      <c r="AW29" s="159">
        <v>0</v>
      </c>
      <c r="AX29" s="159">
        <v>0</v>
      </c>
      <c r="AY29" s="159">
        <v>0</v>
      </c>
      <c r="AZ29" s="159">
        <v>0</v>
      </c>
      <c r="BA29" s="159">
        <v>0</v>
      </c>
      <c r="BB29" s="159">
        <v>0</v>
      </c>
      <c r="BC29" s="159">
        <v>0</v>
      </c>
      <c r="BD29" s="159">
        <v>0</v>
      </c>
      <c r="BE29" s="159">
        <v>0</v>
      </c>
      <c r="BF29" s="159">
        <v>0</v>
      </c>
      <c r="BG29" s="168">
        <v>0</v>
      </c>
      <c r="BH29" s="63"/>
      <c r="BI29" s="63"/>
      <c r="BJ29" s="63"/>
      <c r="BK29" s="63"/>
      <c r="BL29" s="63"/>
      <c r="BM29" s="63"/>
    </row>
    <row r="30" spans="1:65" ht="33" customHeight="1">
      <c r="A30" s="227" t="s">
        <v>521</v>
      </c>
      <c r="B30" s="167">
        <v>5</v>
      </c>
      <c r="C30" s="77">
        <v>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1</v>
      </c>
      <c r="J30" s="114">
        <v>7</v>
      </c>
      <c r="K30" s="115">
        <v>5</v>
      </c>
      <c r="L30" s="77">
        <f t="shared" si="12"/>
        <v>48</v>
      </c>
      <c r="M30" s="77">
        <f t="shared" si="12"/>
        <v>7</v>
      </c>
      <c r="N30" s="77">
        <v>0</v>
      </c>
      <c r="O30" s="77">
        <v>0</v>
      </c>
      <c r="P30" s="77">
        <v>0</v>
      </c>
      <c r="Q30" s="77">
        <v>1</v>
      </c>
      <c r="R30" s="77">
        <f t="shared" si="13"/>
        <v>40</v>
      </c>
      <c r="S30" s="77">
        <f t="shared" si="13"/>
        <v>3</v>
      </c>
      <c r="T30" s="77">
        <v>15</v>
      </c>
      <c r="U30" s="114">
        <v>1</v>
      </c>
      <c r="V30" s="159">
        <v>25</v>
      </c>
      <c r="W30" s="159">
        <v>2</v>
      </c>
      <c r="X30" s="159">
        <v>8</v>
      </c>
      <c r="Y30" s="159">
        <v>3</v>
      </c>
      <c r="Z30" s="159">
        <v>1</v>
      </c>
      <c r="AA30" s="159">
        <v>0</v>
      </c>
      <c r="AB30" s="159">
        <v>1</v>
      </c>
      <c r="AC30" s="159">
        <v>1</v>
      </c>
      <c r="AD30" s="159">
        <f t="shared" si="14"/>
        <v>2</v>
      </c>
      <c r="AE30" s="159">
        <f t="shared" si="14"/>
        <v>1</v>
      </c>
      <c r="AF30" s="159">
        <v>0</v>
      </c>
      <c r="AG30" s="159">
        <v>0</v>
      </c>
      <c r="AH30" s="159">
        <f t="shared" si="15"/>
        <v>2</v>
      </c>
      <c r="AI30" s="159">
        <f t="shared" si="15"/>
        <v>1</v>
      </c>
      <c r="AJ30" s="159">
        <v>0</v>
      </c>
      <c r="AK30" s="159">
        <v>1</v>
      </c>
      <c r="AL30" s="159">
        <v>1</v>
      </c>
      <c r="AM30" s="159">
        <v>0</v>
      </c>
      <c r="AN30" s="159">
        <v>1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f t="shared" si="16"/>
        <v>0</v>
      </c>
      <c r="AU30" s="159">
        <f t="shared" si="16"/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68">
        <v>0</v>
      </c>
      <c r="BH30" s="63"/>
      <c r="BI30" s="63"/>
      <c r="BJ30" s="63"/>
      <c r="BK30" s="63"/>
      <c r="BL30" s="63"/>
      <c r="BM30" s="63"/>
    </row>
    <row r="31" spans="1:65" ht="19.5" customHeight="1">
      <c r="A31" s="227"/>
      <c r="B31" s="167"/>
      <c r="C31" s="77"/>
      <c r="D31" s="77"/>
      <c r="E31" s="77"/>
      <c r="F31" s="77"/>
      <c r="G31" s="77"/>
      <c r="H31" s="77"/>
      <c r="I31" s="77"/>
      <c r="J31" s="114"/>
      <c r="K31" s="115"/>
      <c r="L31" s="77"/>
      <c r="M31" s="77"/>
      <c r="N31" s="77"/>
      <c r="O31" s="77"/>
      <c r="P31" s="77"/>
      <c r="Q31" s="77"/>
      <c r="R31" s="77"/>
      <c r="S31" s="77"/>
      <c r="T31" s="77"/>
      <c r="U31" s="114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8"/>
      <c r="BH31" s="63"/>
      <c r="BI31" s="63"/>
      <c r="BJ31" s="63"/>
      <c r="BK31" s="63"/>
      <c r="BL31" s="63"/>
      <c r="BM31" s="63"/>
    </row>
    <row r="32" spans="1:65" ht="33" customHeight="1">
      <c r="A32" s="227" t="s">
        <v>522</v>
      </c>
      <c r="B32" s="167">
        <v>34</v>
      </c>
      <c r="C32" s="77">
        <v>10</v>
      </c>
      <c r="D32" s="77">
        <v>0</v>
      </c>
      <c r="E32" s="77">
        <v>0</v>
      </c>
      <c r="F32" s="77">
        <v>2</v>
      </c>
      <c r="G32" s="77">
        <v>1</v>
      </c>
      <c r="H32" s="77">
        <v>2</v>
      </c>
      <c r="I32" s="77">
        <v>2</v>
      </c>
      <c r="J32" s="114">
        <v>20</v>
      </c>
      <c r="K32" s="115">
        <v>5</v>
      </c>
      <c r="L32" s="77">
        <f aca="true" t="shared" si="17" ref="L32:M36">SUM(N32,P32,R32,X32)</f>
        <v>83</v>
      </c>
      <c r="M32" s="77">
        <f t="shared" si="17"/>
        <v>10</v>
      </c>
      <c r="N32" s="77">
        <v>5</v>
      </c>
      <c r="O32" s="77">
        <v>0</v>
      </c>
      <c r="P32" s="77">
        <v>3</v>
      </c>
      <c r="Q32" s="77">
        <v>1</v>
      </c>
      <c r="R32" s="77">
        <f aca="true" t="shared" si="18" ref="R32:S36">SUM(T32,V32)</f>
        <v>62</v>
      </c>
      <c r="S32" s="77">
        <f t="shared" si="18"/>
        <v>7</v>
      </c>
      <c r="T32" s="77">
        <v>31</v>
      </c>
      <c r="U32" s="114">
        <v>7</v>
      </c>
      <c r="V32" s="159">
        <v>31</v>
      </c>
      <c r="W32" s="159">
        <v>0</v>
      </c>
      <c r="X32" s="159">
        <v>13</v>
      </c>
      <c r="Y32" s="159">
        <v>2</v>
      </c>
      <c r="Z32" s="159">
        <v>3</v>
      </c>
      <c r="AA32" s="159">
        <v>0</v>
      </c>
      <c r="AB32" s="159">
        <v>6</v>
      </c>
      <c r="AC32" s="159">
        <v>5</v>
      </c>
      <c r="AD32" s="159">
        <f aca="true" t="shared" si="19" ref="AD32:AE36">SUM(AF32,AH32,AP32)</f>
        <v>11</v>
      </c>
      <c r="AE32" s="159">
        <f t="shared" si="19"/>
        <v>3</v>
      </c>
      <c r="AF32" s="159">
        <v>1</v>
      </c>
      <c r="AG32" s="159">
        <v>1</v>
      </c>
      <c r="AH32" s="159">
        <f aca="true" t="shared" si="20" ref="AH32:AI36">SUM(AJ32,AL32,AN32)</f>
        <v>10</v>
      </c>
      <c r="AI32" s="159">
        <f t="shared" si="20"/>
        <v>2</v>
      </c>
      <c r="AJ32" s="159">
        <v>0</v>
      </c>
      <c r="AK32" s="159">
        <v>0</v>
      </c>
      <c r="AL32" s="159">
        <v>9</v>
      </c>
      <c r="AM32" s="159">
        <v>2</v>
      </c>
      <c r="AN32" s="159">
        <v>1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f aca="true" t="shared" si="21" ref="AT32:AU36">SUM(AV32,AX32,AZ32,BB32,BD32,BF32)</f>
        <v>0</v>
      </c>
      <c r="AU32" s="159">
        <f t="shared" si="21"/>
        <v>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59">
        <v>0</v>
      </c>
      <c r="BF32" s="159">
        <v>0</v>
      </c>
      <c r="BG32" s="168">
        <v>0</v>
      </c>
      <c r="BH32" s="63"/>
      <c r="BI32" s="63"/>
      <c r="BJ32" s="63"/>
      <c r="BK32" s="63"/>
      <c r="BL32" s="63"/>
      <c r="BM32" s="63"/>
    </row>
    <row r="33" spans="1:65" ht="33" customHeight="1">
      <c r="A33" s="227" t="s">
        <v>523</v>
      </c>
      <c r="B33" s="167">
        <v>59</v>
      </c>
      <c r="C33" s="77">
        <v>15</v>
      </c>
      <c r="D33" s="77">
        <v>0</v>
      </c>
      <c r="E33" s="77">
        <v>0</v>
      </c>
      <c r="F33" s="77">
        <v>13</v>
      </c>
      <c r="G33" s="77">
        <v>1</v>
      </c>
      <c r="H33" s="77">
        <v>3</v>
      </c>
      <c r="I33" s="77">
        <v>1</v>
      </c>
      <c r="J33" s="114">
        <v>33</v>
      </c>
      <c r="K33" s="115">
        <v>10</v>
      </c>
      <c r="L33" s="77">
        <f t="shared" si="17"/>
        <v>120</v>
      </c>
      <c r="M33" s="77">
        <f t="shared" si="17"/>
        <v>26</v>
      </c>
      <c r="N33" s="77">
        <v>7</v>
      </c>
      <c r="O33" s="77">
        <v>2</v>
      </c>
      <c r="P33" s="77">
        <v>6</v>
      </c>
      <c r="Q33" s="77">
        <v>1</v>
      </c>
      <c r="R33" s="77">
        <f t="shared" si="18"/>
        <v>82</v>
      </c>
      <c r="S33" s="77">
        <f t="shared" si="18"/>
        <v>14</v>
      </c>
      <c r="T33" s="77">
        <v>44</v>
      </c>
      <c r="U33" s="114">
        <v>12</v>
      </c>
      <c r="V33" s="159">
        <v>38</v>
      </c>
      <c r="W33" s="159">
        <v>2</v>
      </c>
      <c r="X33" s="159">
        <v>25</v>
      </c>
      <c r="Y33" s="159">
        <v>9</v>
      </c>
      <c r="Z33" s="159">
        <v>1</v>
      </c>
      <c r="AA33" s="159">
        <v>0</v>
      </c>
      <c r="AB33" s="159">
        <v>5</v>
      </c>
      <c r="AC33" s="159">
        <v>9</v>
      </c>
      <c r="AD33" s="159">
        <f t="shared" si="19"/>
        <v>26</v>
      </c>
      <c r="AE33" s="159">
        <f t="shared" si="19"/>
        <v>13</v>
      </c>
      <c r="AF33" s="159">
        <v>4</v>
      </c>
      <c r="AG33" s="159">
        <v>3</v>
      </c>
      <c r="AH33" s="159">
        <f t="shared" si="20"/>
        <v>22</v>
      </c>
      <c r="AI33" s="159">
        <f t="shared" si="20"/>
        <v>9</v>
      </c>
      <c r="AJ33" s="159">
        <v>5</v>
      </c>
      <c r="AK33" s="159">
        <v>2</v>
      </c>
      <c r="AL33" s="159">
        <v>11</v>
      </c>
      <c r="AM33" s="159">
        <v>7</v>
      </c>
      <c r="AN33" s="159">
        <v>6</v>
      </c>
      <c r="AO33" s="159">
        <v>0</v>
      </c>
      <c r="AP33" s="159">
        <v>0</v>
      </c>
      <c r="AQ33" s="159">
        <v>1</v>
      </c>
      <c r="AR33" s="159">
        <v>0</v>
      </c>
      <c r="AS33" s="159">
        <v>0</v>
      </c>
      <c r="AT33" s="159">
        <f t="shared" si="21"/>
        <v>0</v>
      </c>
      <c r="AU33" s="159">
        <f t="shared" si="21"/>
        <v>0</v>
      </c>
      <c r="AV33" s="159">
        <v>0</v>
      </c>
      <c r="AW33" s="159">
        <v>0</v>
      </c>
      <c r="AX33" s="159">
        <v>0</v>
      </c>
      <c r="AY33" s="159">
        <v>0</v>
      </c>
      <c r="AZ33" s="159">
        <v>0</v>
      </c>
      <c r="BA33" s="159">
        <v>0</v>
      </c>
      <c r="BB33" s="159">
        <v>0</v>
      </c>
      <c r="BC33" s="159">
        <v>0</v>
      </c>
      <c r="BD33" s="159">
        <v>0</v>
      </c>
      <c r="BE33" s="159">
        <v>0</v>
      </c>
      <c r="BF33" s="159">
        <v>0</v>
      </c>
      <c r="BG33" s="168">
        <v>0</v>
      </c>
      <c r="BH33" s="63"/>
      <c r="BI33" s="63"/>
      <c r="BJ33" s="63"/>
      <c r="BK33" s="63"/>
      <c r="BL33" s="63"/>
      <c r="BM33" s="63"/>
    </row>
    <row r="34" spans="1:65" ht="33" customHeight="1">
      <c r="A34" s="227" t="s">
        <v>524</v>
      </c>
      <c r="B34" s="167">
        <v>116</v>
      </c>
      <c r="C34" s="77">
        <v>32</v>
      </c>
      <c r="D34" s="77">
        <v>1</v>
      </c>
      <c r="E34" s="77">
        <v>0</v>
      </c>
      <c r="F34" s="77">
        <v>19</v>
      </c>
      <c r="G34" s="77">
        <v>2</v>
      </c>
      <c r="H34" s="77">
        <v>8</v>
      </c>
      <c r="I34" s="77">
        <v>0</v>
      </c>
      <c r="J34" s="114">
        <v>74</v>
      </c>
      <c r="K34" s="115">
        <v>23</v>
      </c>
      <c r="L34" s="77">
        <f t="shared" si="17"/>
        <v>123</v>
      </c>
      <c r="M34" s="77">
        <f t="shared" si="17"/>
        <v>46</v>
      </c>
      <c r="N34" s="77">
        <v>4</v>
      </c>
      <c r="O34" s="77">
        <v>3</v>
      </c>
      <c r="P34" s="77">
        <v>9</v>
      </c>
      <c r="Q34" s="77">
        <v>6</v>
      </c>
      <c r="R34" s="77">
        <f t="shared" si="18"/>
        <v>77</v>
      </c>
      <c r="S34" s="77">
        <f t="shared" si="18"/>
        <v>22</v>
      </c>
      <c r="T34" s="77">
        <v>45</v>
      </c>
      <c r="U34" s="114">
        <v>20</v>
      </c>
      <c r="V34" s="159">
        <v>32</v>
      </c>
      <c r="W34" s="159">
        <v>2</v>
      </c>
      <c r="X34" s="159">
        <v>33</v>
      </c>
      <c r="Y34" s="159">
        <v>15</v>
      </c>
      <c r="Z34" s="159">
        <v>2</v>
      </c>
      <c r="AA34" s="159">
        <v>0</v>
      </c>
      <c r="AB34" s="159">
        <v>13</v>
      </c>
      <c r="AC34" s="159">
        <v>15</v>
      </c>
      <c r="AD34" s="159">
        <f t="shared" si="19"/>
        <v>36</v>
      </c>
      <c r="AE34" s="159">
        <f t="shared" si="19"/>
        <v>15</v>
      </c>
      <c r="AF34" s="159">
        <v>3</v>
      </c>
      <c r="AG34" s="159">
        <v>4</v>
      </c>
      <c r="AH34" s="159">
        <f t="shared" si="20"/>
        <v>32</v>
      </c>
      <c r="AI34" s="159">
        <f t="shared" si="20"/>
        <v>10</v>
      </c>
      <c r="AJ34" s="159">
        <v>3</v>
      </c>
      <c r="AK34" s="159">
        <v>2</v>
      </c>
      <c r="AL34" s="159">
        <v>23</v>
      </c>
      <c r="AM34" s="159">
        <v>6</v>
      </c>
      <c r="AN34" s="159">
        <v>6</v>
      </c>
      <c r="AO34" s="159">
        <v>2</v>
      </c>
      <c r="AP34" s="159">
        <v>1</v>
      </c>
      <c r="AQ34" s="159">
        <v>1</v>
      </c>
      <c r="AR34" s="159">
        <v>0</v>
      </c>
      <c r="AS34" s="159">
        <v>0</v>
      </c>
      <c r="AT34" s="159">
        <f t="shared" si="21"/>
        <v>0</v>
      </c>
      <c r="AU34" s="159">
        <f t="shared" si="21"/>
        <v>0</v>
      </c>
      <c r="AV34" s="159">
        <v>0</v>
      </c>
      <c r="AW34" s="159">
        <v>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159">
        <v>0</v>
      </c>
      <c r="BE34" s="159">
        <v>0</v>
      </c>
      <c r="BF34" s="159">
        <v>0</v>
      </c>
      <c r="BG34" s="168">
        <v>0</v>
      </c>
      <c r="BH34" s="63"/>
      <c r="BI34" s="63"/>
      <c r="BJ34" s="63"/>
      <c r="BK34" s="63"/>
      <c r="BL34" s="63"/>
      <c r="BM34" s="63"/>
    </row>
    <row r="35" spans="1:65" ht="33" customHeight="1">
      <c r="A35" s="227" t="s">
        <v>525</v>
      </c>
      <c r="B35" s="167">
        <v>183</v>
      </c>
      <c r="C35" s="77">
        <v>74</v>
      </c>
      <c r="D35" s="77">
        <v>0</v>
      </c>
      <c r="E35" s="77">
        <v>0</v>
      </c>
      <c r="F35" s="77">
        <v>54</v>
      </c>
      <c r="G35" s="77">
        <v>8</v>
      </c>
      <c r="H35" s="77">
        <v>2</v>
      </c>
      <c r="I35" s="77">
        <v>3</v>
      </c>
      <c r="J35" s="114">
        <v>110</v>
      </c>
      <c r="K35" s="115">
        <v>47</v>
      </c>
      <c r="L35" s="77">
        <f t="shared" si="17"/>
        <v>136</v>
      </c>
      <c r="M35" s="77">
        <f t="shared" si="17"/>
        <v>66</v>
      </c>
      <c r="N35" s="77">
        <v>10</v>
      </c>
      <c r="O35" s="77">
        <v>5</v>
      </c>
      <c r="P35" s="77">
        <v>10</v>
      </c>
      <c r="Q35" s="77">
        <v>6</v>
      </c>
      <c r="R35" s="77">
        <f t="shared" si="18"/>
        <v>66</v>
      </c>
      <c r="S35" s="77">
        <f t="shared" si="18"/>
        <v>36</v>
      </c>
      <c r="T35" s="77">
        <v>38</v>
      </c>
      <c r="U35" s="114">
        <v>23</v>
      </c>
      <c r="V35" s="159">
        <v>28</v>
      </c>
      <c r="W35" s="159">
        <v>13</v>
      </c>
      <c r="X35" s="159">
        <v>50</v>
      </c>
      <c r="Y35" s="159">
        <v>19</v>
      </c>
      <c r="Z35" s="159">
        <v>1</v>
      </c>
      <c r="AA35" s="159">
        <v>0</v>
      </c>
      <c r="AB35" s="159">
        <v>19</v>
      </c>
      <c r="AC35" s="159">
        <v>25</v>
      </c>
      <c r="AD35" s="159">
        <f t="shared" si="19"/>
        <v>63</v>
      </c>
      <c r="AE35" s="159">
        <f t="shared" si="19"/>
        <v>35</v>
      </c>
      <c r="AF35" s="159">
        <v>5</v>
      </c>
      <c r="AG35" s="159">
        <v>3</v>
      </c>
      <c r="AH35" s="159">
        <f t="shared" si="20"/>
        <v>51</v>
      </c>
      <c r="AI35" s="159">
        <f t="shared" si="20"/>
        <v>27</v>
      </c>
      <c r="AJ35" s="159">
        <v>3</v>
      </c>
      <c r="AK35" s="159">
        <v>7</v>
      </c>
      <c r="AL35" s="159">
        <v>33</v>
      </c>
      <c r="AM35" s="159">
        <v>19</v>
      </c>
      <c r="AN35" s="159">
        <v>15</v>
      </c>
      <c r="AO35" s="159">
        <v>1</v>
      </c>
      <c r="AP35" s="159">
        <v>7</v>
      </c>
      <c r="AQ35" s="159">
        <v>5</v>
      </c>
      <c r="AR35" s="159">
        <v>0</v>
      </c>
      <c r="AS35" s="159">
        <v>0</v>
      </c>
      <c r="AT35" s="159">
        <f t="shared" si="21"/>
        <v>0</v>
      </c>
      <c r="AU35" s="159">
        <f t="shared" si="21"/>
        <v>0</v>
      </c>
      <c r="AV35" s="159">
        <v>0</v>
      </c>
      <c r="AW35" s="159">
        <v>0</v>
      </c>
      <c r="AX35" s="159">
        <v>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0</v>
      </c>
      <c r="BF35" s="159">
        <v>0</v>
      </c>
      <c r="BG35" s="168">
        <v>0</v>
      </c>
      <c r="BH35" s="63"/>
      <c r="BI35" s="63"/>
      <c r="BJ35" s="63"/>
      <c r="BK35" s="63"/>
      <c r="BL35" s="63"/>
      <c r="BM35" s="63"/>
    </row>
    <row r="36" spans="1:65" ht="33" customHeight="1">
      <c r="A36" s="227" t="s">
        <v>526</v>
      </c>
      <c r="B36" s="167">
        <v>367</v>
      </c>
      <c r="C36" s="77">
        <v>171</v>
      </c>
      <c r="D36" s="77">
        <v>0</v>
      </c>
      <c r="E36" s="77">
        <v>0</v>
      </c>
      <c r="F36" s="77">
        <v>103</v>
      </c>
      <c r="G36" s="77">
        <v>17</v>
      </c>
      <c r="H36" s="77">
        <v>9</v>
      </c>
      <c r="I36" s="77">
        <v>12</v>
      </c>
      <c r="J36" s="114">
        <v>192</v>
      </c>
      <c r="K36" s="115">
        <v>108</v>
      </c>
      <c r="L36" s="77">
        <f t="shared" si="17"/>
        <v>156</v>
      </c>
      <c r="M36" s="77">
        <f t="shared" si="17"/>
        <v>112</v>
      </c>
      <c r="N36" s="77">
        <v>23</v>
      </c>
      <c r="O36" s="77">
        <v>9</v>
      </c>
      <c r="P36" s="77">
        <v>20</v>
      </c>
      <c r="Q36" s="77">
        <v>14</v>
      </c>
      <c r="R36" s="77">
        <f t="shared" si="18"/>
        <v>48</v>
      </c>
      <c r="S36" s="77">
        <f t="shared" si="18"/>
        <v>50</v>
      </c>
      <c r="T36" s="77">
        <v>25</v>
      </c>
      <c r="U36" s="114">
        <v>38</v>
      </c>
      <c r="V36" s="159">
        <v>23</v>
      </c>
      <c r="W36" s="159">
        <v>12</v>
      </c>
      <c r="X36" s="159">
        <v>65</v>
      </c>
      <c r="Y36" s="159">
        <v>39</v>
      </c>
      <c r="Z36" s="159">
        <v>2</v>
      </c>
      <c r="AA36" s="159">
        <v>2</v>
      </c>
      <c r="AB36" s="159">
        <v>11</v>
      </c>
      <c r="AC36" s="159">
        <v>27</v>
      </c>
      <c r="AD36" s="159">
        <f t="shared" si="19"/>
        <v>91</v>
      </c>
      <c r="AE36" s="159">
        <f t="shared" si="19"/>
        <v>72</v>
      </c>
      <c r="AF36" s="159">
        <v>8</v>
      </c>
      <c r="AG36" s="159">
        <v>9</v>
      </c>
      <c r="AH36" s="159">
        <f t="shared" si="20"/>
        <v>74</v>
      </c>
      <c r="AI36" s="159">
        <f t="shared" si="20"/>
        <v>55</v>
      </c>
      <c r="AJ36" s="159">
        <v>15</v>
      </c>
      <c r="AK36" s="159">
        <v>16</v>
      </c>
      <c r="AL36" s="159">
        <v>40</v>
      </c>
      <c r="AM36" s="159">
        <v>23</v>
      </c>
      <c r="AN36" s="159">
        <v>19</v>
      </c>
      <c r="AO36" s="159">
        <v>16</v>
      </c>
      <c r="AP36" s="159">
        <v>9</v>
      </c>
      <c r="AQ36" s="159">
        <v>8</v>
      </c>
      <c r="AR36" s="159">
        <v>0</v>
      </c>
      <c r="AS36" s="159">
        <v>0</v>
      </c>
      <c r="AT36" s="159">
        <f t="shared" si="21"/>
        <v>0</v>
      </c>
      <c r="AU36" s="159">
        <f t="shared" si="21"/>
        <v>0</v>
      </c>
      <c r="AV36" s="159">
        <v>0</v>
      </c>
      <c r="AW36" s="159">
        <v>0</v>
      </c>
      <c r="AX36" s="159">
        <v>0</v>
      </c>
      <c r="AY36" s="159">
        <v>0</v>
      </c>
      <c r="AZ36" s="159">
        <v>0</v>
      </c>
      <c r="BA36" s="159">
        <v>0</v>
      </c>
      <c r="BB36" s="159">
        <v>0</v>
      </c>
      <c r="BC36" s="159">
        <v>0</v>
      </c>
      <c r="BD36" s="159">
        <v>0</v>
      </c>
      <c r="BE36" s="159">
        <v>0</v>
      </c>
      <c r="BF36" s="159">
        <v>0</v>
      </c>
      <c r="BG36" s="168">
        <v>0</v>
      </c>
      <c r="BH36" s="63"/>
      <c r="BI36" s="63"/>
      <c r="BJ36" s="63"/>
      <c r="BK36" s="63"/>
      <c r="BL36" s="63"/>
      <c r="BM36" s="63"/>
    </row>
    <row r="37" spans="1:65" ht="19.5" customHeight="1">
      <c r="A37" s="227"/>
      <c r="B37" s="167"/>
      <c r="C37" s="77"/>
      <c r="D37" s="77"/>
      <c r="E37" s="77"/>
      <c r="F37" s="77"/>
      <c r="G37" s="77"/>
      <c r="H37" s="77"/>
      <c r="I37" s="77"/>
      <c r="J37" s="114"/>
      <c r="K37" s="115"/>
      <c r="L37" s="77"/>
      <c r="M37" s="77"/>
      <c r="N37" s="77"/>
      <c r="O37" s="77"/>
      <c r="P37" s="77"/>
      <c r="Q37" s="77"/>
      <c r="R37" s="77"/>
      <c r="S37" s="77"/>
      <c r="T37" s="77"/>
      <c r="U37" s="11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8"/>
      <c r="BH37" s="63"/>
      <c r="BI37" s="63"/>
      <c r="BJ37" s="63"/>
      <c r="BK37" s="63"/>
      <c r="BL37" s="63"/>
      <c r="BM37" s="63"/>
    </row>
    <row r="38" spans="1:65" ht="33" customHeight="1">
      <c r="A38" s="227" t="s">
        <v>527</v>
      </c>
      <c r="B38" s="167">
        <v>595</v>
      </c>
      <c r="C38" s="77">
        <v>351</v>
      </c>
      <c r="D38" s="77">
        <v>0</v>
      </c>
      <c r="E38" s="77">
        <v>0</v>
      </c>
      <c r="F38" s="77">
        <v>155</v>
      </c>
      <c r="G38" s="77">
        <v>20</v>
      </c>
      <c r="H38" s="77">
        <v>5</v>
      </c>
      <c r="I38" s="77">
        <v>13</v>
      </c>
      <c r="J38" s="114">
        <v>222</v>
      </c>
      <c r="K38" s="115">
        <v>159</v>
      </c>
      <c r="L38" s="77">
        <f aca="true" t="shared" si="22" ref="L38:M43">SUM(N38,P38,R38,X38)</f>
        <v>176</v>
      </c>
      <c r="M38" s="77">
        <f t="shared" si="22"/>
        <v>185</v>
      </c>
      <c r="N38" s="77">
        <v>21</v>
      </c>
      <c r="O38" s="77">
        <v>13</v>
      </c>
      <c r="P38" s="77">
        <v>20</v>
      </c>
      <c r="Q38" s="77">
        <v>27</v>
      </c>
      <c r="R38" s="77">
        <f aca="true" t="shared" si="23" ref="R38:S43">SUM(T38,V38)</f>
        <v>50</v>
      </c>
      <c r="S38" s="77">
        <f t="shared" si="23"/>
        <v>53</v>
      </c>
      <c r="T38" s="77">
        <v>34</v>
      </c>
      <c r="U38" s="114">
        <v>38</v>
      </c>
      <c r="V38" s="159">
        <v>16</v>
      </c>
      <c r="W38" s="159">
        <v>15</v>
      </c>
      <c r="X38" s="159">
        <v>85</v>
      </c>
      <c r="Y38" s="159">
        <v>92</v>
      </c>
      <c r="Z38" s="159">
        <v>4</v>
      </c>
      <c r="AA38" s="159">
        <v>13</v>
      </c>
      <c r="AB38" s="159">
        <v>22</v>
      </c>
      <c r="AC38" s="159">
        <v>39</v>
      </c>
      <c r="AD38" s="159">
        <f aca="true" t="shared" si="24" ref="AD38:AE43">SUM(AF38,AH38,AP38)</f>
        <v>144</v>
      </c>
      <c r="AE38" s="159">
        <f t="shared" si="24"/>
        <v>137</v>
      </c>
      <c r="AF38" s="159">
        <v>10</v>
      </c>
      <c r="AG38" s="159">
        <v>23</v>
      </c>
      <c r="AH38" s="159">
        <f aca="true" t="shared" si="25" ref="AH38:AI43">SUM(AJ38,AL38,AN38)</f>
        <v>115</v>
      </c>
      <c r="AI38" s="159">
        <f t="shared" si="25"/>
        <v>88</v>
      </c>
      <c r="AJ38" s="159">
        <v>26</v>
      </c>
      <c r="AK38" s="159">
        <v>24</v>
      </c>
      <c r="AL38" s="159">
        <v>66</v>
      </c>
      <c r="AM38" s="159">
        <v>43</v>
      </c>
      <c r="AN38" s="159">
        <v>23</v>
      </c>
      <c r="AO38" s="159">
        <v>21</v>
      </c>
      <c r="AP38" s="159">
        <v>19</v>
      </c>
      <c r="AQ38" s="159">
        <v>26</v>
      </c>
      <c r="AR38" s="159">
        <v>0</v>
      </c>
      <c r="AS38" s="159">
        <v>0</v>
      </c>
      <c r="AT38" s="159">
        <f aca="true" t="shared" si="26" ref="AT38:AU43">SUM(AV38,AX38,AZ38,BB38,BD38,BF38)</f>
        <v>0</v>
      </c>
      <c r="AU38" s="159">
        <f t="shared" si="26"/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68">
        <v>0</v>
      </c>
      <c r="BH38" s="63"/>
      <c r="BI38" s="63"/>
      <c r="BJ38" s="63"/>
      <c r="BK38" s="63"/>
      <c r="BL38" s="63"/>
      <c r="BM38" s="63"/>
    </row>
    <row r="39" spans="1:65" ht="33" customHeight="1">
      <c r="A39" s="227" t="s">
        <v>721</v>
      </c>
      <c r="B39" s="167">
        <v>530</v>
      </c>
      <c r="C39" s="77">
        <v>555</v>
      </c>
      <c r="D39" s="77">
        <v>2</v>
      </c>
      <c r="E39" s="77">
        <v>8</v>
      </c>
      <c r="F39" s="77">
        <v>110</v>
      </c>
      <c r="G39" s="77">
        <v>39</v>
      </c>
      <c r="H39" s="77">
        <v>12</v>
      </c>
      <c r="I39" s="77">
        <v>15</v>
      </c>
      <c r="J39" s="114">
        <v>186</v>
      </c>
      <c r="K39" s="115">
        <v>171</v>
      </c>
      <c r="L39" s="77">
        <f t="shared" si="22"/>
        <v>124</v>
      </c>
      <c r="M39" s="77">
        <f t="shared" si="22"/>
        <v>228</v>
      </c>
      <c r="N39" s="77">
        <v>8</v>
      </c>
      <c r="O39" s="77">
        <v>27</v>
      </c>
      <c r="P39" s="77">
        <v>17</v>
      </c>
      <c r="Q39" s="77">
        <v>43</v>
      </c>
      <c r="R39" s="77">
        <f t="shared" si="23"/>
        <v>22</v>
      </c>
      <c r="S39" s="77">
        <f t="shared" si="23"/>
        <v>41</v>
      </c>
      <c r="T39" s="77">
        <v>13</v>
      </c>
      <c r="U39" s="114">
        <v>28</v>
      </c>
      <c r="V39" s="159">
        <v>9</v>
      </c>
      <c r="W39" s="159">
        <v>13</v>
      </c>
      <c r="X39" s="159">
        <v>77</v>
      </c>
      <c r="Y39" s="159">
        <v>117</v>
      </c>
      <c r="Z39" s="159">
        <v>1</v>
      </c>
      <c r="AA39" s="159">
        <v>7</v>
      </c>
      <c r="AB39" s="159">
        <v>8</v>
      </c>
      <c r="AC39" s="159">
        <v>21</v>
      </c>
      <c r="AD39" s="159">
        <f t="shared" si="24"/>
        <v>122</v>
      </c>
      <c r="AE39" s="159">
        <f t="shared" si="24"/>
        <v>207</v>
      </c>
      <c r="AF39" s="159">
        <v>8</v>
      </c>
      <c r="AG39" s="159">
        <v>23</v>
      </c>
      <c r="AH39" s="159">
        <f t="shared" si="25"/>
        <v>100</v>
      </c>
      <c r="AI39" s="159">
        <f t="shared" si="25"/>
        <v>158</v>
      </c>
      <c r="AJ39" s="159">
        <v>12</v>
      </c>
      <c r="AK39" s="159">
        <v>28</v>
      </c>
      <c r="AL39" s="159">
        <v>63</v>
      </c>
      <c r="AM39" s="159">
        <v>81</v>
      </c>
      <c r="AN39" s="159">
        <v>25</v>
      </c>
      <c r="AO39" s="159">
        <v>49</v>
      </c>
      <c r="AP39" s="159">
        <v>14</v>
      </c>
      <c r="AQ39" s="159">
        <v>26</v>
      </c>
      <c r="AR39" s="159">
        <v>0</v>
      </c>
      <c r="AS39" s="159">
        <v>0</v>
      </c>
      <c r="AT39" s="159">
        <f t="shared" si="26"/>
        <v>0</v>
      </c>
      <c r="AU39" s="159">
        <f t="shared" si="26"/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59">
        <v>0</v>
      </c>
      <c r="BC39" s="159">
        <v>0</v>
      </c>
      <c r="BD39" s="159">
        <v>0</v>
      </c>
      <c r="BE39" s="159">
        <v>0</v>
      </c>
      <c r="BF39" s="159">
        <v>0</v>
      </c>
      <c r="BG39" s="168">
        <v>0</v>
      </c>
      <c r="BH39" s="63"/>
      <c r="BI39" s="63"/>
      <c r="BJ39" s="63"/>
      <c r="BK39" s="63"/>
      <c r="BL39" s="63"/>
      <c r="BM39" s="63"/>
    </row>
    <row r="40" spans="1:65" ht="33" customHeight="1">
      <c r="A40" s="227" t="s">
        <v>722</v>
      </c>
      <c r="B40" s="167">
        <v>307</v>
      </c>
      <c r="C40" s="77">
        <v>544</v>
      </c>
      <c r="D40" s="77">
        <v>0</v>
      </c>
      <c r="E40" s="77">
        <v>5</v>
      </c>
      <c r="F40" s="77">
        <v>57</v>
      </c>
      <c r="G40" s="77">
        <v>24</v>
      </c>
      <c r="H40" s="77">
        <v>4</v>
      </c>
      <c r="I40" s="77">
        <v>8</v>
      </c>
      <c r="J40" s="114">
        <v>110</v>
      </c>
      <c r="K40" s="115">
        <v>202</v>
      </c>
      <c r="L40" s="77">
        <f t="shared" si="22"/>
        <v>63</v>
      </c>
      <c r="M40" s="77">
        <f t="shared" si="22"/>
        <v>157</v>
      </c>
      <c r="N40" s="77">
        <v>5</v>
      </c>
      <c r="O40" s="77">
        <v>18</v>
      </c>
      <c r="P40" s="77">
        <v>8</v>
      </c>
      <c r="Q40" s="77">
        <v>25</v>
      </c>
      <c r="R40" s="77">
        <f t="shared" si="23"/>
        <v>9</v>
      </c>
      <c r="S40" s="77">
        <f t="shared" si="23"/>
        <v>21</v>
      </c>
      <c r="T40" s="77">
        <v>3</v>
      </c>
      <c r="U40" s="114">
        <v>14</v>
      </c>
      <c r="V40" s="159">
        <v>6</v>
      </c>
      <c r="W40" s="159">
        <v>7</v>
      </c>
      <c r="X40" s="159">
        <v>41</v>
      </c>
      <c r="Y40" s="159">
        <v>93</v>
      </c>
      <c r="Z40" s="159">
        <v>2</v>
      </c>
      <c r="AA40" s="159">
        <v>11</v>
      </c>
      <c r="AB40" s="159">
        <v>4</v>
      </c>
      <c r="AC40" s="159">
        <v>17</v>
      </c>
      <c r="AD40" s="159">
        <f t="shared" si="24"/>
        <v>77</v>
      </c>
      <c r="AE40" s="159">
        <f t="shared" si="24"/>
        <v>164</v>
      </c>
      <c r="AF40" s="159">
        <v>10</v>
      </c>
      <c r="AG40" s="159">
        <v>18</v>
      </c>
      <c r="AH40" s="159">
        <f t="shared" si="25"/>
        <v>60</v>
      </c>
      <c r="AI40" s="159">
        <f t="shared" si="25"/>
        <v>121</v>
      </c>
      <c r="AJ40" s="159">
        <v>9</v>
      </c>
      <c r="AK40" s="159">
        <v>26</v>
      </c>
      <c r="AL40" s="159">
        <v>33</v>
      </c>
      <c r="AM40" s="159">
        <v>57</v>
      </c>
      <c r="AN40" s="159">
        <v>18</v>
      </c>
      <c r="AO40" s="159">
        <v>38</v>
      </c>
      <c r="AP40" s="159">
        <v>7</v>
      </c>
      <c r="AQ40" s="159">
        <v>25</v>
      </c>
      <c r="AR40" s="159">
        <v>0</v>
      </c>
      <c r="AS40" s="159">
        <v>0</v>
      </c>
      <c r="AT40" s="159">
        <f t="shared" si="26"/>
        <v>0</v>
      </c>
      <c r="AU40" s="159">
        <f t="shared" si="26"/>
        <v>0</v>
      </c>
      <c r="AV40" s="159"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59">
        <v>0</v>
      </c>
      <c r="BD40" s="159">
        <v>0</v>
      </c>
      <c r="BE40" s="159">
        <v>0</v>
      </c>
      <c r="BF40" s="159">
        <v>0</v>
      </c>
      <c r="BG40" s="168">
        <v>0</v>
      </c>
      <c r="BH40" s="63"/>
      <c r="BI40" s="63"/>
      <c r="BJ40" s="63"/>
      <c r="BK40" s="63"/>
      <c r="BL40" s="63"/>
      <c r="BM40" s="63"/>
    </row>
    <row r="41" spans="1:65" ht="33" customHeight="1">
      <c r="A41" s="227" t="s">
        <v>723</v>
      </c>
      <c r="B41" s="167">
        <v>133</v>
      </c>
      <c r="C41" s="77">
        <v>334</v>
      </c>
      <c r="D41" s="77">
        <v>1</v>
      </c>
      <c r="E41" s="77">
        <v>6</v>
      </c>
      <c r="F41" s="77">
        <v>17</v>
      </c>
      <c r="G41" s="77">
        <v>15</v>
      </c>
      <c r="H41" s="77">
        <v>2</v>
      </c>
      <c r="I41" s="77">
        <v>3</v>
      </c>
      <c r="J41" s="114">
        <v>48</v>
      </c>
      <c r="K41" s="115">
        <v>108</v>
      </c>
      <c r="L41" s="77">
        <f t="shared" si="22"/>
        <v>19</v>
      </c>
      <c r="M41" s="77">
        <f t="shared" si="22"/>
        <v>79</v>
      </c>
      <c r="N41" s="77">
        <v>4</v>
      </c>
      <c r="O41" s="77">
        <v>4</v>
      </c>
      <c r="P41" s="77">
        <v>3</v>
      </c>
      <c r="Q41" s="77">
        <v>13</v>
      </c>
      <c r="R41" s="77">
        <f t="shared" si="23"/>
        <v>3</v>
      </c>
      <c r="S41" s="77">
        <f t="shared" si="23"/>
        <v>11</v>
      </c>
      <c r="T41" s="77">
        <v>0</v>
      </c>
      <c r="U41" s="114">
        <v>4</v>
      </c>
      <c r="V41" s="159">
        <v>3</v>
      </c>
      <c r="W41" s="159">
        <v>7</v>
      </c>
      <c r="X41" s="159">
        <v>9</v>
      </c>
      <c r="Y41" s="159">
        <v>51</v>
      </c>
      <c r="Z41" s="159">
        <v>2</v>
      </c>
      <c r="AA41" s="159">
        <v>9</v>
      </c>
      <c r="AB41" s="159">
        <v>5</v>
      </c>
      <c r="AC41" s="159">
        <v>9</v>
      </c>
      <c r="AD41" s="159">
        <f t="shared" si="24"/>
        <v>28</v>
      </c>
      <c r="AE41" s="159">
        <f t="shared" si="24"/>
        <v>101</v>
      </c>
      <c r="AF41" s="159">
        <v>4</v>
      </c>
      <c r="AG41" s="159">
        <v>8</v>
      </c>
      <c r="AH41" s="159">
        <f t="shared" si="25"/>
        <v>20</v>
      </c>
      <c r="AI41" s="159">
        <f t="shared" si="25"/>
        <v>77</v>
      </c>
      <c r="AJ41" s="159">
        <v>6</v>
      </c>
      <c r="AK41" s="159">
        <v>17</v>
      </c>
      <c r="AL41" s="159">
        <v>11</v>
      </c>
      <c r="AM41" s="159">
        <v>34</v>
      </c>
      <c r="AN41" s="159">
        <v>3</v>
      </c>
      <c r="AO41" s="159">
        <v>26</v>
      </c>
      <c r="AP41" s="159">
        <v>4</v>
      </c>
      <c r="AQ41" s="159">
        <v>16</v>
      </c>
      <c r="AR41" s="159">
        <v>0</v>
      </c>
      <c r="AS41" s="159">
        <v>0</v>
      </c>
      <c r="AT41" s="159">
        <f t="shared" si="26"/>
        <v>0</v>
      </c>
      <c r="AU41" s="159">
        <f t="shared" si="26"/>
        <v>0</v>
      </c>
      <c r="AV41" s="159">
        <v>0</v>
      </c>
      <c r="AW41" s="159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68">
        <v>0</v>
      </c>
      <c r="BH41" s="63"/>
      <c r="BI41" s="63"/>
      <c r="BJ41" s="63"/>
      <c r="BK41" s="63"/>
      <c r="BL41" s="63"/>
      <c r="BM41" s="63"/>
    </row>
    <row r="42" spans="1:65" ht="33" customHeight="1">
      <c r="A42" s="227" t="s">
        <v>533</v>
      </c>
      <c r="B42" s="167">
        <v>19</v>
      </c>
      <c r="C42" s="77">
        <v>79</v>
      </c>
      <c r="D42" s="77">
        <v>1</v>
      </c>
      <c r="E42" s="77">
        <v>0</v>
      </c>
      <c r="F42" s="77">
        <v>2</v>
      </c>
      <c r="G42" s="77">
        <v>3</v>
      </c>
      <c r="H42" s="77">
        <v>0</v>
      </c>
      <c r="I42" s="77">
        <v>3</v>
      </c>
      <c r="J42" s="114">
        <v>2</v>
      </c>
      <c r="K42" s="115">
        <v>19</v>
      </c>
      <c r="L42" s="77">
        <f t="shared" si="22"/>
        <v>2</v>
      </c>
      <c r="M42" s="77">
        <f t="shared" si="22"/>
        <v>11</v>
      </c>
      <c r="N42" s="77">
        <v>0</v>
      </c>
      <c r="O42" s="77">
        <v>1</v>
      </c>
      <c r="P42" s="77">
        <v>1</v>
      </c>
      <c r="Q42" s="77">
        <v>1</v>
      </c>
      <c r="R42" s="77">
        <f t="shared" si="23"/>
        <v>1</v>
      </c>
      <c r="S42" s="77">
        <f t="shared" si="23"/>
        <v>0</v>
      </c>
      <c r="T42" s="77">
        <v>1</v>
      </c>
      <c r="U42" s="114">
        <v>0</v>
      </c>
      <c r="V42" s="159">
        <v>0</v>
      </c>
      <c r="W42" s="159">
        <v>0</v>
      </c>
      <c r="X42" s="159">
        <v>0</v>
      </c>
      <c r="Y42" s="159">
        <v>9</v>
      </c>
      <c r="Z42" s="159">
        <v>0</v>
      </c>
      <c r="AA42" s="159">
        <v>3</v>
      </c>
      <c r="AB42" s="159">
        <v>0</v>
      </c>
      <c r="AC42" s="159">
        <v>2</v>
      </c>
      <c r="AD42" s="159">
        <f t="shared" si="24"/>
        <v>6</v>
      </c>
      <c r="AE42" s="159">
        <f t="shared" si="24"/>
        <v>16</v>
      </c>
      <c r="AF42" s="159">
        <v>0</v>
      </c>
      <c r="AG42" s="159">
        <v>2</v>
      </c>
      <c r="AH42" s="159">
        <f t="shared" si="25"/>
        <v>6</v>
      </c>
      <c r="AI42" s="159">
        <f t="shared" si="25"/>
        <v>12</v>
      </c>
      <c r="AJ42" s="159">
        <v>3</v>
      </c>
      <c r="AK42" s="159">
        <v>3</v>
      </c>
      <c r="AL42" s="159">
        <v>1</v>
      </c>
      <c r="AM42" s="159">
        <v>6</v>
      </c>
      <c r="AN42" s="159">
        <v>2</v>
      </c>
      <c r="AO42" s="159">
        <v>3</v>
      </c>
      <c r="AP42" s="159">
        <v>0</v>
      </c>
      <c r="AQ42" s="159">
        <v>2</v>
      </c>
      <c r="AR42" s="159">
        <v>0</v>
      </c>
      <c r="AS42" s="159">
        <v>0</v>
      </c>
      <c r="AT42" s="159">
        <f t="shared" si="26"/>
        <v>0</v>
      </c>
      <c r="AU42" s="159">
        <f t="shared" si="26"/>
        <v>0</v>
      </c>
      <c r="AV42" s="159">
        <v>0</v>
      </c>
      <c r="AW42" s="159">
        <v>0</v>
      </c>
      <c r="AX42" s="159">
        <v>0</v>
      </c>
      <c r="AY42" s="159">
        <v>0</v>
      </c>
      <c r="AZ42" s="159">
        <v>0</v>
      </c>
      <c r="BA42" s="159">
        <v>0</v>
      </c>
      <c r="BB42" s="159">
        <v>0</v>
      </c>
      <c r="BC42" s="159">
        <v>0</v>
      </c>
      <c r="BD42" s="159">
        <v>0</v>
      </c>
      <c r="BE42" s="159">
        <v>0</v>
      </c>
      <c r="BF42" s="159">
        <v>0</v>
      </c>
      <c r="BG42" s="168">
        <v>0</v>
      </c>
      <c r="BH42" s="63"/>
      <c r="BI42" s="63"/>
      <c r="BJ42" s="63"/>
      <c r="BK42" s="63"/>
      <c r="BL42" s="63"/>
      <c r="BM42" s="63"/>
    </row>
    <row r="43" spans="1:65" ht="33" customHeight="1" thickBot="1">
      <c r="A43" s="228" t="s">
        <v>528</v>
      </c>
      <c r="B43" s="229">
        <v>0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2">
        <v>0</v>
      </c>
      <c r="K43" s="233">
        <v>0</v>
      </c>
      <c r="L43" s="230">
        <f t="shared" si="22"/>
        <v>0</v>
      </c>
      <c r="M43" s="230">
        <f t="shared" si="22"/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f t="shared" si="23"/>
        <v>0</v>
      </c>
      <c r="S43" s="230">
        <f t="shared" si="23"/>
        <v>0</v>
      </c>
      <c r="T43" s="230">
        <v>0</v>
      </c>
      <c r="U43" s="232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v>0</v>
      </c>
      <c r="AD43" s="231">
        <f t="shared" si="24"/>
        <v>0</v>
      </c>
      <c r="AE43" s="231">
        <f t="shared" si="24"/>
        <v>0</v>
      </c>
      <c r="AF43" s="231">
        <v>0</v>
      </c>
      <c r="AG43" s="231">
        <v>0</v>
      </c>
      <c r="AH43" s="231">
        <f t="shared" si="25"/>
        <v>0</v>
      </c>
      <c r="AI43" s="231">
        <f t="shared" si="25"/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f t="shared" si="26"/>
        <v>0</v>
      </c>
      <c r="AU43" s="231">
        <f t="shared" si="26"/>
        <v>0</v>
      </c>
      <c r="AV43" s="231">
        <v>0</v>
      </c>
      <c r="AW43" s="231">
        <v>0</v>
      </c>
      <c r="AX43" s="231">
        <v>0</v>
      </c>
      <c r="AY43" s="231">
        <v>0</v>
      </c>
      <c r="AZ43" s="231">
        <v>0</v>
      </c>
      <c r="BA43" s="231">
        <v>0</v>
      </c>
      <c r="BB43" s="231">
        <v>0</v>
      </c>
      <c r="BC43" s="231">
        <v>0</v>
      </c>
      <c r="BD43" s="231">
        <v>0</v>
      </c>
      <c r="BE43" s="231">
        <v>0</v>
      </c>
      <c r="BF43" s="231">
        <v>0</v>
      </c>
      <c r="BG43" s="234">
        <v>0</v>
      </c>
      <c r="BH43" s="63"/>
      <c r="BI43" s="63"/>
      <c r="BJ43" s="63"/>
      <c r="BK43" s="63"/>
      <c r="BL43" s="63"/>
      <c r="BM43" s="63"/>
    </row>
    <row r="44" spans="2:58" ht="34.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</row>
    <row r="45" spans="2:58" ht="34.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2:58" ht="34.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</row>
    <row r="47" spans="2:58" ht="34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</row>
    <row r="48" spans="2:58" ht="34.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</row>
    <row r="49" spans="2:58" ht="34.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</row>
    <row r="50" spans="2:58" ht="34.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</row>
    <row r="51" spans="2:58" ht="34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</row>
    <row r="52" spans="2:58" ht="34.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</row>
    <row r="53" spans="2:58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</row>
    <row r="54" spans="2:58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</row>
    <row r="55" spans="2:58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</row>
    <row r="56" spans="2:58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</row>
    <row r="57" spans="2:58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</row>
    <row r="58" spans="2:58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</row>
    <row r="59" spans="2:58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</row>
    <row r="60" spans="2:58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</row>
    <row r="61" spans="2:58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</row>
    <row r="62" spans="2:58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</row>
    <row r="63" spans="2:58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2:58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</row>
    <row r="65" spans="2:58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</row>
    <row r="66" spans="2:58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</row>
    <row r="67" spans="2:58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</row>
    <row r="68" spans="2:58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</row>
    <row r="69" spans="2:58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</row>
    <row r="70" spans="2:58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</row>
    <row r="71" spans="2:58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</row>
    <row r="72" spans="2:58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</row>
    <row r="73" spans="2:58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</row>
    <row r="74" spans="2:58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</row>
    <row r="75" spans="2:58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</row>
    <row r="76" spans="2:58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</row>
    <row r="77" spans="2:58" ht="34.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</row>
    <row r="78" spans="2:58" ht="34.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</row>
    <row r="79" spans="2:58" ht="34.5" customHeight="1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</row>
    <row r="80" spans="2:58" ht="34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</row>
    <row r="81" spans="2:58" ht="34.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</row>
    <row r="82" spans="2:58" ht="34.5" customHeight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</row>
    <row r="83" spans="2:58" ht="34.5" customHeight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</row>
    <row r="84" spans="2:58" ht="34.5" customHeight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</row>
    <row r="85" spans="2:58" ht="34.5" customHeight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</row>
    <row r="86" spans="2:58" ht="34.5" customHeight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</row>
    <row r="87" spans="2:58" ht="34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</row>
    <row r="88" spans="2:58" ht="34.5" customHeight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</row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</sheetData>
  <sheetProtection/>
  <mergeCells count="71">
    <mergeCell ref="AW5:AW6"/>
    <mergeCell ref="AT3:AU3"/>
    <mergeCell ref="BF5:BF6"/>
    <mergeCell ref="BF3:BG3"/>
    <mergeCell ref="AV3:AW3"/>
    <mergeCell ref="AX3:AY3"/>
    <mergeCell ref="AZ3:BA3"/>
    <mergeCell ref="BG5:BG6"/>
    <mergeCell ref="AX5:AY6"/>
    <mergeCell ref="BD3:BE3"/>
    <mergeCell ref="AV5:AV6"/>
    <mergeCell ref="AU5:AU6"/>
    <mergeCell ref="AS5:AS6"/>
    <mergeCell ref="AR5:AR6"/>
    <mergeCell ref="AP3:AQ3"/>
    <mergeCell ref="AQ5:AQ6"/>
    <mergeCell ref="AR3:AS3"/>
    <mergeCell ref="AT5:AT6"/>
    <mergeCell ref="AL6:AM6"/>
    <mergeCell ref="AJ3:AK3"/>
    <mergeCell ref="AN6:AO6"/>
    <mergeCell ref="AD5:AE6"/>
    <mergeCell ref="AL3:AM3"/>
    <mergeCell ref="AN3:AO3"/>
    <mergeCell ref="AH3:AI3"/>
    <mergeCell ref="AD3:AE3"/>
    <mergeCell ref="X5:X6"/>
    <mergeCell ref="AJ6:AK6"/>
    <mergeCell ref="V3:W3"/>
    <mergeCell ref="L5:M6"/>
    <mergeCell ref="R5:S6"/>
    <mergeCell ref="N5:N6"/>
    <mergeCell ref="V6:W6"/>
    <mergeCell ref="R3:S3"/>
    <mergeCell ref="T3:U3"/>
    <mergeCell ref="P5:P6"/>
    <mergeCell ref="F5:G6"/>
    <mergeCell ref="O5:O6"/>
    <mergeCell ref="A3:A8"/>
    <mergeCell ref="N3:O3"/>
    <mergeCell ref="H5:I6"/>
    <mergeCell ref="J5:J6"/>
    <mergeCell ref="B3:C3"/>
    <mergeCell ref="K5:K6"/>
    <mergeCell ref="B5:C6"/>
    <mergeCell ref="D5:E6"/>
    <mergeCell ref="Z3:AA3"/>
    <mergeCell ref="D3:E3"/>
    <mergeCell ref="F3:G3"/>
    <mergeCell ref="J3:K3"/>
    <mergeCell ref="H3:I3"/>
    <mergeCell ref="AB3:AC3"/>
    <mergeCell ref="L3:M3"/>
    <mergeCell ref="AB5:AB6"/>
    <mergeCell ref="AC5:AC6"/>
    <mergeCell ref="Y5:Y6"/>
    <mergeCell ref="Z5:Z6"/>
    <mergeCell ref="AA5:AA6"/>
    <mergeCell ref="Q5:Q6"/>
    <mergeCell ref="P3:Q3"/>
    <mergeCell ref="X3:Y3"/>
    <mergeCell ref="BD5:BE6"/>
    <mergeCell ref="BB3:BC3"/>
    <mergeCell ref="AF3:AG3"/>
    <mergeCell ref="AZ5:BA6"/>
    <mergeCell ref="BB5:BB6"/>
    <mergeCell ref="BC5:BC6"/>
    <mergeCell ref="AH5:AI6"/>
    <mergeCell ref="AG5:AG6"/>
    <mergeCell ref="AF5:AF6"/>
    <mergeCell ref="AP5:AP6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27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BC43"/>
  <sheetViews>
    <sheetView zoomScale="70" zoomScaleNormal="70" zoomScaleSheetLayoutView="200" workbookViewId="0" topLeftCell="A1">
      <selection activeCell="W13" sqref="W13"/>
    </sheetView>
  </sheetViews>
  <sheetFormatPr defaultColWidth="9.00390625" defaultRowHeight="13.5"/>
  <cols>
    <col min="1" max="1" width="12.625" style="10" customWidth="1"/>
    <col min="2" max="3" width="5.625" style="10" customWidth="1"/>
    <col min="4" max="5" width="4.625" style="10" customWidth="1"/>
    <col min="6" max="9" width="5.625" style="10" customWidth="1"/>
    <col min="10" max="13" width="4.625" style="10" customWidth="1"/>
    <col min="14" max="15" width="5.625" style="10" customWidth="1"/>
    <col min="16" max="17" width="4.625" style="10" customWidth="1"/>
    <col min="18" max="19" width="8.375" style="10" customWidth="1"/>
    <col min="20" max="21" width="9.00390625" style="10" customWidth="1"/>
    <col min="22" max="23" width="4.625" style="10" customWidth="1"/>
    <col min="24" max="25" width="5.625" style="10" customWidth="1"/>
    <col min="26" max="29" width="8.625" style="10" customWidth="1"/>
    <col min="30" max="37" width="5.625" style="10" customWidth="1"/>
    <col min="38" max="41" width="4.625" style="10" customWidth="1"/>
    <col min="42" max="45" width="5.625" style="10" customWidth="1"/>
    <col min="46" max="47" width="4.625" style="10" customWidth="1"/>
    <col min="48" max="49" width="5.125" style="10" customWidth="1"/>
    <col min="50" max="16384" width="9.00390625" style="10" customWidth="1"/>
  </cols>
  <sheetData>
    <row r="1" spans="1:25" ht="30" customHeight="1">
      <c r="A1" s="3" t="s">
        <v>724</v>
      </c>
      <c r="B1" s="4"/>
      <c r="C1" s="4"/>
      <c r="D1" s="4"/>
      <c r="E1" s="4"/>
      <c r="F1" s="5"/>
      <c r="G1" s="6"/>
      <c r="H1" s="4"/>
      <c r="I1" s="4"/>
      <c r="J1" s="4"/>
      <c r="K1" s="4"/>
      <c r="L1" s="4"/>
      <c r="M1" s="4"/>
      <c r="N1" s="4"/>
      <c r="O1" s="4"/>
      <c r="P1" s="9"/>
      <c r="Q1" s="4"/>
      <c r="R1" s="4"/>
      <c r="S1" s="4"/>
      <c r="T1" s="4"/>
      <c r="U1" s="4"/>
      <c r="X1" s="286"/>
      <c r="Y1" s="286"/>
    </row>
    <row r="2" spans="1:2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X2" s="286"/>
      <c r="Y2" s="185"/>
    </row>
    <row r="3" spans="1:49" ht="19.5" customHeight="1">
      <c r="A3" s="407" t="s">
        <v>455</v>
      </c>
      <c r="B3" s="405" t="s">
        <v>725</v>
      </c>
      <c r="C3" s="429"/>
      <c r="D3" s="401" t="s">
        <v>726</v>
      </c>
      <c r="E3" s="402"/>
      <c r="F3" s="401" t="s">
        <v>727</v>
      </c>
      <c r="G3" s="402"/>
      <c r="H3" s="401" t="s">
        <v>728</v>
      </c>
      <c r="I3" s="418"/>
      <c r="J3" s="401" t="s">
        <v>729</v>
      </c>
      <c r="K3" s="402"/>
      <c r="L3" s="401" t="s">
        <v>730</v>
      </c>
      <c r="M3" s="418"/>
      <c r="N3" s="401" t="s">
        <v>731</v>
      </c>
      <c r="O3" s="418"/>
      <c r="P3" s="401" t="s">
        <v>732</v>
      </c>
      <c r="Q3" s="418"/>
      <c r="R3" s="405" t="s">
        <v>733</v>
      </c>
      <c r="S3" s="429"/>
      <c r="T3" s="401" t="s">
        <v>734</v>
      </c>
      <c r="U3" s="418"/>
      <c r="V3" s="401" t="s">
        <v>735</v>
      </c>
      <c r="W3" s="418"/>
      <c r="X3" s="401" t="s">
        <v>736</v>
      </c>
      <c r="Y3" s="418"/>
      <c r="Z3" s="405" t="s">
        <v>737</v>
      </c>
      <c r="AA3" s="429"/>
      <c r="AB3" s="401" t="s">
        <v>738</v>
      </c>
      <c r="AC3" s="418"/>
      <c r="AD3" s="401" t="s">
        <v>739</v>
      </c>
      <c r="AE3" s="402"/>
      <c r="AF3" s="401" t="s">
        <v>740</v>
      </c>
      <c r="AG3" s="418"/>
      <c r="AH3" s="401" t="s">
        <v>741</v>
      </c>
      <c r="AI3" s="418"/>
      <c r="AJ3" s="401" t="s">
        <v>742</v>
      </c>
      <c r="AK3" s="402"/>
      <c r="AL3" s="401" t="s">
        <v>743</v>
      </c>
      <c r="AM3" s="418"/>
      <c r="AN3" s="401" t="s">
        <v>744</v>
      </c>
      <c r="AO3" s="402"/>
      <c r="AP3" s="401" t="s">
        <v>745</v>
      </c>
      <c r="AQ3" s="418"/>
      <c r="AR3" s="401" t="s">
        <v>746</v>
      </c>
      <c r="AS3" s="402"/>
      <c r="AT3" s="401" t="s">
        <v>747</v>
      </c>
      <c r="AU3" s="418"/>
      <c r="AV3" s="401" t="s">
        <v>748</v>
      </c>
      <c r="AW3" s="422"/>
    </row>
    <row r="4" spans="1:49" ht="4.5" customHeight="1">
      <c r="A4" s="408"/>
      <c r="B4" s="277"/>
      <c r="C4" s="133"/>
      <c r="D4" s="13"/>
      <c r="E4" s="14"/>
      <c r="F4" s="13"/>
      <c r="G4" s="14"/>
      <c r="H4" s="13"/>
      <c r="I4" s="15"/>
      <c r="J4" s="13"/>
      <c r="K4" s="14"/>
      <c r="L4" s="13"/>
      <c r="M4" s="15"/>
      <c r="N4" s="13"/>
      <c r="O4" s="15"/>
      <c r="P4" s="13"/>
      <c r="Q4" s="15"/>
      <c r="R4" s="11"/>
      <c r="S4" s="133"/>
      <c r="T4" s="13"/>
      <c r="U4" s="15"/>
      <c r="V4" s="13"/>
      <c r="W4" s="15"/>
      <c r="X4" s="13"/>
      <c r="Y4" s="15"/>
      <c r="Z4" s="11"/>
      <c r="AA4" s="133"/>
      <c r="AB4" s="13"/>
      <c r="AC4" s="15"/>
      <c r="AD4" s="13"/>
      <c r="AE4" s="14"/>
      <c r="AF4" s="13"/>
      <c r="AG4" s="15"/>
      <c r="AH4" s="13"/>
      <c r="AI4" s="15"/>
      <c r="AJ4" s="13"/>
      <c r="AK4" s="14"/>
      <c r="AL4" s="13"/>
      <c r="AM4" s="15"/>
      <c r="AN4" s="13"/>
      <c r="AO4" s="14"/>
      <c r="AP4" s="13"/>
      <c r="AQ4" s="15"/>
      <c r="AR4" s="13"/>
      <c r="AS4" s="14"/>
      <c r="AT4" s="13"/>
      <c r="AU4" s="15"/>
      <c r="AV4" s="13"/>
      <c r="AW4" s="16"/>
    </row>
    <row r="5" spans="1:49" ht="19.5" customHeight="1">
      <c r="A5" s="409"/>
      <c r="B5" s="399" t="s">
        <v>749</v>
      </c>
      <c r="C5" s="431" t="s">
        <v>750</v>
      </c>
      <c r="D5" s="403" t="s">
        <v>751</v>
      </c>
      <c r="E5" s="417"/>
      <c r="F5" s="403" t="s">
        <v>752</v>
      </c>
      <c r="G5" s="444"/>
      <c r="H5" s="27"/>
      <c r="I5" s="138"/>
      <c r="J5" s="19"/>
      <c r="K5" s="20"/>
      <c r="L5" s="403" t="s">
        <v>753</v>
      </c>
      <c r="M5" s="434"/>
      <c r="N5" s="403" t="s">
        <v>754</v>
      </c>
      <c r="O5" s="416" t="s">
        <v>755</v>
      </c>
      <c r="P5" s="403" t="s">
        <v>756</v>
      </c>
      <c r="Q5" s="416" t="s">
        <v>757</v>
      </c>
      <c r="R5" s="435" t="s">
        <v>758</v>
      </c>
      <c r="S5" s="436"/>
      <c r="T5" s="400" t="s">
        <v>759</v>
      </c>
      <c r="U5" s="434"/>
      <c r="V5" s="403" t="s">
        <v>760</v>
      </c>
      <c r="W5" s="434"/>
      <c r="X5" s="423" t="s">
        <v>761</v>
      </c>
      <c r="Y5" s="451"/>
      <c r="Z5" s="399" t="s">
        <v>762</v>
      </c>
      <c r="AA5" s="438"/>
      <c r="AB5" s="403" t="s">
        <v>763</v>
      </c>
      <c r="AC5" s="434"/>
      <c r="AD5" s="27"/>
      <c r="AE5" s="29"/>
      <c r="AF5" s="27"/>
      <c r="AG5" s="29"/>
      <c r="AH5" s="27"/>
      <c r="AI5" s="29"/>
      <c r="AJ5" s="27"/>
      <c r="AK5" s="28"/>
      <c r="AL5" s="27"/>
      <c r="AM5" s="29"/>
      <c r="AN5" s="27"/>
      <c r="AO5" s="28"/>
      <c r="AP5" s="27"/>
      <c r="AQ5" s="138"/>
      <c r="AR5" s="403" t="s">
        <v>764</v>
      </c>
      <c r="AS5" s="434"/>
      <c r="AT5" s="403" t="s">
        <v>765</v>
      </c>
      <c r="AU5" s="416"/>
      <c r="AV5" s="403" t="s">
        <v>766</v>
      </c>
      <c r="AW5" s="433"/>
    </row>
    <row r="6" spans="1:49" ht="139.5" customHeight="1">
      <c r="A6" s="409"/>
      <c r="B6" s="425"/>
      <c r="C6" s="417"/>
      <c r="D6" s="392"/>
      <c r="E6" s="417"/>
      <c r="F6" s="426"/>
      <c r="G6" s="444"/>
      <c r="H6" s="403" t="s">
        <v>767</v>
      </c>
      <c r="I6" s="416"/>
      <c r="J6" s="27" t="s">
        <v>768</v>
      </c>
      <c r="K6" s="177" t="s">
        <v>769</v>
      </c>
      <c r="L6" s="425"/>
      <c r="M6" s="434"/>
      <c r="N6" s="425"/>
      <c r="O6" s="434"/>
      <c r="P6" s="425"/>
      <c r="Q6" s="434"/>
      <c r="R6" s="437"/>
      <c r="S6" s="436"/>
      <c r="T6" s="425"/>
      <c r="U6" s="434"/>
      <c r="V6" s="425"/>
      <c r="W6" s="434"/>
      <c r="X6" s="452"/>
      <c r="Y6" s="451"/>
      <c r="Z6" s="428"/>
      <c r="AA6" s="438"/>
      <c r="AB6" s="425"/>
      <c r="AC6" s="434"/>
      <c r="AD6" s="403" t="s">
        <v>770</v>
      </c>
      <c r="AE6" s="434"/>
      <c r="AF6" s="403" t="s">
        <v>771</v>
      </c>
      <c r="AG6" s="434"/>
      <c r="AH6" s="27" t="s">
        <v>772</v>
      </c>
      <c r="AI6" s="29" t="s">
        <v>773</v>
      </c>
      <c r="AJ6" s="403" t="s">
        <v>774</v>
      </c>
      <c r="AK6" s="434"/>
      <c r="AL6" s="27" t="s">
        <v>775</v>
      </c>
      <c r="AM6" s="29" t="s">
        <v>776</v>
      </c>
      <c r="AN6" s="423" t="s">
        <v>777</v>
      </c>
      <c r="AO6" s="451"/>
      <c r="AP6" s="27" t="s">
        <v>494</v>
      </c>
      <c r="AQ6" s="29" t="s">
        <v>763</v>
      </c>
      <c r="AR6" s="425"/>
      <c r="AS6" s="434"/>
      <c r="AT6" s="403"/>
      <c r="AU6" s="416"/>
      <c r="AV6" s="403"/>
      <c r="AW6" s="433"/>
    </row>
    <row r="7" spans="1:49" ht="4.5" customHeight="1">
      <c r="A7" s="409"/>
      <c r="B7" s="281"/>
      <c r="C7" s="205"/>
      <c r="D7" s="200"/>
      <c r="E7" s="205"/>
      <c r="F7" s="243"/>
      <c r="G7" s="283"/>
      <c r="H7" s="202"/>
      <c r="I7" s="204"/>
      <c r="J7" s="202"/>
      <c r="K7" s="203"/>
      <c r="L7" s="251"/>
      <c r="M7" s="245"/>
      <c r="N7" s="251"/>
      <c r="O7" s="245"/>
      <c r="P7" s="251"/>
      <c r="Q7" s="245"/>
      <c r="R7" s="246"/>
      <c r="S7" s="247"/>
      <c r="T7" s="251"/>
      <c r="U7" s="245"/>
      <c r="V7" s="251"/>
      <c r="W7" s="245"/>
      <c r="X7" s="287"/>
      <c r="Y7" s="288"/>
      <c r="Z7" s="249"/>
      <c r="AA7" s="279"/>
      <c r="AB7" s="251"/>
      <c r="AC7" s="245"/>
      <c r="AD7" s="202"/>
      <c r="AE7" s="245"/>
      <c r="AF7" s="202"/>
      <c r="AG7" s="245"/>
      <c r="AH7" s="243"/>
      <c r="AI7" s="244"/>
      <c r="AJ7" s="202"/>
      <c r="AK7" s="245"/>
      <c r="AL7" s="202"/>
      <c r="AM7" s="204"/>
      <c r="AN7" s="206"/>
      <c r="AO7" s="288"/>
      <c r="AP7" s="243"/>
      <c r="AQ7" s="283"/>
      <c r="AR7" s="251"/>
      <c r="AS7" s="245"/>
      <c r="AT7" s="202"/>
      <c r="AU7" s="204"/>
      <c r="AV7" s="202"/>
      <c r="AW7" s="252"/>
    </row>
    <row r="8" spans="1:49" ht="24.75" customHeight="1" thickBot="1">
      <c r="A8" s="410"/>
      <c r="B8" s="44" t="s">
        <v>196</v>
      </c>
      <c r="C8" s="45" t="s">
        <v>195</v>
      </c>
      <c r="D8" s="44" t="s">
        <v>196</v>
      </c>
      <c r="E8" s="45" t="s">
        <v>195</v>
      </c>
      <c r="F8" s="44" t="s">
        <v>196</v>
      </c>
      <c r="G8" s="45" t="s">
        <v>195</v>
      </c>
      <c r="H8" s="44" t="s">
        <v>196</v>
      </c>
      <c r="I8" s="280" t="s">
        <v>195</v>
      </c>
      <c r="J8" s="44" t="s">
        <v>196</v>
      </c>
      <c r="K8" s="45" t="s">
        <v>195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5" t="s">
        <v>196</v>
      </c>
      <c r="W8" s="45" t="s">
        <v>195</v>
      </c>
      <c r="X8" s="45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6" t="s">
        <v>195</v>
      </c>
    </row>
    <row r="9" spans="1:55" ht="15" customHeight="1" hidden="1">
      <c r="A9" s="47"/>
      <c r="B9" s="253"/>
      <c r="C9" s="253"/>
      <c r="D9" s="253"/>
      <c r="E9" s="253"/>
      <c r="F9" s="253"/>
      <c r="G9" s="253"/>
      <c r="H9" s="253"/>
      <c r="I9" s="253"/>
      <c r="J9" s="254"/>
      <c r="K9" s="255"/>
      <c r="L9" s="253"/>
      <c r="M9" s="256"/>
      <c r="N9" s="253"/>
      <c r="O9" s="253"/>
      <c r="P9" s="253"/>
      <c r="Q9" s="253"/>
      <c r="R9" s="253"/>
      <c r="S9" s="253"/>
      <c r="T9" s="253"/>
      <c r="U9" s="254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8"/>
      <c r="AX9" s="63"/>
      <c r="AY9" s="63"/>
      <c r="AZ9" s="63"/>
      <c r="BA9" s="63"/>
      <c r="BB9" s="63"/>
      <c r="BC9" s="63"/>
    </row>
    <row r="10" spans="1:55" s="7" customFormat="1" ht="33.75" customHeight="1">
      <c r="A10" s="226" t="s">
        <v>926</v>
      </c>
      <c r="B10" s="259">
        <v>47</v>
      </c>
      <c r="C10" s="260">
        <v>43</v>
      </c>
      <c r="D10" s="260">
        <v>3</v>
      </c>
      <c r="E10" s="260">
        <v>0</v>
      </c>
      <c r="F10" s="260">
        <v>20</v>
      </c>
      <c r="G10" s="260">
        <v>24</v>
      </c>
      <c r="H10" s="260">
        <v>15</v>
      </c>
      <c r="I10" s="260">
        <v>15</v>
      </c>
      <c r="J10" s="261">
        <v>5</v>
      </c>
      <c r="K10" s="262">
        <v>9</v>
      </c>
      <c r="L10" s="260">
        <v>4</v>
      </c>
      <c r="M10" s="260">
        <v>3</v>
      </c>
      <c r="N10" s="260">
        <v>15</v>
      </c>
      <c r="O10" s="260">
        <v>9</v>
      </c>
      <c r="P10" s="260">
        <v>5</v>
      </c>
      <c r="Q10" s="260">
        <v>7</v>
      </c>
      <c r="R10" s="260">
        <v>461</v>
      </c>
      <c r="S10" s="260">
        <v>1112</v>
      </c>
      <c r="T10" s="260">
        <v>304</v>
      </c>
      <c r="U10" s="261">
        <v>959</v>
      </c>
      <c r="V10" s="263">
        <v>5</v>
      </c>
      <c r="W10" s="263">
        <v>3</v>
      </c>
      <c r="X10" s="263">
        <v>152</v>
      </c>
      <c r="Y10" s="263">
        <v>150</v>
      </c>
      <c r="Z10" s="263">
        <v>2084</v>
      </c>
      <c r="AA10" s="263">
        <v>1263</v>
      </c>
      <c r="AB10" s="263">
        <v>1005</v>
      </c>
      <c r="AC10" s="263">
        <v>728</v>
      </c>
      <c r="AD10" s="263">
        <v>228</v>
      </c>
      <c r="AE10" s="263">
        <v>116</v>
      </c>
      <c r="AF10" s="263">
        <v>191</v>
      </c>
      <c r="AG10" s="263">
        <v>135</v>
      </c>
      <c r="AH10" s="263">
        <v>160</v>
      </c>
      <c r="AI10" s="263">
        <v>154</v>
      </c>
      <c r="AJ10" s="263">
        <v>214</v>
      </c>
      <c r="AK10" s="263">
        <v>193</v>
      </c>
      <c r="AL10" s="263">
        <v>25</v>
      </c>
      <c r="AM10" s="263">
        <v>26</v>
      </c>
      <c r="AN10" s="263">
        <v>29</v>
      </c>
      <c r="AO10" s="263">
        <v>14</v>
      </c>
      <c r="AP10" s="263">
        <v>158</v>
      </c>
      <c r="AQ10" s="263">
        <v>90</v>
      </c>
      <c r="AR10" s="263">
        <v>926</v>
      </c>
      <c r="AS10" s="263">
        <v>399</v>
      </c>
      <c r="AT10" s="263">
        <v>12</v>
      </c>
      <c r="AU10" s="263">
        <v>16</v>
      </c>
      <c r="AV10" s="263">
        <v>141</v>
      </c>
      <c r="AW10" s="264">
        <v>120</v>
      </c>
      <c r="AX10" s="55"/>
      <c r="AY10" s="55"/>
      <c r="AZ10" s="55"/>
      <c r="BA10" s="55"/>
      <c r="BB10" s="55"/>
      <c r="BC10" s="55"/>
    </row>
    <row r="11" spans="1:55" s="7" customFormat="1" ht="33.75" customHeight="1">
      <c r="A11" s="226">
        <v>20</v>
      </c>
      <c r="B11" s="259">
        <v>35</v>
      </c>
      <c r="C11" s="260">
        <v>31</v>
      </c>
      <c r="D11" s="260">
        <v>3</v>
      </c>
      <c r="E11" s="260">
        <v>2</v>
      </c>
      <c r="F11" s="260">
        <v>19</v>
      </c>
      <c r="G11" s="260">
        <v>16</v>
      </c>
      <c r="H11" s="260">
        <v>14</v>
      </c>
      <c r="I11" s="260">
        <v>12</v>
      </c>
      <c r="J11" s="261">
        <v>5</v>
      </c>
      <c r="K11" s="262">
        <v>4</v>
      </c>
      <c r="L11" s="260">
        <v>0</v>
      </c>
      <c r="M11" s="260">
        <v>2</v>
      </c>
      <c r="N11" s="260">
        <v>8</v>
      </c>
      <c r="O11" s="260">
        <v>8</v>
      </c>
      <c r="P11" s="260">
        <v>5</v>
      </c>
      <c r="Q11" s="260">
        <v>3</v>
      </c>
      <c r="R11" s="260">
        <v>568</v>
      </c>
      <c r="S11" s="260">
        <v>1370</v>
      </c>
      <c r="T11" s="260">
        <v>383</v>
      </c>
      <c r="U11" s="261">
        <v>1205</v>
      </c>
      <c r="V11" s="263">
        <v>8</v>
      </c>
      <c r="W11" s="263">
        <v>5</v>
      </c>
      <c r="X11" s="263">
        <v>177</v>
      </c>
      <c r="Y11" s="263">
        <v>160</v>
      </c>
      <c r="Z11" s="263">
        <v>2080</v>
      </c>
      <c r="AA11" s="263">
        <v>1220</v>
      </c>
      <c r="AB11" s="263">
        <v>1053</v>
      </c>
      <c r="AC11" s="263">
        <v>748</v>
      </c>
      <c r="AD11" s="263">
        <v>202</v>
      </c>
      <c r="AE11" s="263">
        <v>87</v>
      </c>
      <c r="AF11" s="263">
        <v>207</v>
      </c>
      <c r="AG11" s="263">
        <v>142</v>
      </c>
      <c r="AH11" s="263">
        <v>168</v>
      </c>
      <c r="AI11" s="263">
        <v>188</v>
      </c>
      <c r="AJ11" s="263">
        <v>235</v>
      </c>
      <c r="AK11" s="263">
        <v>218</v>
      </c>
      <c r="AL11" s="263">
        <v>30</v>
      </c>
      <c r="AM11" s="263">
        <v>25</v>
      </c>
      <c r="AN11" s="263">
        <v>26</v>
      </c>
      <c r="AO11" s="263">
        <v>16</v>
      </c>
      <c r="AP11" s="263">
        <v>185</v>
      </c>
      <c r="AQ11" s="263">
        <v>72</v>
      </c>
      <c r="AR11" s="263">
        <v>873</v>
      </c>
      <c r="AS11" s="263">
        <v>355</v>
      </c>
      <c r="AT11" s="263">
        <v>13</v>
      </c>
      <c r="AU11" s="263">
        <v>7</v>
      </c>
      <c r="AV11" s="263">
        <v>141</v>
      </c>
      <c r="AW11" s="264">
        <v>110</v>
      </c>
      <c r="AX11" s="55"/>
      <c r="AY11" s="55"/>
      <c r="AZ11" s="55"/>
      <c r="BA11" s="55"/>
      <c r="BB11" s="55"/>
      <c r="BC11" s="55"/>
    </row>
    <row r="12" spans="1:55" ht="33.75" customHeight="1">
      <c r="A12" s="265">
        <v>21</v>
      </c>
      <c r="B12" s="266">
        <f aca="true" t="shared" si="0" ref="B12:AW12">SUM(B14:B43)</f>
        <v>33</v>
      </c>
      <c r="C12" s="267">
        <f t="shared" si="0"/>
        <v>46</v>
      </c>
      <c r="D12" s="267">
        <f t="shared" si="0"/>
        <v>1</v>
      </c>
      <c r="E12" s="267">
        <f t="shared" si="0"/>
        <v>1</v>
      </c>
      <c r="F12" s="267">
        <f t="shared" si="0"/>
        <v>23</v>
      </c>
      <c r="G12" s="267">
        <f t="shared" si="0"/>
        <v>27</v>
      </c>
      <c r="H12" s="267">
        <f t="shared" si="0"/>
        <v>12</v>
      </c>
      <c r="I12" s="267">
        <f t="shared" si="0"/>
        <v>19</v>
      </c>
      <c r="J12" s="268">
        <f t="shared" si="0"/>
        <v>11</v>
      </c>
      <c r="K12" s="269">
        <f t="shared" si="0"/>
        <v>8</v>
      </c>
      <c r="L12" s="267">
        <f t="shared" si="0"/>
        <v>0</v>
      </c>
      <c r="M12" s="267">
        <f t="shared" si="0"/>
        <v>3</v>
      </c>
      <c r="N12" s="267">
        <f t="shared" si="0"/>
        <v>7</v>
      </c>
      <c r="O12" s="267">
        <f t="shared" si="0"/>
        <v>7</v>
      </c>
      <c r="P12" s="267">
        <f t="shared" si="0"/>
        <v>2</v>
      </c>
      <c r="Q12" s="267">
        <f t="shared" si="0"/>
        <v>8</v>
      </c>
      <c r="R12" s="267">
        <f t="shared" si="0"/>
        <v>576</v>
      </c>
      <c r="S12" s="267">
        <f t="shared" si="0"/>
        <v>1472</v>
      </c>
      <c r="T12" s="267">
        <f t="shared" si="0"/>
        <v>377</v>
      </c>
      <c r="U12" s="268">
        <f t="shared" si="0"/>
        <v>1284</v>
      </c>
      <c r="V12" s="270">
        <f t="shared" si="0"/>
        <v>2</v>
      </c>
      <c r="W12" s="270">
        <f t="shared" si="0"/>
        <v>4</v>
      </c>
      <c r="X12" s="270">
        <f t="shared" si="0"/>
        <v>197</v>
      </c>
      <c r="Y12" s="270">
        <f t="shared" si="0"/>
        <v>184</v>
      </c>
      <c r="Z12" s="270">
        <f t="shared" si="0"/>
        <v>2035</v>
      </c>
      <c r="AA12" s="270">
        <f t="shared" si="0"/>
        <v>1180</v>
      </c>
      <c r="AB12" s="270">
        <f t="shared" si="0"/>
        <v>1021</v>
      </c>
      <c r="AC12" s="270">
        <f t="shared" si="0"/>
        <v>694</v>
      </c>
      <c r="AD12" s="270">
        <f t="shared" si="0"/>
        <v>203</v>
      </c>
      <c r="AE12" s="270">
        <f t="shared" si="0"/>
        <v>87</v>
      </c>
      <c r="AF12" s="270">
        <f t="shared" si="0"/>
        <v>179</v>
      </c>
      <c r="AG12" s="270">
        <f t="shared" si="0"/>
        <v>150</v>
      </c>
      <c r="AH12" s="270">
        <f t="shared" si="0"/>
        <v>185</v>
      </c>
      <c r="AI12" s="270">
        <f t="shared" si="0"/>
        <v>161</v>
      </c>
      <c r="AJ12" s="270">
        <f t="shared" si="0"/>
        <v>219</v>
      </c>
      <c r="AK12" s="270">
        <f t="shared" si="0"/>
        <v>196</v>
      </c>
      <c r="AL12" s="270">
        <f t="shared" si="0"/>
        <v>25</v>
      </c>
      <c r="AM12" s="270">
        <f t="shared" si="0"/>
        <v>16</v>
      </c>
      <c r="AN12" s="270">
        <f t="shared" si="0"/>
        <v>26</v>
      </c>
      <c r="AO12" s="270">
        <f t="shared" si="0"/>
        <v>15</v>
      </c>
      <c r="AP12" s="270">
        <f t="shared" si="0"/>
        <v>184</v>
      </c>
      <c r="AQ12" s="270">
        <f t="shared" si="0"/>
        <v>69</v>
      </c>
      <c r="AR12" s="270">
        <f t="shared" si="0"/>
        <v>868</v>
      </c>
      <c r="AS12" s="270">
        <f t="shared" si="0"/>
        <v>371</v>
      </c>
      <c r="AT12" s="270">
        <f t="shared" si="0"/>
        <v>10</v>
      </c>
      <c r="AU12" s="270">
        <f t="shared" si="0"/>
        <v>13</v>
      </c>
      <c r="AV12" s="270">
        <f t="shared" si="0"/>
        <v>136</v>
      </c>
      <c r="AW12" s="271">
        <f t="shared" si="0"/>
        <v>102</v>
      </c>
      <c r="AX12" s="63"/>
      <c r="AY12" s="63"/>
      <c r="AZ12" s="63"/>
      <c r="BA12" s="63"/>
      <c r="BB12" s="63"/>
      <c r="BC12" s="63"/>
    </row>
    <row r="13" spans="1:55" ht="19.5" customHeight="1">
      <c r="A13" s="226"/>
      <c r="B13" s="272"/>
      <c r="C13" s="273"/>
      <c r="D13" s="273"/>
      <c r="E13" s="273"/>
      <c r="F13" s="273"/>
      <c r="G13" s="273"/>
      <c r="H13" s="273"/>
      <c r="I13" s="273"/>
      <c r="J13" s="274"/>
      <c r="K13" s="275"/>
      <c r="L13" s="273"/>
      <c r="M13" s="273"/>
      <c r="N13" s="273"/>
      <c r="O13" s="273"/>
      <c r="P13" s="273"/>
      <c r="Q13" s="273"/>
      <c r="R13" s="273"/>
      <c r="S13" s="273"/>
      <c r="T13" s="273"/>
      <c r="U13" s="274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8"/>
      <c r="AX13" s="63"/>
      <c r="AY13" s="63"/>
      <c r="AZ13" s="63"/>
      <c r="BA13" s="63"/>
      <c r="BB13" s="63"/>
      <c r="BC13" s="63"/>
    </row>
    <row r="14" spans="1:55" ht="30.75" customHeight="1">
      <c r="A14" s="226" t="s">
        <v>507</v>
      </c>
      <c r="B14" s="167">
        <f aca="true" t="shared" si="1" ref="B14:C18">SUM(D14,F14,L14,N14,P14)</f>
        <v>17</v>
      </c>
      <c r="C14" s="77">
        <f t="shared" si="1"/>
        <v>19</v>
      </c>
      <c r="D14" s="77">
        <v>1</v>
      </c>
      <c r="E14" s="77">
        <v>1</v>
      </c>
      <c r="F14" s="77">
        <f aca="true" t="shared" si="2" ref="F14:G18">SUM(H14,J14)</f>
        <v>9</v>
      </c>
      <c r="G14" s="77">
        <f t="shared" si="2"/>
        <v>8</v>
      </c>
      <c r="H14" s="77">
        <v>5</v>
      </c>
      <c r="I14" s="77">
        <v>6</v>
      </c>
      <c r="J14" s="114">
        <v>4</v>
      </c>
      <c r="K14" s="115">
        <v>2</v>
      </c>
      <c r="L14" s="77">
        <v>0</v>
      </c>
      <c r="M14" s="77">
        <v>1</v>
      </c>
      <c r="N14" s="77">
        <v>5</v>
      </c>
      <c r="O14" s="77">
        <v>3</v>
      </c>
      <c r="P14" s="77">
        <v>2</v>
      </c>
      <c r="Q14" s="77">
        <v>6</v>
      </c>
      <c r="R14" s="77">
        <f aca="true" t="shared" si="3" ref="R14:S18">SUM(T14,V14,X14)</f>
        <v>4</v>
      </c>
      <c r="S14" s="77">
        <f t="shared" si="3"/>
        <v>8</v>
      </c>
      <c r="T14" s="77">
        <v>0</v>
      </c>
      <c r="U14" s="114">
        <v>0</v>
      </c>
      <c r="V14" s="159">
        <v>2</v>
      </c>
      <c r="W14" s="159">
        <v>3</v>
      </c>
      <c r="X14" s="159">
        <v>2</v>
      </c>
      <c r="Y14" s="159">
        <v>5</v>
      </c>
      <c r="Z14" s="159">
        <f aca="true" t="shared" si="4" ref="Z14:AA18">SUM(AB14,AR14,AT14,AV14)</f>
        <v>3</v>
      </c>
      <c r="AA14" s="159">
        <f t="shared" si="4"/>
        <v>5</v>
      </c>
      <c r="AB14" s="159">
        <f aca="true" t="shared" si="5" ref="AB14:AC18">SUM(AD14,AF14,AH14,AJ14,AL14,AN14,AP14)</f>
        <v>2</v>
      </c>
      <c r="AC14" s="159">
        <f t="shared" si="5"/>
        <v>3</v>
      </c>
      <c r="AD14" s="159">
        <v>0</v>
      </c>
      <c r="AE14" s="159">
        <v>1</v>
      </c>
      <c r="AF14" s="159">
        <v>0</v>
      </c>
      <c r="AG14" s="159">
        <v>0</v>
      </c>
      <c r="AH14" s="159">
        <v>0</v>
      </c>
      <c r="AI14" s="159">
        <v>0</v>
      </c>
      <c r="AJ14" s="159">
        <v>2</v>
      </c>
      <c r="AK14" s="159">
        <v>1</v>
      </c>
      <c r="AL14" s="159">
        <v>0</v>
      </c>
      <c r="AM14" s="159">
        <v>1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59">
        <v>1</v>
      </c>
      <c r="AW14" s="168">
        <v>2</v>
      </c>
      <c r="AX14" s="63"/>
      <c r="AY14" s="63"/>
      <c r="AZ14" s="63"/>
      <c r="BA14" s="63"/>
      <c r="BB14" s="63"/>
      <c r="BC14" s="63"/>
    </row>
    <row r="15" spans="1:55" ht="30.75" customHeight="1">
      <c r="A15" s="226" t="s">
        <v>508</v>
      </c>
      <c r="B15" s="167">
        <f t="shared" si="1"/>
        <v>2</v>
      </c>
      <c r="C15" s="77">
        <f t="shared" si="1"/>
        <v>2</v>
      </c>
      <c r="D15" s="77">
        <v>0</v>
      </c>
      <c r="E15" s="77">
        <v>0</v>
      </c>
      <c r="F15" s="77">
        <f t="shared" si="2"/>
        <v>2</v>
      </c>
      <c r="G15" s="77">
        <f t="shared" si="2"/>
        <v>1</v>
      </c>
      <c r="H15" s="77">
        <v>0</v>
      </c>
      <c r="I15" s="77">
        <v>1</v>
      </c>
      <c r="J15" s="114">
        <v>2</v>
      </c>
      <c r="K15" s="115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1</v>
      </c>
      <c r="R15" s="77">
        <f t="shared" si="3"/>
        <v>1</v>
      </c>
      <c r="S15" s="77">
        <f t="shared" si="3"/>
        <v>2</v>
      </c>
      <c r="T15" s="77">
        <v>0</v>
      </c>
      <c r="U15" s="114">
        <v>0</v>
      </c>
      <c r="V15" s="159">
        <v>0</v>
      </c>
      <c r="W15" s="159">
        <v>1</v>
      </c>
      <c r="X15" s="159">
        <v>1</v>
      </c>
      <c r="Y15" s="159">
        <v>1</v>
      </c>
      <c r="Z15" s="159">
        <f t="shared" si="4"/>
        <v>3</v>
      </c>
      <c r="AA15" s="159">
        <f t="shared" si="4"/>
        <v>1</v>
      </c>
      <c r="AB15" s="159">
        <f t="shared" si="5"/>
        <v>2</v>
      </c>
      <c r="AC15" s="159">
        <f t="shared" si="5"/>
        <v>1</v>
      </c>
      <c r="AD15" s="159">
        <v>0</v>
      </c>
      <c r="AE15" s="159">
        <v>0</v>
      </c>
      <c r="AF15" s="159">
        <v>0</v>
      </c>
      <c r="AG15" s="159">
        <v>0</v>
      </c>
      <c r="AH15" s="159">
        <v>1</v>
      </c>
      <c r="AI15" s="159">
        <v>0</v>
      </c>
      <c r="AJ15" s="159">
        <v>0</v>
      </c>
      <c r="AK15" s="159">
        <v>1</v>
      </c>
      <c r="AL15" s="159">
        <v>0</v>
      </c>
      <c r="AM15" s="159">
        <v>0</v>
      </c>
      <c r="AN15" s="159">
        <v>0</v>
      </c>
      <c r="AO15" s="159">
        <v>0</v>
      </c>
      <c r="AP15" s="159">
        <v>1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1</v>
      </c>
      <c r="AW15" s="168">
        <v>0</v>
      </c>
      <c r="AX15" s="63"/>
      <c r="AY15" s="63"/>
      <c r="AZ15" s="63"/>
      <c r="BA15" s="63"/>
      <c r="BB15" s="63"/>
      <c r="BC15" s="63"/>
    </row>
    <row r="16" spans="1:55" ht="30.75" customHeight="1">
      <c r="A16" s="226" t="s">
        <v>509</v>
      </c>
      <c r="B16" s="167">
        <f t="shared" si="1"/>
        <v>0</v>
      </c>
      <c r="C16" s="77">
        <f t="shared" si="1"/>
        <v>1</v>
      </c>
      <c r="D16" s="77">
        <v>0</v>
      </c>
      <c r="E16" s="77">
        <v>0</v>
      </c>
      <c r="F16" s="77">
        <f t="shared" si="2"/>
        <v>0</v>
      </c>
      <c r="G16" s="77">
        <f t="shared" si="2"/>
        <v>1</v>
      </c>
      <c r="H16" s="77">
        <v>0</v>
      </c>
      <c r="I16" s="77">
        <v>1</v>
      </c>
      <c r="J16" s="114">
        <v>0</v>
      </c>
      <c r="K16" s="115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f t="shared" si="3"/>
        <v>2</v>
      </c>
      <c r="S16" s="77">
        <f t="shared" si="3"/>
        <v>0</v>
      </c>
      <c r="T16" s="77">
        <v>0</v>
      </c>
      <c r="U16" s="114">
        <v>0</v>
      </c>
      <c r="V16" s="159">
        <v>0</v>
      </c>
      <c r="W16" s="159">
        <v>0</v>
      </c>
      <c r="X16" s="159">
        <v>2</v>
      </c>
      <c r="Y16" s="159">
        <v>0</v>
      </c>
      <c r="Z16" s="159">
        <f t="shared" si="4"/>
        <v>3</v>
      </c>
      <c r="AA16" s="159">
        <f t="shared" si="4"/>
        <v>0</v>
      </c>
      <c r="AB16" s="159">
        <f t="shared" si="5"/>
        <v>2</v>
      </c>
      <c r="AC16" s="159">
        <f t="shared" si="5"/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1</v>
      </c>
      <c r="AI16" s="159">
        <v>0</v>
      </c>
      <c r="AJ16" s="159">
        <v>0</v>
      </c>
      <c r="AK16" s="159">
        <v>0</v>
      </c>
      <c r="AL16" s="159">
        <v>1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1</v>
      </c>
      <c r="AW16" s="168">
        <v>0</v>
      </c>
      <c r="AX16" s="63"/>
      <c r="AY16" s="63"/>
      <c r="AZ16" s="63"/>
      <c r="BA16" s="63"/>
      <c r="BB16" s="63"/>
      <c r="BC16" s="63"/>
    </row>
    <row r="17" spans="1:55" ht="30.75" customHeight="1">
      <c r="A17" s="276" t="s">
        <v>510</v>
      </c>
      <c r="B17" s="167">
        <f t="shared" si="1"/>
        <v>1</v>
      </c>
      <c r="C17" s="77">
        <f t="shared" si="1"/>
        <v>0</v>
      </c>
      <c r="D17" s="77">
        <v>0</v>
      </c>
      <c r="E17" s="77">
        <v>0</v>
      </c>
      <c r="F17" s="77">
        <f t="shared" si="2"/>
        <v>1</v>
      </c>
      <c r="G17" s="77">
        <f t="shared" si="2"/>
        <v>0</v>
      </c>
      <c r="H17" s="77">
        <v>1</v>
      </c>
      <c r="I17" s="77">
        <v>0</v>
      </c>
      <c r="J17" s="114">
        <v>0</v>
      </c>
      <c r="K17" s="115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f t="shared" si="3"/>
        <v>0</v>
      </c>
      <c r="S17" s="77">
        <f t="shared" si="3"/>
        <v>0</v>
      </c>
      <c r="T17" s="77">
        <v>0</v>
      </c>
      <c r="U17" s="114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f t="shared" si="4"/>
        <v>2</v>
      </c>
      <c r="AA17" s="159">
        <f t="shared" si="4"/>
        <v>0</v>
      </c>
      <c r="AB17" s="159">
        <f t="shared" si="5"/>
        <v>2</v>
      </c>
      <c r="AC17" s="159">
        <f t="shared" si="5"/>
        <v>0</v>
      </c>
      <c r="AD17" s="159">
        <v>0</v>
      </c>
      <c r="AE17" s="159">
        <v>0</v>
      </c>
      <c r="AF17" s="159">
        <v>1</v>
      </c>
      <c r="AG17" s="159">
        <v>0</v>
      </c>
      <c r="AH17" s="159">
        <v>1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68">
        <v>0</v>
      </c>
      <c r="AX17" s="63"/>
      <c r="AY17" s="63"/>
      <c r="AZ17" s="63"/>
      <c r="BA17" s="63"/>
      <c r="BB17" s="63"/>
      <c r="BC17" s="63"/>
    </row>
    <row r="18" spans="1:55" ht="30.75" customHeight="1">
      <c r="A18" s="227" t="s">
        <v>511</v>
      </c>
      <c r="B18" s="167">
        <f t="shared" si="1"/>
        <v>1</v>
      </c>
      <c r="C18" s="77">
        <f t="shared" si="1"/>
        <v>1</v>
      </c>
      <c r="D18" s="77">
        <v>0</v>
      </c>
      <c r="E18" s="77">
        <v>0</v>
      </c>
      <c r="F18" s="77">
        <f t="shared" si="2"/>
        <v>1</v>
      </c>
      <c r="G18" s="77">
        <f t="shared" si="2"/>
        <v>1</v>
      </c>
      <c r="H18" s="77">
        <v>1</v>
      </c>
      <c r="I18" s="77">
        <v>1</v>
      </c>
      <c r="J18" s="114">
        <v>0</v>
      </c>
      <c r="K18" s="115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f t="shared" si="3"/>
        <v>0</v>
      </c>
      <c r="S18" s="77">
        <f t="shared" si="3"/>
        <v>0</v>
      </c>
      <c r="T18" s="77">
        <v>0</v>
      </c>
      <c r="U18" s="114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f t="shared" si="4"/>
        <v>1</v>
      </c>
      <c r="AA18" s="159">
        <f t="shared" si="4"/>
        <v>1</v>
      </c>
      <c r="AB18" s="159">
        <f t="shared" si="5"/>
        <v>1</v>
      </c>
      <c r="AC18" s="159">
        <f t="shared" si="5"/>
        <v>1</v>
      </c>
      <c r="AD18" s="159">
        <v>0</v>
      </c>
      <c r="AE18" s="159">
        <v>0</v>
      </c>
      <c r="AF18" s="159">
        <v>1</v>
      </c>
      <c r="AG18" s="159">
        <v>0</v>
      </c>
      <c r="AH18" s="159">
        <v>0</v>
      </c>
      <c r="AI18" s="159">
        <v>1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68">
        <v>0</v>
      </c>
      <c r="AX18" s="63"/>
      <c r="AY18" s="63"/>
      <c r="AZ18" s="63"/>
      <c r="BA18" s="63"/>
      <c r="BB18" s="63"/>
      <c r="BC18" s="63"/>
    </row>
    <row r="19" spans="1:55" ht="19.5" customHeight="1">
      <c r="A19" s="227"/>
      <c r="B19" s="167"/>
      <c r="C19" s="77"/>
      <c r="D19" s="77"/>
      <c r="E19" s="77"/>
      <c r="F19" s="77"/>
      <c r="G19" s="77"/>
      <c r="H19" s="77"/>
      <c r="I19" s="77"/>
      <c r="J19" s="114"/>
      <c r="K19" s="115"/>
      <c r="L19" s="77"/>
      <c r="M19" s="77"/>
      <c r="N19" s="77"/>
      <c r="O19" s="77"/>
      <c r="P19" s="77"/>
      <c r="Q19" s="77"/>
      <c r="R19" s="77"/>
      <c r="S19" s="77"/>
      <c r="T19" s="77"/>
      <c r="U19" s="114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68"/>
      <c r="AX19" s="63"/>
      <c r="AY19" s="63"/>
      <c r="AZ19" s="63"/>
      <c r="BA19" s="63"/>
      <c r="BB19" s="63"/>
      <c r="BC19" s="63"/>
    </row>
    <row r="20" spans="1:55" ht="30.75" customHeight="1">
      <c r="A20" s="227" t="s">
        <v>512</v>
      </c>
      <c r="B20" s="167">
        <f aca="true" t="shared" si="6" ref="B20:C24">SUM(D20,F20,L20,N20,P20)</f>
        <v>2</v>
      </c>
      <c r="C20" s="77">
        <f t="shared" si="6"/>
        <v>0</v>
      </c>
      <c r="D20" s="77">
        <v>0</v>
      </c>
      <c r="E20" s="77">
        <v>0</v>
      </c>
      <c r="F20" s="77">
        <f aca="true" t="shared" si="7" ref="F20:G24">SUM(H20,J20)</f>
        <v>2</v>
      </c>
      <c r="G20" s="77">
        <f t="shared" si="7"/>
        <v>0</v>
      </c>
      <c r="H20" s="77">
        <v>1</v>
      </c>
      <c r="I20" s="77">
        <v>0</v>
      </c>
      <c r="J20" s="114">
        <v>1</v>
      </c>
      <c r="K20" s="115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f aca="true" t="shared" si="8" ref="R20:S24">SUM(T20,V20,X20)</f>
        <v>0</v>
      </c>
      <c r="S20" s="77">
        <f t="shared" si="8"/>
        <v>0</v>
      </c>
      <c r="T20" s="77">
        <v>0</v>
      </c>
      <c r="U20" s="114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f aca="true" t="shared" si="9" ref="Z20:AA24">SUM(AB20,AR20,AT20,AV20)</f>
        <v>5</v>
      </c>
      <c r="AA20" s="159">
        <f t="shared" si="9"/>
        <v>7</v>
      </c>
      <c r="AB20" s="159">
        <f aca="true" t="shared" si="10" ref="AB20:AC24">SUM(AD20,AF20,AH20,AJ20,AL20,AN20,AP20)</f>
        <v>4</v>
      </c>
      <c r="AC20" s="159">
        <f t="shared" si="10"/>
        <v>4</v>
      </c>
      <c r="AD20" s="159">
        <v>2</v>
      </c>
      <c r="AE20" s="159">
        <v>3</v>
      </c>
      <c r="AF20" s="159">
        <v>0</v>
      </c>
      <c r="AG20" s="159">
        <v>0</v>
      </c>
      <c r="AH20" s="159">
        <v>2</v>
      </c>
      <c r="AI20" s="159">
        <v>0</v>
      </c>
      <c r="AJ20" s="159">
        <v>0</v>
      </c>
      <c r="AK20" s="159">
        <v>1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1</v>
      </c>
      <c r="AU20" s="159">
        <v>1</v>
      </c>
      <c r="AV20" s="159">
        <v>0</v>
      </c>
      <c r="AW20" s="168">
        <v>2</v>
      </c>
      <c r="AX20" s="63"/>
      <c r="AY20" s="63"/>
      <c r="AZ20" s="63"/>
      <c r="BA20" s="63"/>
      <c r="BB20" s="63"/>
      <c r="BC20" s="63"/>
    </row>
    <row r="21" spans="1:55" ht="30.75" customHeight="1">
      <c r="A21" s="227" t="s">
        <v>513</v>
      </c>
      <c r="B21" s="167">
        <f t="shared" si="6"/>
        <v>0</v>
      </c>
      <c r="C21" s="77">
        <f t="shared" si="6"/>
        <v>1</v>
      </c>
      <c r="D21" s="77">
        <v>0</v>
      </c>
      <c r="E21" s="77">
        <v>0</v>
      </c>
      <c r="F21" s="77">
        <f t="shared" si="7"/>
        <v>0</v>
      </c>
      <c r="G21" s="77">
        <f t="shared" si="7"/>
        <v>1</v>
      </c>
      <c r="H21" s="77">
        <v>0</v>
      </c>
      <c r="I21" s="77">
        <v>1</v>
      </c>
      <c r="J21" s="114">
        <v>0</v>
      </c>
      <c r="K21" s="115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f t="shared" si="8"/>
        <v>0</v>
      </c>
      <c r="S21" s="77">
        <f t="shared" si="8"/>
        <v>0</v>
      </c>
      <c r="T21" s="77">
        <v>0</v>
      </c>
      <c r="U21" s="114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f t="shared" si="9"/>
        <v>6</v>
      </c>
      <c r="AA21" s="159">
        <f t="shared" si="9"/>
        <v>2</v>
      </c>
      <c r="AB21" s="159">
        <f t="shared" si="10"/>
        <v>3</v>
      </c>
      <c r="AC21" s="159">
        <f t="shared" si="10"/>
        <v>2</v>
      </c>
      <c r="AD21" s="159">
        <v>1</v>
      </c>
      <c r="AE21" s="159">
        <v>2</v>
      </c>
      <c r="AF21" s="159">
        <v>1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1</v>
      </c>
      <c r="AQ21" s="159">
        <v>0</v>
      </c>
      <c r="AR21" s="159">
        <v>2</v>
      </c>
      <c r="AS21" s="159">
        <v>0</v>
      </c>
      <c r="AT21" s="159">
        <v>1</v>
      </c>
      <c r="AU21" s="159">
        <v>0</v>
      </c>
      <c r="AV21" s="159">
        <v>0</v>
      </c>
      <c r="AW21" s="168">
        <v>0</v>
      </c>
      <c r="AX21" s="63"/>
      <c r="AY21" s="63"/>
      <c r="AZ21" s="63"/>
      <c r="BA21" s="63"/>
      <c r="BB21" s="63"/>
      <c r="BC21" s="63"/>
    </row>
    <row r="22" spans="1:55" ht="30.75" customHeight="1">
      <c r="A22" s="227" t="s">
        <v>514</v>
      </c>
      <c r="B22" s="167">
        <f t="shared" si="6"/>
        <v>0</v>
      </c>
      <c r="C22" s="77">
        <f t="shared" si="6"/>
        <v>0</v>
      </c>
      <c r="D22" s="77">
        <v>0</v>
      </c>
      <c r="E22" s="77">
        <v>0</v>
      </c>
      <c r="F22" s="77">
        <f t="shared" si="7"/>
        <v>0</v>
      </c>
      <c r="G22" s="77">
        <f t="shared" si="7"/>
        <v>0</v>
      </c>
      <c r="H22" s="77">
        <v>0</v>
      </c>
      <c r="I22" s="77">
        <v>0</v>
      </c>
      <c r="J22" s="114">
        <v>0</v>
      </c>
      <c r="K22" s="115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f t="shared" si="8"/>
        <v>0</v>
      </c>
      <c r="S22" s="77">
        <f t="shared" si="8"/>
        <v>3</v>
      </c>
      <c r="T22" s="77">
        <v>0</v>
      </c>
      <c r="U22" s="114">
        <v>0</v>
      </c>
      <c r="V22" s="159">
        <v>0</v>
      </c>
      <c r="W22" s="159">
        <v>0</v>
      </c>
      <c r="X22" s="159">
        <v>0</v>
      </c>
      <c r="Y22" s="159">
        <v>3</v>
      </c>
      <c r="Z22" s="159">
        <f t="shared" si="9"/>
        <v>32</v>
      </c>
      <c r="AA22" s="159">
        <f t="shared" si="9"/>
        <v>13</v>
      </c>
      <c r="AB22" s="159">
        <f t="shared" si="10"/>
        <v>16</v>
      </c>
      <c r="AC22" s="159">
        <f t="shared" si="10"/>
        <v>5</v>
      </c>
      <c r="AD22" s="159">
        <v>8</v>
      </c>
      <c r="AE22" s="159">
        <v>2</v>
      </c>
      <c r="AF22" s="159">
        <v>0</v>
      </c>
      <c r="AG22" s="159">
        <v>0</v>
      </c>
      <c r="AH22" s="159">
        <v>1</v>
      </c>
      <c r="AI22" s="159">
        <v>1</v>
      </c>
      <c r="AJ22" s="159">
        <v>2</v>
      </c>
      <c r="AK22" s="159">
        <v>0</v>
      </c>
      <c r="AL22" s="159">
        <v>1</v>
      </c>
      <c r="AM22" s="159">
        <v>0</v>
      </c>
      <c r="AN22" s="159">
        <v>2</v>
      </c>
      <c r="AO22" s="159">
        <v>0</v>
      </c>
      <c r="AP22" s="159">
        <v>2</v>
      </c>
      <c r="AQ22" s="159">
        <v>2</v>
      </c>
      <c r="AR22" s="159">
        <v>14</v>
      </c>
      <c r="AS22" s="159">
        <v>8</v>
      </c>
      <c r="AT22" s="159">
        <v>0</v>
      </c>
      <c r="AU22" s="159">
        <v>0</v>
      </c>
      <c r="AV22" s="159">
        <v>2</v>
      </c>
      <c r="AW22" s="168">
        <v>0</v>
      </c>
      <c r="AX22" s="63"/>
      <c r="AY22" s="63"/>
      <c r="AZ22" s="63"/>
      <c r="BA22" s="63"/>
      <c r="BB22" s="63"/>
      <c r="BC22" s="63"/>
    </row>
    <row r="23" spans="1:55" ht="30.75" customHeight="1">
      <c r="A23" s="227" t="s">
        <v>515</v>
      </c>
      <c r="B23" s="167">
        <f t="shared" si="6"/>
        <v>0</v>
      </c>
      <c r="C23" s="77">
        <f t="shared" si="6"/>
        <v>1</v>
      </c>
      <c r="D23" s="77">
        <v>0</v>
      </c>
      <c r="E23" s="77">
        <v>0</v>
      </c>
      <c r="F23" s="77">
        <f t="shared" si="7"/>
        <v>0</v>
      </c>
      <c r="G23" s="77">
        <f t="shared" si="7"/>
        <v>1</v>
      </c>
      <c r="H23" s="77">
        <v>0</v>
      </c>
      <c r="I23" s="77">
        <v>0</v>
      </c>
      <c r="J23" s="114">
        <v>0</v>
      </c>
      <c r="K23" s="115">
        <v>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f t="shared" si="8"/>
        <v>1</v>
      </c>
      <c r="S23" s="77">
        <f t="shared" si="8"/>
        <v>0</v>
      </c>
      <c r="T23" s="77">
        <v>0</v>
      </c>
      <c r="U23" s="114">
        <v>0</v>
      </c>
      <c r="V23" s="159">
        <v>0</v>
      </c>
      <c r="W23" s="159">
        <v>0</v>
      </c>
      <c r="X23" s="159">
        <v>1</v>
      </c>
      <c r="Y23" s="159">
        <v>0</v>
      </c>
      <c r="Z23" s="159">
        <f t="shared" si="9"/>
        <v>73</v>
      </c>
      <c r="AA23" s="159">
        <f t="shared" si="9"/>
        <v>28</v>
      </c>
      <c r="AB23" s="159">
        <f t="shared" si="10"/>
        <v>19</v>
      </c>
      <c r="AC23" s="159">
        <f t="shared" si="10"/>
        <v>3</v>
      </c>
      <c r="AD23" s="159">
        <v>12</v>
      </c>
      <c r="AE23" s="159">
        <v>2</v>
      </c>
      <c r="AF23" s="159">
        <v>1</v>
      </c>
      <c r="AG23" s="159">
        <v>0</v>
      </c>
      <c r="AH23" s="159">
        <v>1</v>
      </c>
      <c r="AI23" s="159">
        <v>1</v>
      </c>
      <c r="AJ23" s="159">
        <v>3</v>
      </c>
      <c r="AK23" s="159">
        <v>0</v>
      </c>
      <c r="AL23" s="159">
        <v>0</v>
      </c>
      <c r="AM23" s="159">
        <v>0</v>
      </c>
      <c r="AN23" s="159">
        <v>1</v>
      </c>
      <c r="AO23" s="159">
        <v>0</v>
      </c>
      <c r="AP23" s="159">
        <v>1</v>
      </c>
      <c r="AQ23" s="159">
        <v>0</v>
      </c>
      <c r="AR23" s="159">
        <v>48</v>
      </c>
      <c r="AS23" s="159">
        <v>21</v>
      </c>
      <c r="AT23" s="159">
        <v>0</v>
      </c>
      <c r="AU23" s="159">
        <v>2</v>
      </c>
      <c r="AV23" s="159">
        <v>6</v>
      </c>
      <c r="AW23" s="168">
        <v>2</v>
      </c>
      <c r="AX23" s="63"/>
      <c r="AY23" s="63"/>
      <c r="AZ23" s="63"/>
      <c r="BA23" s="63"/>
      <c r="BB23" s="63"/>
      <c r="BC23" s="63"/>
    </row>
    <row r="24" spans="1:55" ht="30.75" customHeight="1">
      <c r="A24" s="227" t="s">
        <v>516</v>
      </c>
      <c r="B24" s="167">
        <f t="shared" si="6"/>
        <v>1</v>
      </c>
      <c r="C24" s="77">
        <f t="shared" si="6"/>
        <v>1</v>
      </c>
      <c r="D24" s="77">
        <v>0</v>
      </c>
      <c r="E24" s="77">
        <v>0</v>
      </c>
      <c r="F24" s="77">
        <f t="shared" si="7"/>
        <v>1</v>
      </c>
      <c r="G24" s="77">
        <f t="shared" si="7"/>
        <v>1</v>
      </c>
      <c r="H24" s="77">
        <v>0</v>
      </c>
      <c r="I24" s="77">
        <v>1</v>
      </c>
      <c r="J24" s="114">
        <v>1</v>
      </c>
      <c r="K24" s="115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f t="shared" si="8"/>
        <v>3</v>
      </c>
      <c r="S24" s="77">
        <f t="shared" si="8"/>
        <v>0</v>
      </c>
      <c r="T24" s="77">
        <v>0</v>
      </c>
      <c r="U24" s="114">
        <v>0</v>
      </c>
      <c r="V24" s="159">
        <v>0</v>
      </c>
      <c r="W24" s="159">
        <v>0</v>
      </c>
      <c r="X24" s="159">
        <v>3</v>
      </c>
      <c r="Y24" s="159">
        <v>0</v>
      </c>
      <c r="Z24" s="159">
        <f t="shared" si="9"/>
        <v>59</v>
      </c>
      <c r="AA24" s="159">
        <f t="shared" si="9"/>
        <v>30</v>
      </c>
      <c r="AB24" s="159">
        <f t="shared" si="10"/>
        <v>9</v>
      </c>
      <c r="AC24" s="159">
        <f t="shared" si="10"/>
        <v>6</v>
      </c>
      <c r="AD24" s="159">
        <v>5</v>
      </c>
      <c r="AE24" s="159">
        <v>1</v>
      </c>
      <c r="AF24" s="159">
        <v>1</v>
      </c>
      <c r="AG24" s="159">
        <v>1</v>
      </c>
      <c r="AH24" s="159">
        <v>2</v>
      </c>
      <c r="AI24" s="159">
        <v>1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3</v>
      </c>
      <c r="AP24" s="159">
        <v>1</v>
      </c>
      <c r="AQ24" s="159">
        <v>0</v>
      </c>
      <c r="AR24" s="159">
        <v>44</v>
      </c>
      <c r="AS24" s="159">
        <v>18</v>
      </c>
      <c r="AT24" s="159">
        <v>0</v>
      </c>
      <c r="AU24" s="159">
        <v>1</v>
      </c>
      <c r="AV24" s="159">
        <v>6</v>
      </c>
      <c r="AW24" s="168">
        <v>5</v>
      </c>
      <c r="AX24" s="63"/>
      <c r="AY24" s="63"/>
      <c r="AZ24" s="63"/>
      <c r="BA24" s="63"/>
      <c r="BB24" s="63"/>
      <c r="BC24" s="63"/>
    </row>
    <row r="25" spans="1:55" ht="19.5" customHeight="1">
      <c r="A25" s="227"/>
      <c r="B25" s="167"/>
      <c r="C25" s="77"/>
      <c r="D25" s="77"/>
      <c r="E25" s="77"/>
      <c r="F25" s="77"/>
      <c r="G25" s="77"/>
      <c r="H25" s="77"/>
      <c r="I25" s="77"/>
      <c r="J25" s="114"/>
      <c r="K25" s="115"/>
      <c r="L25" s="77"/>
      <c r="M25" s="77"/>
      <c r="N25" s="77"/>
      <c r="O25" s="77"/>
      <c r="P25" s="77"/>
      <c r="Q25" s="77"/>
      <c r="R25" s="77"/>
      <c r="S25" s="77"/>
      <c r="T25" s="77"/>
      <c r="U25" s="114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68"/>
      <c r="AX25" s="63"/>
      <c r="AY25" s="63"/>
      <c r="AZ25" s="63"/>
      <c r="BA25" s="63"/>
      <c r="BB25" s="63"/>
      <c r="BC25" s="63"/>
    </row>
    <row r="26" spans="1:55" ht="30.75" customHeight="1">
      <c r="A26" s="227" t="s">
        <v>517</v>
      </c>
      <c r="B26" s="167">
        <f aca="true" t="shared" si="11" ref="B26:C30">SUM(D26,F26,L26,N26,P26)</f>
        <v>1</v>
      </c>
      <c r="C26" s="77">
        <f t="shared" si="11"/>
        <v>0</v>
      </c>
      <c r="D26" s="77">
        <v>0</v>
      </c>
      <c r="E26" s="77">
        <v>0</v>
      </c>
      <c r="F26" s="77">
        <f aca="true" t="shared" si="12" ref="F26:G30">SUM(H26,J26)</f>
        <v>0</v>
      </c>
      <c r="G26" s="77">
        <f t="shared" si="12"/>
        <v>0</v>
      </c>
      <c r="H26" s="77">
        <v>0</v>
      </c>
      <c r="I26" s="77">
        <v>0</v>
      </c>
      <c r="J26" s="114">
        <v>0</v>
      </c>
      <c r="K26" s="115">
        <v>0</v>
      </c>
      <c r="L26" s="77">
        <v>0</v>
      </c>
      <c r="M26" s="77">
        <v>0</v>
      </c>
      <c r="N26" s="77">
        <v>1</v>
      </c>
      <c r="O26" s="77">
        <v>0</v>
      </c>
      <c r="P26" s="77">
        <v>0</v>
      </c>
      <c r="Q26" s="77">
        <v>0</v>
      </c>
      <c r="R26" s="77">
        <f aca="true" t="shared" si="13" ref="R26:S30">SUM(T26,V26,X26)</f>
        <v>3</v>
      </c>
      <c r="S26" s="77">
        <f t="shared" si="13"/>
        <v>0</v>
      </c>
      <c r="T26" s="77">
        <v>0</v>
      </c>
      <c r="U26" s="114">
        <v>0</v>
      </c>
      <c r="V26" s="159">
        <v>0</v>
      </c>
      <c r="W26" s="159">
        <v>0</v>
      </c>
      <c r="X26" s="159">
        <v>3</v>
      </c>
      <c r="Y26" s="159">
        <v>0</v>
      </c>
      <c r="Z26" s="159">
        <f aca="true" t="shared" si="14" ref="Z26:AA30">SUM(AB26,AR26,AT26,AV26)</f>
        <v>70</v>
      </c>
      <c r="AA26" s="159">
        <f t="shared" si="14"/>
        <v>41</v>
      </c>
      <c r="AB26" s="159">
        <f aca="true" t="shared" si="15" ref="AB26:AC30">SUM(AD26,AF26,AH26,AJ26,AL26,AN26,AP26)</f>
        <v>14</v>
      </c>
      <c r="AC26" s="159">
        <f t="shared" si="15"/>
        <v>6</v>
      </c>
      <c r="AD26" s="159">
        <v>9</v>
      </c>
      <c r="AE26" s="159">
        <v>0</v>
      </c>
      <c r="AF26" s="159">
        <v>1</v>
      </c>
      <c r="AG26" s="159">
        <v>0</v>
      </c>
      <c r="AH26" s="159">
        <v>1</v>
      </c>
      <c r="AI26" s="159">
        <v>4</v>
      </c>
      <c r="AJ26" s="159">
        <v>1</v>
      </c>
      <c r="AK26" s="159">
        <v>1</v>
      </c>
      <c r="AL26" s="159">
        <v>0</v>
      </c>
      <c r="AM26" s="159">
        <v>0</v>
      </c>
      <c r="AN26" s="159">
        <v>1</v>
      </c>
      <c r="AO26" s="159">
        <v>1</v>
      </c>
      <c r="AP26" s="159">
        <v>1</v>
      </c>
      <c r="AQ26" s="159">
        <v>0</v>
      </c>
      <c r="AR26" s="159">
        <v>52</v>
      </c>
      <c r="AS26" s="159">
        <v>32</v>
      </c>
      <c r="AT26" s="159">
        <v>1</v>
      </c>
      <c r="AU26" s="159">
        <v>0</v>
      </c>
      <c r="AV26" s="159">
        <v>3</v>
      </c>
      <c r="AW26" s="168">
        <v>3</v>
      </c>
      <c r="AX26" s="63"/>
      <c r="AY26" s="63"/>
      <c r="AZ26" s="63"/>
      <c r="BA26" s="63"/>
      <c r="BB26" s="63"/>
      <c r="BC26" s="63"/>
    </row>
    <row r="27" spans="1:55" ht="30.75" customHeight="1">
      <c r="A27" s="227" t="s">
        <v>518</v>
      </c>
      <c r="B27" s="167">
        <f t="shared" si="11"/>
        <v>0</v>
      </c>
      <c r="C27" s="77">
        <f t="shared" si="11"/>
        <v>1</v>
      </c>
      <c r="D27" s="77">
        <v>0</v>
      </c>
      <c r="E27" s="77">
        <v>0</v>
      </c>
      <c r="F27" s="77">
        <f t="shared" si="12"/>
        <v>0</v>
      </c>
      <c r="G27" s="77">
        <f t="shared" si="12"/>
        <v>1</v>
      </c>
      <c r="H27" s="77">
        <v>0</v>
      </c>
      <c r="I27" s="77">
        <v>1</v>
      </c>
      <c r="J27" s="114">
        <v>0</v>
      </c>
      <c r="K27" s="115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f t="shared" si="13"/>
        <v>7</v>
      </c>
      <c r="S27" s="77">
        <f t="shared" si="13"/>
        <v>1</v>
      </c>
      <c r="T27" s="77">
        <v>0</v>
      </c>
      <c r="U27" s="114">
        <v>0</v>
      </c>
      <c r="V27" s="159">
        <v>0</v>
      </c>
      <c r="W27" s="159">
        <v>0</v>
      </c>
      <c r="X27" s="159">
        <v>7</v>
      </c>
      <c r="Y27" s="159">
        <v>1</v>
      </c>
      <c r="Z27" s="159">
        <f t="shared" si="14"/>
        <v>108</v>
      </c>
      <c r="AA27" s="159">
        <f t="shared" si="14"/>
        <v>35</v>
      </c>
      <c r="AB27" s="159">
        <f t="shared" si="15"/>
        <v>40</v>
      </c>
      <c r="AC27" s="159">
        <f t="shared" si="15"/>
        <v>9</v>
      </c>
      <c r="AD27" s="159">
        <v>16</v>
      </c>
      <c r="AE27" s="159">
        <v>0</v>
      </c>
      <c r="AF27" s="159">
        <v>6</v>
      </c>
      <c r="AG27" s="159">
        <v>1</v>
      </c>
      <c r="AH27" s="159">
        <v>2</v>
      </c>
      <c r="AI27" s="159">
        <v>2</v>
      </c>
      <c r="AJ27" s="159">
        <v>5</v>
      </c>
      <c r="AK27" s="159">
        <v>1</v>
      </c>
      <c r="AL27" s="159">
        <v>1</v>
      </c>
      <c r="AM27" s="159">
        <v>0</v>
      </c>
      <c r="AN27" s="159">
        <v>6</v>
      </c>
      <c r="AO27" s="159">
        <v>5</v>
      </c>
      <c r="AP27" s="159">
        <v>4</v>
      </c>
      <c r="AQ27" s="159">
        <v>0</v>
      </c>
      <c r="AR27" s="159">
        <v>60</v>
      </c>
      <c r="AS27" s="159">
        <v>20</v>
      </c>
      <c r="AT27" s="159">
        <v>1</v>
      </c>
      <c r="AU27" s="159">
        <v>0</v>
      </c>
      <c r="AV27" s="159">
        <v>7</v>
      </c>
      <c r="AW27" s="168">
        <v>6</v>
      </c>
      <c r="AX27" s="63"/>
      <c r="AY27" s="63"/>
      <c r="AZ27" s="63"/>
      <c r="BA27" s="63"/>
      <c r="BB27" s="63"/>
      <c r="BC27" s="63"/>
    </row>
    <row r="28" spans="1:55" ht="30.75" customHeight="1">
      <c r="A28" s="227" t="s">
        <v>519</v>
      </c>
      <c r="B28" s="167">
        <f t="shared" si="11"/>
        <v>0</v>
      </c>
      <c r="C28" s="77">
        <f t="shared" si="11"/>
        <v>1</v>
      </c>
      <c r="D28" s="77">
        <v>0</v>
      </c>
      <c r="E28" s="77">
        <v>0</v>
      </c>
      <c r="F28" s="77">
        <f t="shared" si="12"/>
        <v>0</v>
      </c>
      <c r="G28" s="77">
        <f t="shared" si="12"/>
        <v>0</v>
      </c>
      <c r="H28" s="77">
        <v>0</v>
      </c>
      <c r="I28" s="77">
        <v>0</v>
      </c>
      <c r="J28" s="114">
        <v>0</v>
      </c>
      <c r="K28" s="115">
        <v>0</v>
      </c>
      <c r="L28" s="77">
        <v>0</v>
      </c>
      <c r="M28" s="77">
        <v>1</v>
      </c>
      <c r="N28" s="77">
        <v>0</v>
      </c>
      <c r="O28" s="77">
        <v>0</v>
      </c>
      <c r="P28" s="77">
        <v>0</v>
      </c>
      <c r="Q28" s="77">
        <v>0</v>
      </c>
      <c r="R28" s="77">
        <f t="shared" si="13"/>
        <v>4</v>
      </c>
      <c r="S28" s="77">
        <f t="shared" si="13"/>
        <v>3</v>
      </c>
      <c r="T28" s="77">
        <v>0</v>
      </c>
      <c r="U28" s="114">
        <v>0</v>
      </c>
      <c r="V28" s="159">
        <v>0</v>
      </c>
      <c r="W28" s="159">
        <v>0</v>
      </c>
      <c r="X28" s="159">
        <v>4</v>
      </c>
      <c r="Y28" s="159">
        <v>3</v>
      </c>
      <c r="Z28" s="159">
        <f t="shared" si="14"/>
        <v>103</v>
      </c>
      <c r="AA28" s="159">
        <f t="shared" si="14"/>
        <v>37</v>
      </c>
      <c r="AB28" s="159">
        <f t="shared" si="15"/>
        <v>25</v>
      </c>
      <c r="AC28" s="159">
        <f t="shared" si="15"/>
        <v>3</v>
      </c>
      <c r="AD28" s="159">
        <v>6</v>
      </c>
      <c r="AE28" s="159">
        <v>1</v>
      </c>
      <c r="AF28" s="159">
        <v>5</v>
      </c>
      <c r="AG28" s="159">
        <v>1</v>
      </c>
      <c r="AH28" s="159">
        <v>5</v>
      </c>
      <c r="AI28" s="159">
        <v>1</v>
      </c>
      <c r="AJ28" s="159">
        <v>2</v>
      </c>
      <c r="AK28" s="159">
        <v>0</v>
      </c>
      <c r="AL28" s="159">
        <v>1</v>
      </c>
      <c r="AM28" s="159">
        <v>0</v>
      </c>
      <c r="AN28" s="159">
        <v>3</v>
      </c>
      <c r="AO28" s="159">
        <v>0</v>
      </c>
      <c r="AP28" s="159">
        <v>3</v>
      </c>
      <c r="AQ28" s="159">
        <v>0</v>
      </c>
      <c r="AR28" s="159">
        <v>72</v>
      </c>
      <c r="AS28" s="159">
        <v>30</v>
      </c>
      <c r="AT28" s="159">
        <v>1</v>
      </c>
      <c r="AU28" s="159">
        <v>3</v>
      </c>
      <c r="AV28" s="159">
        <v>5</v>
      </c>
      <c r="AW28" s="168">
        <v>1</v>
      </c>
      <c r="AX28" s="63"/>
      <c r="AY28" s="63"/>
      <c r="AZ28" s="63"/>
      <c r="BA28" s="63"/>
      <c r="BB28" s="63"/>
      <c r="BC28" s="63"/>
    </row>
    <row r="29" spans="1:55" ht="30.75" customHeight="1">
      <c r="A29" s="227" t="s">
        <v>520</v>
      </c>
      <c r="B29" s="167">
        <f t="shared" si="11"/>
        <v>0</v>
      </c>
      <c r="C29" s="77">
        <f t="shared" si="11"/>
        <v>0</v>
      </c>
      <c r="D29" s="77">
        <v>0</v>
      </c>
      <c r="E29" s="77">
        <v>0</v>
      </c>
      <c r="F29" s="77">
        <f t="shared" si="12"/>
        <v>0</v>
      </c>
      <c r="G29" s="77">
        <f t="shared" si="12"/>
        <v>0</v>
      </c>
      <c r="H29" s="77">
        <v>0</v>
      </c>
      <c r="I29" s="77">
        <v>0</v>
      </c>
      <c r="J29" s="114">
        <v>0</v>
      </c>
      <c r="K29" s="115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f t="shared" si="13"/>
        <v>6</v>
      </c>
      <c r="S29" s="77">
        <f t="shared" si="13"/>
        <v>2</v>
      </c>
      <c r="T29" s="77">
        <v>0</v>
      </c>
      <c r="U29" s="114">
        <v>0</v>
      </c>
      <c r="V29" s="159">
        <v>0</v>
      </c>
      <c r="W29" s="159">
        <v>0</v>
      </c>
      <c r="X29" s="159">
        <v>6</v>
      </c>
      <c r="Y29" s="159">
        <v>2</v>
      </c>
      <c r="Z29" s="159">
        <f t="shared" si="14"/>
        <v>116</v>
      </c>
      <c r="AA29" s="159">
        <f t="shared" si="14"/>
        <v>34</v>
      </c>
      <c r="AB29" s="159">
        <f t="shared" si="15"/>
        <v>28</v>
      </c>
      <c r="AC29" s="159">
        <f t="shared" si="15"/>
        <v>12</v>
      </c>
      <c r="AD29" s="159">
        <v>7</v>
      </c>
      <c r="AE29" s="159">
        <v>3</v>
      </c>
      <c r="AF29" s="159">
        <v>4</v>
      </c>
      <c r="AG29" s="159">
        <v>2</v>
      </c>
      <c r="AH29" s="159">
        <v>1</v>
      </c>
      <c r="AI29" s="159">
        <v>0</v>
      </c>
      <c r="AJ29" s="159">
        <v>5</v>
      </c>
      <c r="AK29" s="159">
        <v>1</v>
      </c>
      <c r="AL29" s="159">
        <v>0</v>
      </c>
      <c r="AM29" s="159">
        <v>1</v>
      </c>
      <c r="AN29" s="159">
        <v>3</v>
      </c>
      <c r="AO29" s="159">
        <v>1</v>
      </c>
      <c r="AP29" s="159">
        <v>8</v>
      </c>
      <c r="AQ29" s="159">
        <v>4</v>
      </c>
      <c r="AR29" s="159">
        <v>79</v>
      </c>
      <c r="AS29" s="159">
        <v>16</v>
      </c>
      <c r="AT29" s="159">
        <v>0</v>
      </c>
      <c r="AU29" s="159">
        <v>1</v>
      </c>
      <c r="AV29" s="159">
        <v>9</v>
      </c>
      <c r="AW29" s="168">
        <v>5</v>
      </c>
      <c r="AX29" s="63"/>
      <c r="AY29" s="63"/>
      <c r="AZ29" s="63"/>
      <c r="BA29" s="63"/>
      <c r="BB29" s="63"/>
      <c r="BC29" s="63"/>
    </row>
    <row r="30" spans="1:55" ht="30.75" customHeight="1">
      <c r="A30" s="227" t="s">
        <v>521</v>
      </c>
      <c r="B30" s="167">
        <f t="shared" si="11"/>
        <v>2</v>
      </c>
      <c r="C30" s="77">
        <f t="shared" si="11"/>
        <v>0</v>
      </c>
      <c r="D30" s="77">
        <v>0</v>
      </c>
      <c r="E30" s="77">
        <v>0</v>
      </c>
      <c r="F30" s="77">
        <f t="shared" si="12"/>
        <v>2</v>
      </c>
      <c r="G30" s="77">
        <f t="shared" si="12"/>
        <v>0</v>
      </c>
      <c r="H30" s="77">
        <v>1</v>
      </c>
      <c r="I30" s="77">
        <v>0</v>
      </c>
      <c r="J30" s="114">
        <v>1</v>
      </c>
      <c r="K30" s="115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f t="shared" si="13"/>
        <v>8</v>
      </c>
      <c r="S30" s="77">
        <f t="shared" si="13"/>
        <v>5</v>
      </c>
      <c r="T30" s="77">
        <v>0</v>
      </c>
      <c r="U30" s="114">
        <v>0</v>
      </c>
      <c r="V30" s="159">
        <v>0</v>
      </c>
      <c r="W30" s="159">
        <v>0</v>
      </c>
      <c r="X30" s="159">
        <v>8</v>
      </c>
      <c r="Y30" s="159">
        <v>5</v>
      </c>
      <c r="Z30" s="159">
        <f t="shared" si="14"/>
        <v>113</v>
      </c>
      <c r="AA30" s="159">
        <f t="shared" si="14"/>
        <v>39</v>
      </c>
      <c r="AB30" s="159">
        <f t="shared" si="15"/>
        <v>19</v>
      </c>
      <c r="AC30" s="159">
        <f t="shared" si="15"/>
        <v>11</v>
      </c>
      <c r="AD30" s="159">
        <v>5</v>
      </c>
      <c r="AE30" s="159">
        <v>4</v>
      </c>
      <c r="AF30" s="159">
        <v>4</v>
      </c>
      <c r="AG30" s="159">
        <v>1</v>
      </c>
      <c r="AH30" s="159">
        <v>3</v>
      </c>
      <c r="AI30" s="159">
        <v>2</v>
      </c>
      <c r="AJ30" s="159">
        <v>1</v>
      </c>
      <c r="AK30" s="159">
        <v>2</v>
      </c>
      <c r="AL30" s="159">
        <v>1</v>
      </c>
      <c r="AM30" s="159">
        <v>1</v>
      </c>
      <c r="AN30" s="159">
        <v>1</v>
      </c>
      <c r="AO30" s="159">
        <v>0</v>
      </c>
      <c r="AP30" s="159">
        <v>4</v>
      </c>
      <c r="AQ30" s="159">
        <v>1</v>
      </c>
      <c r="AR30" s="159">
        <v>87</v>
      </c>
      <c r="AS30" s="159">
        <v>26</v>
      </c>
      <c r="AT30" s="159">
        <v>2</v>
      </c>
      <c r="AU30" s="159">
        <v>0</v>
      </c>
      <c r="AV30" s="159">
        <v>5</v>
      </c>
      <c r="AW30" s="168">
        <v>2</v>
      </c>
      <c r="AX30" s="63"/>
      <c r="AY30" s="63"/>
      <c r="AZ30" s="63"/>
      <c r="BA30" s="63"/>
      <c r="BB30" s="63"/>
      <c r="BC30" s="63"/>
    </row>
    <row r="31" spans="1:55" ht="19.5" customHeight="1">
      <c r="A31" s="227"/>
      <c r="B31" s="167"/>
      <c r="C31" s="77"/>
      <c r="D31" s="77"/>
      <c r="E31" s="77"/>
      <c r="F31" s="77"/>
      <c r="G31" s="77"/>
      <c r="H31" s="77"/>
      <c r="I31" s="77"/>
      <c r="J31" s="114"/>
      <c r="K31" s="115"/>
      <c r="L31" s="77"/>
      <c r="M31" s="77"/>
      <c r="N31" s="77"/>
      <c r="O31" s="77"/>
      <c r="P31" s="77"/>
      <c r="Q31" s="77"/>
      <c r="R31" s="77"/>
      <c r="S31" s="77"/>
      <c r="T31" s="77"/>
      <c r="U31" s="114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68"/>
      <c r="AX31" s="63"/>
      <c r="AY31" s="63"/>
      <c r="AZ31" s="63"/>
      <c r="BA31" s="63"/>
      <c r="BB31" s="63"/>
      <c r="BC31" s="63"/>
    </row>
    <row r="32" spans="1:55" ht="30.75" customHeight="1">
      <c r="A32" s="227" t="s">
        <v>522</v>
      </c>
      <c r="B32" s="167">
        <f aca="true" t="shared" si="16" ref="B32:C36">SUM(D32,F32,L32,N32,P32)</f>
        <v>1</v>
      </c>
      <c r="C32" s="77">
        <f t="shared" si="16"/>
        <v>2</v>
      </c>
      <c r="D32" s="77">
        <v>0</v>
      </c>
      <c r="E32" s="77">
        <v>0</v>
      </c>
      <c r="F32" s="77">
        <f aca="true" t="shared" si="17" ref="F32:G36">SUM(H32,J32)</f>
        <v>1</v>
      </c>
      <c r="G32" s="77">
        <f t="shared" si="17"/>
        <v>1</v>
      </c>
      <c r="H32" s="77">
        <v>1</v>
      </c>
      <c r="I32" s="77">
        <v>1</v>
      </c>
      <c r="J32" s="114">
        <v>0</v>
      </c>
      <c r="K32" s="115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1</v>
      </c>
      <c r="R32" s="77">
        <f aca="true" t="shared" si="18" ref="R32:S36">SUM(T32,V32,X32)</f>
        <v>11</v>
      </c>
      <c r="S32" s="77">
        <f t="shared" si="18"/>
        <v>6</v>
      </c>
      <c r="T32" s="77">
        <v>0</v>
      </c>
      <c r="U32" s="114">
        <v>0</v>
      </c>
      <c r="V32" s="159">
        <v>0</v>
      </c>
      <c r="W32" s="159">
        <v>0</v>
      </c>
      <c r="X32" s="159">
        <v>11</v>
      </c>
      <c r="Y32" s="159">
        <v>6</v>
      </c>
      <c r="Z32" s="159">
        <f aca="true" t="shared" si="19" ref="Z32:AA36">SUM(AB32,AR32,AT32,AV32)</f>
        <v>162</v>
      </c>
      <c r="AA32" s="159">
        <f t="shared" si="19"/>
        <v>57</v>
      </c>
      <c r="AB32" s="159">
        <f aca="true" t="shared" si="20" ref="AB32:AC36">SUM(AD32,AF32,AH32,AJ32,AL32,AN32,AP32)</f>
        <v>49</v>
      </c>
      <c r="AC32" s="159">
        <f t="shared" si="20"/>
        <v>19</v>
      </c>
      <c r="AD32" s="159">
        <v>13</v>
      </c>
      <c r="AE32" s="159">
        <v>5</v>
      </c>
      <c r="AF32" s="159">
        <v>7</v>
      </c>
      <c r="AG32" s="159">
        <v>2</v>
      </c>
      <c r="AH32" s="159">
        <v>9</v>
      </c>
      <c r="AI32" s="159">
        <v>1</v>
      </c>
      <c r="AJ32" s="159">
        <v>6</v>
      </c>
      <c r="AK32" s="159">
        <v>6</v>
      </c>
      <c r="AL32" s="159">
        <v>1</v>
      </c>
      <c r="AM32" s="159">
        <v>1</v>
      </c>
      <c r="AN32" s="159">
        <v>2</v>
      </c>
      <c r="AO32" s="159">
        <v>0</v>
      </c>
      <c r="AP32" s="159">
        <v>11</v>
      </c>
      <c r="AQ32" s="159">
        <v>4</v>
      </c>
      <c r="AR32" s="159">
        <v>101</v>
      </c>
      <c r="AS32" s="159">
        <v>34</v>
      </c>
      <c r="AT32" s="159">
        <v>0</v>
      </c>
      <c r="AU32" s="159">
        <v>1</v>
      </c>
      <c r="AV32" s="159">
        <v>12</v>
      </c>
      <c r="AW32" s="168">
        <v>3</v>
      </c>
      <c r="AX32" s="63"/>
      <c r="AY32" s="63"/>
      <c r="AZ32" s="63"/>
      <c r="BA32" s="63"/>
      <c r="BB32" s="63"/>
      <c r="BC32" s="63"/>
    </row>
    <row r="33" spans="1:55" ht="30.75" customHeight="1">
      <c r="A33" s="227" t="s">
        <v>523</v>
      </c>
      <c r="B33" s="167">
        <f t="shared" si="16"/>
        <v>0</v>
      </c>
      <c r="C33" s="77">
        <f t="shared" si="16"/>
        <v>1</v>
      </c>
      <c r="D33" s="77">
        <v>0</v>
      </c>
      <c r="E33" s="77">
        <v>0</v>
      </c>
      <c r="F33" s="77">
        <f t="shared" si="17"/>
        <v>0</v>
      </c>
      <c r="G33" s="77">
        <f t="shared" si="17"/>
        <v>1</v>
      </c>
      <c r="H33" s="77">
        <v>0</v>
      </c>
      <c r="I33" s="77">
        <v>1</v>
      </c>
      <c r="J33" s="114">
        <v>0</v>
      </c>
      <c r="K33" s="115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f t="shared" si="18"/>
        <v>23</v>
      </c>
      <c r="S33" s="77">
        <f t="shared" si="18"/>
        <v>4</v>
      </c>
      <c r="T33" s="77">
        <v>0</v>
      </c>
      <c r="U33" s="114">
        <v>0</v>
      </c>
      <c r="V33" s="159">
        <v>0</v>
      </c>
      <c r="W33" s="159">
        <v>0</v>
      </c>
      <c r="X33" s="159">
        <v>23</v>
      </c>
      <c r="Y33" s="159">
        <v>4</v>
      </c>
      <c r="Z33" s="159">
        <f t="shared" si="19"/>
        <v>185</v>
      </c>
      <c r="AA33" s="159">
        <f t="shared" si="19"/>
        <v>75</v>
      </c>
      <c r="AB33" s="159">
        <f t="shared" si="20"/>
        <v>80</v>
      </c>
      <c r="AC33" s="159">
        <f t="shared" si="20"/>
        <v>41</v>
      </c>
      <c r="AD33" s="159">
        <v>25</v>
      </c>
      <c r="AE33" s="159">
        <v>16</v>
      </c>
      <c r="AF33" s="159">
        <v>11</v>
      </c>
      <c r="AG33" s="159">
        <v>5</v>
      </c>
      <c r="AH33" s="159">
        <v>13</v>
      </c>
      <c r="AI33" s="159">
        <v>6</v>
      </c>
      <c r="AJ33" s="159">
        <v>8</v>
      </c>
      <c r="AK33" s="159">
        <v>8</v>
      </c>
      <c r="AL33" s="159">
        <v>2</v>
      </c>
      <c r="AM33" s="159">
        <v>2</v>
      </c>
      <c r="AN33" s="159">
        <v>2</v>
      </c>
      <c r="AO33" s="159">
        <v>2</v>
      </c>
      <c r="AP33" s="159">
        <v>19</v>
      </c>
      <c r="AQ33" s="159">
        <v>2</v>
      </c>
      <c r="AR33" s="159">
        <v>95</v>
      </c>
      <c r="AS33" s="159">
        <v>30</v>
      </c>
      <c r="AT33" s="159">
        <v>1</v>
      </c>
      <c r="AU33" s="159">
        <v>0</v>
      </c>
      <c r="AV33" s="159">
        <v>9</v>
      </c>
      <c r="AW33" s="168">
        <v>4</v>
      </c>
      <c r="AX33" s="63"/>
      <c r="AY33" s="63"/>
      <c r="AZ33" s="63"/>
      <c r="BA33" s="63"/>
      <c r="BB33" s="63"/>
      <c r="BC33" s="63"/>
    </row>
    <row r="34" spans="1:55" ht="30.75" customHeight="1">
      <c r="A34" s="227" t="s">
        <v>524</v>
      </c>
      <c r="B34" s="167">
        <f t="shared" si="16"/>
        <v>0</v>
      </c>
      <c r="C34" s="77">
        <f t="shared" si="16"/>
        <v>1</v>
      </c>
      <c r="D34" s="77">
        <v>0</v>
      </c>
      <c r="E34" s="77">
        <v>0</v>
      </c>
      <c r="F34" s="77">
        <f t="shared" si="17"/>
        <v>0</v>
      </c>
      <c r="G34" s="77">
        <f t="shared" si="17"/>
        <v>1</v>
      </c>
      <c r="H34" s="77">
        <v>0</v>
      </c>
      <c r="I34" s="77">
        <v>1</v>
      </c>
      <c r="J34" s="114">
        <v>0</v>
      </c>
      <c r="K34" s="115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f t="shared" si="18"/>
        <v>13</v>
      </c>
      <c r="S34" s="77">
        <f t="shared" si="18"/>
        <v>5</v>
      </c>
      <c r="T34" s="77">
        <v>4</v>
      </c>
      <c r="U34" s="114">
        <v>0</v>
      </c>
      <c r="V34" s="159">
        <v>0</v>
      </c>
      <c r="W34" s="159">
        <v>0</v>
      </c>
      <c r="X34" s="159">
        <v>9</v>
      </c>
      <c r="Y34" s="159">
        <v>5</v>
      </c>
      <c r="Z34" s="159">
        <f t="shared" si="19"/>
        <v>186</v>
      </c>
      <c r="AA34" s="159">
        <f t="shared" si="19"/>
        <v>90</v>
      </c>
      <c r="AB34" s="159">
        <f t="shared" si="20"/>
        <v>92</v>
      </c>
      <c r="AC34" s="159">
        <f t="shared" si="20"/>
        <v>39</v>
      </c>
      <c r="AD34" s="159">
        <v>23</v>
      </c>
      <c r="AE34" s="159">
        <v>6</v>
      </c>
      <c r="AF34" s="159">
        <v>11</v>
      </c>
      <c r="AG34" s="159">
        <v>9</v>
      </c>
      <c r="AH34" s="159">
        <v>18</v>
      </c>
      <c r="AI34" s="159">
        <v>9</v>
      </c>
      <c r="AJ34" s="159">
        <v>24</v>
      </c>
      <c r="AK34" s="159">
        <v>8</v>
      </c>
      <c r="AL34" s="159">
        <v>1</v>
      </c>
      <c r="AM34" s="159">
        <v>1</v>
      </c>
      <c r="AN34" s="159">
        <v>2</v>
      </c>
      <c r="AO34" s="159">
        <v>0</v>
      </c>
      <c r="AP34" s="159">
        <v>13</v>
      </c>
      <c r="AQ34" s="159">
        <v>6</v>
      </c>
      <c r="AR34" s="159">
        <v>81</v>
      </c>
      <c r="AS34" s="159">
        <v>43</v>
      </c>
      <c r="AT34" s="159">
        <v>2</v>
      </c>
      <c r="AU34" s="159">
        <v>1</v>
      </c>
      <c r="AV34" s="159">
        <v>11</v>
      </c>
      <c r="AW34" s="168">
        <v>7</v>
      </c>
      <c r="AX34" s="63"/>
      <c r="AY34" s="63"/>
      <c r="AZ34" s="63"/>
      <c r="BA34" s="63"/>
      <c r="BB34" s="63"/>
      <c r="BC34" s="63"/>
    </row>
    <row r="35" spans="1:55" ht="30.75" customHeight="1">
      <c r="A35" s="227" t="s">
        <v>525</v>
      </c>
      <c r="B35" s="167">
        <f t="shared" si="16"/>
        <v>2</v>
      </c>
      <c r="C35" s="77">
        <f t="shared" si="16"/>
        <v>3</v>
      </c>
      <c r="D35" s="77">
        <v>0</v>
      </c>
      <c r="E35" s="77">
        <v>0</v>
      </c>
      <c r="F35" s="77">
        <f t="shared" si="17"/>
        <v>1</v>
      </c>
      <c r="G35" s="77">
        <f t="shared" si="17"/>
        <v>2</v>
      </c>
      <c r="H35" s="77">
        <v>1</v>
      </c>
      <c r="I35" s="77">
        <v>2</v>
      </c>
      <c r="J35" s="114">
        <v>0</v>
      </c>
      <c r="K35" s="115">
        <v>0</v>
      </c>
      <c r="L35" s="77">
        <v>0</v>
      </c>
      <c r="M35" s="77">
        <v>0</v>
      </c>
      <c r="N35" s="77">
        <v>1</v>
      </c>
      <c r="O35" s="77">
        <v>1</v>
      </c>
      <c r="P35" s="77">
        <v>0</v>
      </c>
      <c r="Q35" s="77">
        <v>0</v>
      </c>
      <c r="R35" s="77">
        <f t="shared" si="18"/>
        <v>28</v>
      </c>
      <c r="S35" s="77">
        <f t="shared" si="18"/>
        <v>9</v>
      </c>
      <c r="T35" s="77">
        <v>8</v>
      </c>
      <c r="U35" s="114">
        <v>0</v>
      </c>
      <c r="V35" s="159">
        <v>0</v>
      </c>
      <c r="W35" s="159">
        <v>0</v>
      </c>
      <c r="X35" s="159">
        <v>20</v>
      </c>
      <c r="Y35" s="159">
        <v>9</v>
      </c>
      <c r="Z35" s="159">
        <f t="shared" si="19"/>
        <v>155</v>
      </c>
      <c r="AA35" s="159">
        <f t="shared" si="19"/>
        <v>74</v>
      </c>
      <c r="AB35" s="159">
        <f t="shared" si="20"/>
        <v>92</v>
      </c>
      <c r="AC35" s="159">
        <f t="shared" si="20"/>
        <v>42</v>
      </c>
      <c r="AD35" s="159">
        <v>21</v>
      </c>
      <c r="AE35" s="159">
        <v>3</v>
      </c>
      <c r="AF35" s="159">
        <v>17</v>
      </c>
      <c r="AG35" s="159">
        <v>5</v>
      </c>
      <c r="AH35" s="159">
        <v>22</v>
      </c>
      <c r="AI35" s="159">
        <v>20</v>
      </c>
      <c r="AJ35" s="159">
        <v>10</v>
      </c>
      <c r="AK35" s="159">
        <v>11</v>
      </c>
      <c r="AL35" s="159">
        <v>1</v>
      </c>
      <c r="AM35" s="159">
        <v>1</v>
      </c>
      <c r="AN35" s="159">
        <v>0</v>
      </c>
      <c r="AO35" s="159">
        <v>0</v>
      </c>
      <c r="AP35" s="159">
        <v>21</v>
      </c>
      <c r="AQ35" s="159">
        <v>2</v>
      </c>
      <c r="AR35" s="159">
        <v>49</v>
      </c>
      <c r="AS35" s="159">
        <v>23</v>
      </c>
      <c r="AT35" s="159">
        <v>0</v>
      </c>
      <c r="AU35" s="159">
        <v>2</v>
      </c>
      <c r="AV35" s="159">
        <v>14</v>
      </c>
      <c r="AW35" s="168">
        <v>7</v>
      </c>
      <c r="AX35" s="63"/>
      <c r="AY35" s="63"/>
      <c r="AZ35" s="63"/>
      <c r="BA35" s="63"/>
      <c r="BB35" s="63"/>
      <c r="BC35" s="63"/>
    </row>
    <row r="36" spans="1:55" ht="30.75" customHeight="1">
      <c r="A36" s="227" t="s">
        <v>526</v>
      </c>
      <c r="B36" s="167">
        <f t="shared" si="16"/>
        <v>1</v>
      </c>
      <c r="C36" s="77">
        <f t="shared" si="16"/>
        <v>0</v>
      </c>
      <c r="D36" s="77">
        <v>0</v>
      </c>
      <c r="E36" s="77">
        <v>0</v>
      </c>
      <c r="F36" s="77">
        <f t="shared" si="17"/>
        <v>1</v>
      </c>
      <c r="G36" s="77">
        <f t="shared" si="17"/>
        <v>0</v>
      </c>
      <c r="H36" s="77">
        <v>1</v>
      </c>
      <c r="I36" s="77">
        <v>0</v>
      </c>
      <c r="J36" s="114">
        <v>0</v>
      </c>
      <c r="K36" s="115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f t="shared" si="18"/>
        <v>48</v>
      </c>
      <c r="S36" s="77">
        <f t="shared" si="18"/>
        <v>31</v>
      </c>
      <c r="T36" s="77">
        <v>19</v>
      </c>
      <c r="U36" s="114">
        <v>16</v>
      </c>
      <c r="V36" s="159">
        <v>0</v>
      </c>
      <c r="W36" s="159">
        <v>0</v>
      </c>
      <c r="X36" s="159">
        <v>29</v>
      </c>
      <c r="Y36" s="159">
        <v>15</v>
      </c>
      <c r="Z36" s="159">
        <f t="shared" si="19"/>
        <v>189</v>
      </c>
      <c r="AA36" s="159">
        <f t="shared" si="19"/>
        <v>121</v>
      </c>
      <c r="AB36" s="159">
        <f t="shared" si="20"/>
        <v>140</v>
      </c>
      <c r="AC36" s="159">
        <f t="shared" si="20"/>
        <v>83</v>
      </c>
      <c r="AD36" s="159">
        <v>20</v>
      </c>
      <c r="AE36" s="159">
        <v>10</v>
      </c>
      <c r="AF36" s="159">
        <v>20</v>
      </c>
      <c r="AG36" s="159">
        <v>16</v>
      </c>
      <c r="AH36" s="159">
        <v>33</v>
      </c>
      <c r="AI36" s="159">
        <v>27</v>
      </c>
      <c r="AJ36" s="159">
        <v>34</v>
      </c>
      <c r="AK36" s="159">
        <v>20</v>
      </c>
      <c r="AL36" s="159">
        <v>6</v>
      </c>
      <c r="AM36" s="159">
        <v>1</v>
      </c>
      <c r="AN36" s="159">
        <v>1</v>
      </c>
      <c r="AO36" s="159">
        <v>1</v>
      </c>
      <c r="AP36" s="159">
        <v>26</v>
      </c>
      <c r="AQ36" s="159">
        <v>8</v>
      </c>
      <c r="AR36" s="159">
        <v>34</v>
      </c>
      <c r="AS36" s="159">
        <v>25</v>
      </c>
      <c r="AT36" s="159">
        <v>0</v>
      </c>
      <c r="AU36" s="159">
        <v>1</v>
      </c>
      <c r="AV36" s="159">
        <v>15</v>
      </c>
      <c r="AW36" s="168">
        <v>12</v>
      </c>
      <c r="AX36" s="63"/>
      <c r="AY36" s="63"/>
      <c r="AZ36" s="63"/>
      <c r="BA36" s="63"/>
      <c r="BB36" s="63"/>
      <c r="BC36" s="63"/>
    </row>
    <row r="37" spans="1:55" ht="19.5" customHeight="1">
      <c r="A37" s="227"/>
      <c r="B37" s="167"/>
      <c r="C37" s="77"/>
      <c r="D37" s="77"/>
      <c r="E37" s="77"/>
      <c r="F37" s="77"/>
      <c r="G37" s="77"/>
      <c r="H37" s="77"/>
      <c r="I37" s="77"/>
      <c r="J37" s="114"/>
      <c r="K37" s="115"/>
      <c r="L37" s="77"/>
      <c r="M37" s="77"/>
      <c r="N37" s="77"/>
      <c r="O37" s="77"/>
      <c r="P37" s="77"/>
      <c r="Q37" s="77"/>
      <c r="R37" s="77"/>
      <c r="S37" s="77"/>
      <c r="T37" s="77"/>
      <c r="U37" s="11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68"/>
      <c r="AX37" s="63"/>
      <c r="AY37" s="63"/>
      <c r="AZ37" s="63"/>
      <c r="BA37" s="63"/>
      <c r="BB37" s="63"/>
      <c r="BC37" s="63"/>
    </row>
    <row r="38" spans="1:55" ht="30.75" customHeight="1">
      <c r="A38" s="227" t="s">
        <v>527</v>
      </c>
      <c r="B38" s="167">
        <f aca="true" t="shared" si="21" ref="B38:C43">SUM(D38,F38,L38,N38,P38)</f>
        <v>0</v>
      </c>
      <c r="C38" s="77">
        <f t="shared" si="21"/>
        <v>5</v>
      </c>
      <c r="D38" s="77">
        <v>0</v>
      </c>
      <c r="E38" s="77">
        <v>0</v>
      </c>
      <c r="F38" s="77">
        <f aca="true" t="shared" si="22" ref="F38:G43">SUM(H38,J38)</f>
        <v>0</v>
      </c>
      <c r="G38" s="77">
        <f t="shared" si="22"/>
        <v>4</v>
      </c>
      <c r="H38" s="77">
        <v>0</v>
      </c>
      <c r="I38" s="77">
        <v>2</v>
      </c>
      <c r="J38" s="114">
        <v>0</v>
      </c>
      <c r="K38" s="115">
        <v>2</v>
      </c>
      <c r="L38" s="77">
        <v>0</v>
      </c>
      <c r="M38" s="77">
        <v>1</v>
      </c>
      <c r="N38" s="77">
        <v>0</v>
      </c>
      <c r="O38" s="77">
        <v>0</v>
      </c>
      <c r="P38" s="77">
        <v>0</v>
      </c>
      <c r="Q38" s="77">
        <v>0</v>
      </c>
      <c r="R38" s="77">
        <f aca="true" t="shared" si="23" ref="R38:S43">SUM(T38,V38,X38)</f>
        <v>99</v>
      </c>
      <c r="S38" s="77">
        <f t="shared" si="23"/>
        <v>118</v>
      </c>
      <c r="T38" s="77">
        <v>68</v>
      </c>
      <c r="U38" s="114">
        <v>80</v>
      </c>
      <c r="V38" s="159">
        <v>0</v>
      </c>
      <c r="W38" s="159">
        <v>0</v>
      </c>
      <c r="X38" s="159">
        <v>31</v>
      </c>
      <c r="Y38" s="159">
        <v>38</v>
      </c>
      <c r="Z38" s="159">
        <f aca="true" t="shared" si="24" ref="Z38:AA43">SUM(AB38,AR38,AT38,AV38)</f>
        <v>215</v>
      </c>
      <c r="AA38" s="159">
        <f t="shared" si="24"/>
        <v>155</v>
      </c>
      <c r="AB38" s="159">
        <f aca="true" t="shared" si="25" ref="AB38:AC43">SUM(AD38,AF38,AH38,AJ38,AL38,AN38,AP38)</f>
        <v>177</v>
      </c>
      <c r="AC38" s="159">
        <f t="shared" si="25"/>
        <v>124</v>
      </c>
      <c r="AD38" s="159">
        <v>21</v>
      </c>
      <c r="AE38" s="159">
        <v>18</v>
      </c>
      <c r="AF38" s="159">
        <v>42</v>
      </c>
      <c r="AG38" s="159">
        <v>25</v>
      </c>
      <c r="AH38" s="159">
        <v>33</v>
      </c>
      <c r="AI38" s="159">
        <v>39</v>
      </c>
      <c r="AJ38" s="159">
        <v>54</v>
      </c>
      <c r="AK38" s="159">
        <v>26</v>
      </c>
      <c r="AL38" s="159">
        <v>2</v>
      </c>
      <c r="AM38" s="159">
        <v>2</v>
      </c>
      <c r="AN38" s="159">
        <v>1</v>
      </c>
      <c r="AO38" s="159">
        <v>2</v>
      </c>
      <c r="AP38" s="159">
        <v>24</v>
      </c>
      <c r="AQ38" s="159">
        <v>12</v>
      </c>
      <c r="AR38" s="159">
        <v>29</v>
      </c>
      <c r="AS38" s="159">
        <v>17</v>
      </c>
      <c r="AT38" s="159">
        <v>0</v>
      </c>
      <c r="AU38" s="159">
        <v>0</v>
      </c>
      <c r="AV38" s="159">
        <v>9</v>
      </c>
      <c r="AW38" s="168">
        <v>14</v>
      </c>
      <c r="AX38" s="63"/>
      <c r="AY38" s="63"/>
      <c r="AZ38" s="63"/>
      <c r="BA38" s="63"/>
      <c r="BB38" s="63"/>
      <c r="BC38" s="63"/>
    </row>
    <row r="39" spans="1:55" ht="30.75" customHeight="1">
      <c r="A39" s="227" t="s">
        <v>778</v>
      </c>
      <c r="B39" s="167">
        <f t="shared" si="21"/>
        <v>2</v>
      </c>
      <c r="C39" s="77">
        <f t="shared" si="21"/>
        <v>3</v>
      </c>
      <c r="D39" s="77">
        <v>0</v>
      </c>
      <c r="E39" s="77">
        <v>0</v>
      </c>
      <c r="F39" s="77">
        <f t="shared" si="22"/>
        <v>2</v>
      </c>
      <c r="G39" s="77">
        <f t="shared" si="22"/>
        <v>1</v>
      </c>
      <c r="H39" s="77">
        <v>0</v>
      </c>
      <c r="I39" s="77">
        <v>0</v>
      </c>
      <c r="J39" s="114">
        <v>2</v>
      </c>
      <c r="K39" s="115">
        <v>1</v>
      </c>
      <c r="L39" s="77">
        <v>0</v>
      </c>
      <c r="M39" s="77">
        <v>0</v>
      </c>
      <c r="N39" s="77">
        <v>0</v>
      </c>
      <c r="O39" s="77">
        <v>2</v>
      </c>
      <c r="P39" s="77">
        <v>0</v>
      </c>
      <c r="Q39" s="77">
        <v>0</v>
      </c>
      <c r="R39" s="77">
        <f t="shared" si="23"/>
        <v>112</v>
      </c>
      <c r="S39" s="77">
        <f t="shared" si="23"/>
        <v>281</v>
      </c>
      <c r="T39" s="77">
        <v>88</v>
      </c>
      <c r="U39" s="114">
        <v>236</v>
      </c>
      <c r="V39" s="159">
        <v>0</v>
      </c>
      <c r="W39" s="159">
        <v>0</v>
      </c>
      <c r="X39" s="159">
        <v>24</v>
      </c>
      <c r="Y39" s="159">
        <v>45</v>
      </c>
      <c r="Z39" s="159">
        <f t="shared" si="24"/>
        <v>153</v>
      </c>
      <c r="AA39" s="159">
        <f t="shared" si="24"/>
        <v>152</v>
      </c>
      <c r="AB39" s="159">
        <f t="shared" si="25"/>
        <v>127</v>
      </c>
      <c r="AC39" s="159">
        <f t="shared" si="25"/>
        <v>122</v>
      </c>
      <c r="AD39" s="159">
        <v>8</v>
      </c>
      <c r="AE39" s="159">
        <v>5</v>
      </c>
      <c r="AF39" s="159">
        <v>25</v>
      </c>
      <c r="AG39" s="159">
        <v>23</v>
      </c>
      <c r="AH39" s="159">
        <v>25</v>
      </c>
      <c r="AI39" s="159">
        <v>31</v>
      </c>
      <c r="AJ39" s="159">
        <v>38</v>
      </c>
      <c r="AK39" s="159">
        <v>44</v>
      </c>
      <c r="AL39" s="159">
        <v>5</v>
      </c>
      <c r="AM39" s="159">
        <v>5</v>
      </c>
      <c r="AN39" s="159">
        <v>1</v>
      </c>
      <c r="AO39" s="159">
        <v>0</v>
      </c>
      <c r="AP39" s="159">
        <v>25</v>
      </c>
      <c r="AQ39" s="159">
        <v>14</v>
      </c>
      <c r="AR39" s="159">
        <v>15</v>
      </c>
      <c r="AS39" s="159">
        <v>17</v>
      </c>
      <c r="AT39" s="159">
        <v>0</v>
      </c>
      <c r="AU39" s="159">
        <v>0</v>
      </c>
      <c r="AV39" s="159">
        <v>11</v>
      </c>
      <c r="AW39" s="168">
        <v>13</v>
      </c>
      <c r="AX39" s="63"/>
      <c r="AY39" s="63"/>
      <c r="AZ39" s="63"/>
      <c r="BA39" s="63"/>
      <c r="BB39" s="63"/>
      <c r="BC39" s="63"/>
    </row>
    <row r="40" spans="1:55" ht="30.75" customHeight="1">
      <c r="A40" s="227" t="s">
        <v>779</v>
      </c>
      <c r="B40" s="167">
        <f t="shared" si="21"/>
        <v>0</v>
      </c>
      <c r="C40" s="77">
        <f t="shared" si="21"/>
        <v>2</v>
      </c>
      <c r="D40" s="77">
        <v>0</v>
      </c>
      <c r="E40" s="77">
        <v>0</v>
      </c>
      <c r="F40" s="77">
        <f t="shared" si="22"/>
        <v>0</v>
      </c>
      <c r="G40" s="77">
        <f t="shared" si="22"/>
        <v>1</v>
      </c>
      <c r="H40" s="77">
        <v>0</v>
      </c>
      <c r="I40" s="77">
        <v>0</v>
      </c>
      <c r="J40" s="114">
        <v>0</v>
      </c>
      <c r="K40" s="115">
        <v>1</v>
      </c>
      <c r="L40" s="77">
        <v>0</v>
      </c>
      <c r="M40" s="77">
        <v>0</v>
      </c>
      <c r="N40" s="77">
        <v>0</v>
      </c>
      <c r="O40" s="77">
        <v>1</v>
      </c>
      <c r="P40" s="77">
        <v>0</v>
      </c>
      <c r="Q40" s="77">
        <v>0</v>
      </c>
      <c r="R40" s="77">
        <f t="shared" si="23"/>
        <v>112</v>
      </c>
      <c r="S40" s="77">
        <f t="shared" si="23"/>
        <v>412</v>
      </c>
      <c r="T40" s="77">
        <v>100</v>
      </c>
      <c r="U40" s="114">
        <v>386</v>
      </c>
      <c r="V40" s="159">
        <v>0</v>
      </c>
      <c r="W40" s="159">
        <v>0</v>
      </c>
      <c r="X40" s="159">
        <v>12</v>
      </c>
      <c r="Y40" s="159">
        <v>26</v>
      </c>
      <c r="Z40" s="159">
        <f t="shared" si="24"/>
        <v>66</v>
      </c>
      <c r="AA40" s="159">
        <f t="shared" si="24"/>
        <v>122</v>
      </c>
      <c r="AB40" s="159">
        <f t="shared" si="25"/>
        <v>55</v>
      </c>
      <c r="AC40" s="159">
        <f t="shared" si="25"/>
        <v>107</v>
      </c>
      <c r="AD40" s="159">
        <v>1</v>
      </c>
      <c r="AE40" s="159">
        <v>5</v>
      </c>
      <c r="AF40" s="159">
        <v>13</v>
      </c>
      <c r="AG40" s="159">
        <v>35</v>
      </c>
      <c r="AH40" s="159">
        <v>9</v>
      </c>
      <c r="AI40" s="159">
        <v>14</v>
      </c>
      <c r="AJ40" s="159">
        <v>17</v>
      </c>
      <c r="AK40" s="159">
        <v>42</v>
      </c>
      <c r="AL40" s="159">
        <v>2</v>
      </c>
      <c r="AM40" s="159">
        <v>0</v>
      </c>
      <c r="AN40" s="159">
        <v>0</v>
      </c>
      <c r="AO40" s="159">
        <v>0</v>
      </c>
      <c r="AP40" s="159">
        <v>13</v>
      </c>
      <c r="AQ40" s="159">
        <v>11</v>
      </c>
      <c r="AR40" s="159">
        <v>3</v>
      </c>
      <c r="AS40" s="159">
        <v>9</v>
      </c>
      <c r="AT40" s="159">
        <v>0</v>
      </c>
      <c r="AU40" s="159">
        <v>0</v>
      </c>
      <c r="AV40" s="159">
        <v>8</v>
      </c>
      <c r="AW40" s="168">
        <v>6</v>
      </c>
      <c r="AX40" s="63"/>
      <c r="AY40" s="63"/>
      <c r="AZ40" s="63"/>
      <c r="BA40" s="63"/>
      <c r="BB40" s="63"/>
      <c r="BC40" s="63"/>
    </row>
    <row r="41" spans="1:55" ht="30.75" customHeight="1">
      <c r="A41" s="227" t="s">
        <v>780</v>
      </c>
      <c r="B41" s="167">
        <f t="shared" si="21"/>
        <v>0</v>
      </c>
      <c r="C41" s="77">
        <f t="shared" si="21"/>
        <v>1</v>
      </c>
      <c r="D41" s="77">
        <v>0</v>
      </c>
      <c r="E41" s="77">
        <v>0</v>
      </c>
      <c r="F41" s="77">
        <f t="shared" si="22"/>
        <v>0</v>
      </c>
      <c r="G41" s="77">
        <f t="shared" si="22"/>
        <v>1</v>
      </c>
      <c r="H41" s="77">
        <v>0</v>
      </c>
      <c r="I41" s="77">
        <v>0</v>
      </c>
      <c r="J41" s="114">
        <v>0</v>
      </c>
      <c r="K41" s="115">
        <v>1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f t="shared" si="23"/>
        <v>69</v>
      </c>
      <c r="S41" s="77">
        <f t="shared" si="23"/>
        <v>413</v>
      </c>
      <c r="T41" s="77">
        <v>68</v>
      </c>
      <c r="U41" s="114">
        <v>400</v>
      </c>
      <c r="V41" s="159">
        <v>0</v>
      </c>
      <c r="W41" s="159">
        <v>0</v>
      </c>
      <c r="X41" s="159">
        <v>1</v>
      </c>
      <c r="Y41" s="159">
        <v>13</v>
      </c>
      <c r="Z41" s="159">
        <f t="shared" si="24"/>
        <v>24</v>
      </c>
      <c r="AA41" s="159">
        <f t="shared" si="24"/>
        <v>49</v>
      </c>
      <c r="AB41" s="159">
        <f t="shared" si="25"/>
        <v>21</v>
      </c>
      <c r="AC41" s="159">
        <f t="shared" si="25"/>
        <v>40</v>
      </c>
      <c r="AD41" s="159">
        <v>0</v>
      </c>
      <c r="AE41" s="159">
        <v>0</v>
      </c>
      <c r="AF41" s="159">
        <v>8</v>
      </c>
      <c r="AG41" s="159">
        <v>18</v>
      </c>
      <c r="AH41" s="159">
        <v>2</v>
      </c>
      <c r="AI41" s="159">
        <v>1</v>
      </c>
      <c r="AJ41" s="159">
        <v>5</v>
      </c>
      <c r="AK41" s="159">
        <v>18</v>
      </c>
      <c r="AL41" s="159">
        <v>0</v>
      </c>
      <c r="AM41" s="159">
        <v>0</v>
      </c>
      <c r="AN41" s="159">
        <v>0</v>
      </c>
      <c r="AO41" s="159">
        <v>0</v>
      </c>
      <c r="AP41" s="159">
        <v>6</v>
      </c>
      <c r="AQ41" s="159">
        <v>3</v>
      </c>
      <c r="AR41" s="159">
        <v>3</v>
      </c>
      <c r="AS41" s="159">
        <v>2</v>
      </c>
      <c r="AT41" s="159">
        <v>0</v>
      </c>
      <c r="AU41" s="159">
        <v>0</v>
      </c>
      <c r="AV41" s="159">
        <v>0</v>
      </c>
      <c r="AW41" s="168">
        <v>7</v>
      </c>
      <c r="AX41" s="63"/>
      <c r="AY41" s="63"/>
      <c r="AZ41" s="63"/>
      <c r="BA41" s="63"/>
      <c r="BB41" s="63"/>
      <c r="BC41" s="63"/>
    </row>
    <row r="42" spans="1:55" ht="30.75" customHeight="1">
      <c r="A42" s="227" t="s">
        <v>533</v>
      </c>
      <c r="B42" s="167">
        <f t="shared" si="21"/>
        <v>0</v>
      </c>
      <c r="C42" s="77">
        <f t="shared" si="21"/>
        <v>0</v>
      </c>
      <c r="D42" s="77">
        <v>0</v>
      </c>
      <c r="E42" s="77">
        <v>0</v>
      </c>
      <c r="F42" s="77">
        <f t="shared" si="22"/>
        <v>0</v>
      </c>
      <c r="G42" s="77">
        <f t="shared" si="22"/>
        <v>0</v>
      </c>
      <c r="H42" s="77">
        <v>0</v>
      </c>
      <c r="I42" s="77">
        <v>0</v>
      </c>
      <c r="J42" s="114">
        <v>0</v>
      </c>
      <c r="K42" s="115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f t="shared" si="23"/>
        <v>22</v>
      </c>
      <c r="S42" s="77">
        <f t="shared" si="23"/>
        <v>169</v>
      </c>
      <c r="T42" s="77">
        <v>22</v>
      </c>
      <c r="U42" s="114">
        <v>166</v>
      </c>
      <c r="V42" s="159">
        <v>0</v>
      </c>
      <c r="W42" s="159">
        <v>0</v>
      </c>
      <c r="X42" s="159">
        <v>0</v>
      </c>
      <c r="Y42" s="159">
        <v>3</v>
      </c>
      <c r="Z42" s="159">
        <f t="shared" si="24"/>
        <v>3</v>
      </c>
      <c r="AA42" s="159">
        <f t="shared" si="24"/>
        <v>12</v>
      </c>
      <c r="AB42" s="159">
        <f t="shared" si="25"/>
        <v>2</v>
      </c>
      <c r="AC42" s="159">
        <f t="shared" si="25"/>
        <v>11</v>
      </c>
      <c r="AD42" s="159">
        <v>0</v>
      </c>
      <c r="AE42" s="159">
        <v>0</v>
      </c>
      <c r="AF42" s="159">
        <v>0</v>
      </c>
      <c r="AG42" s="159">
        <v>6</v>
      </c>
      <c r="AH42" s="159">
        <v>0</v>
      </c>
      <c r="AI42" s="159">
        <v>0</v>
      </c>
      <c r="AJ42" s="159">
        <v>2</v>
      </c>
      <c r="AK42" s="159">
        <v>5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>
        <v>0</v>
      </c>
      <c r="AT42" s="159">
        <v>0</v>
      </c>
      <c r="AU42" s="159">
        <v>0</v>
      </c>
      <c r="AV42" s="159">
        <v>1</v>
      </c>
      <c r="AW42" s="168">
        <v>1</v>
      </c>
      <c r="AX42" s="63"/>
      <c r="AY42" s="63"/>
      <c r="AZ42" s="63"/>
      <c r="BA42" s="63"/>
      <c r="BB42" s="63"/>
      <c r="BC42" s="63"/>
    </row>
    <row r="43" spans="1:55" ht="30.75" customHeight="1" thickBot="1">
      <c r="A43" s="228" t="s">
        <v>528</v>
      </c>
      <c r="B43" s="229">
        <f t="shared" si="21"/>
        <v>0</v>
      </c>
      <c r="C43" s="230">
        <f t="shared" si="21"/>
        <v>0</v>
      </c>
      <c r="D43" s="230">
        <v>0</v>
      </c>
      <c r="E43" s="230">
        <v>0</v>
      </c>
      <c r="F43" s="230">
        <f t="shared" si="22"/>
        <v>0</v>
      </c>
      <c r="G43" s="230">
        <f t="shared" si="22"/>
        <v>0</v>
      </c>
      <c r="H43" s="230">
        <v>0</v>
      </c>
      <c r="I43" s="230">
        <v>0</v>
      </c>
      <c r="J43" s="232">
        <v>0</v>
      </c>
      <c r="K43" s="233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f t="shared" si="23"/>
        <v>0</v>
      </c>
      <c r="S43" s="230">
        <f t="shared" si="23"/>
        <v>0</v>
      </c>
      <c r="T43" s="230">
        <v>0</v>
      </c>
      <c r="U43" s="232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f t="shared" si="24"/>
        <v>0</v>
      </c>
      <c r="AA43" s="231">
        <f t="shared" si="24"/>
        <v>0</v>
      </c>
      <c r="AB43" s="231">
        <f t="shared" si="25"/>
        <v>0</v>
      </c>
      <c r="AC43" s="231">
        <f t="shared" si="25"/>
        <v>0</v>
      </c>
      <c r="AD43" s="231"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v>0</v>
      </c>
      <c r="AV43" s="231">
        <v>0</v>
      </c>
      <c r="AW43" s="234">
        <v>0</v>
      </c>
      <c r="AX43" s="63"/>
      <c r="AY43" s="63"/>
      <c r="AZ43" s="63"/>
      <c r="BA43" s="63"/>
      <c r="BB43" s="63"/>
      <c r="BC43" s="63"/>
    </row>
  </sheetData>
  <sheetProtection/>
  <mergeCells count="48">
    <mergeCell ref="AV5:AW6"/>
    <mergeCell ref="F3:G3"/>
    <mergeCell ref="J3:K3"/>
    <mergeCell ref="L3:M3"/>
    <mergeCell ref="T3:U3"/>
    <mergeCell ref="R3:S3"/>
    <mergeCell ref="Z3:AA3"/>
    <mergeCell ref="AP3:AQ3"/>
    <mergeCell ref="AD3:AE3"/>
    <mergeCell ref="N5:N6"/>
    <mergeCell ref="C5:C6"/>
    <mergeCell ref="A3:A8"/>
    <mergeCell ref="N3:O3"/>
    <mergeCell ref="P3:Q3"/>
    <mergeCell ref="H3:I3"/>
    <mergeCell ref="F5:G6"/>
    <mergeCell ref="D3:E3"/>
    <mergeCell ref="B3:C3"/>
    <mergeCell ref="B5:B6"/>
    <mergeCell ref="D5:E6"/>
    <mergeCell ref="AV3:AW3"/>
    <mergeCell ref="AT5:AU6"/>
    <mergeCell ref="AD6:AE6"/>
    <mergeCell ref="AR5:AS6"/>
    <mergeCell ref="AT3:AU3"/>
    <mergeCell ref="AF3:AG3"/>
    <mergeCell ref="AH3:AI3"/>
    <mergeCell ref="AR3:AS3"/>
    <mergeCell ref="AJ6:AK6"/>
    <mergeCell ref="AN6:AO6"/>
    <mergeCell ref="AN3:AO3"/>
    <mergeCell ref="T5:U6"/>
    <mergeCell ref="V5:W6"/>
    <mergeCell ref="AJ3:AK3"/>
    <mergeCell ref="AL3:AM3"/>
    <mergeCell ref="AB3:AC3"/>
    <mergeCell ref="AB5:AC6"/>
    <mergeCell ref="AF6:AG6"/>
    <mergeCell ref="V3:W3"/>
    <mergeCell ref="X3:Y3"/>
    <mergeCell ref="H6:I6"/>
    <mergeCell ref="X5:Y6"/>
    <mergeCell ref="Z5:AA6"/>
    <mergeCell ref="L5:M6"/>
    <mergeCell ref="P5:P6"/>
    <mergeCell ref="Q5:Q6"/>
    <mergeCell ref="R5:S6"/>
    <mergeCell ref="O5:O6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25" max="1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CK238"/>
  <sheetViews>
    <sheetView view="pageBreakPreview" zoomScale="70" zoomScaleNormal="85" zoomScaleSheetLayoutView="70" workbookViewId="0" topLeftCell="A1">
      <selection activeCell="Z19" sqref="Z19"/>
    </sheetView>
  </sheetViews>
  <sheetFormatPr defaultColWidth="9.00390625" defaultRowHeight="13.5"/>
  <cols>
    <col min="1" max="1" width="10.00390625" style="10" customWidth="1"/>
    <col min="2" max="2" width="12.50390625" style="10" customWidth="1"/>
    <col min="3" max="3" width="6.375" style="10" customWidth="1"/>
    <col min="4" max="5" width="5.50390625" style="10" customWidth="1"/>
    <col min="6" max="27" width="4.875" style="10" customWidth="1"/>
    <col min="28" max="59" width="4.625" style="10" customWidth="1"/>
    <col min="60" max="16384" width="9.00390625" style="10" customWidth="1"/>
  </cols>
  <sheetData>
    <row r="1" spans="1:25" ht="30" customHeight="1">
      <c r="A1" s="289" t="s">
        <v>824</v>
      </c>
      <c r="B1" s="4"/>
      <c r="C1" s="4"/>
      <c r="D1" s="4"/>
      <c r="E1" s="4"/>
      <c r="F1" s="4"/>
      <c r="G1" s="4"/>
      <c r="H1" s="5"/>
      <c r="I1" s="6"/>
      <c r="J1" s="5"/>
      <c r="K1" s="4"/>
      <c r="L1" s="7"/>
      <c r="M1" s="8"/>
      <c r="N1" s="4"/>
      <c r="O1" s="4"/>
      <c r="P1" s="4"/>
      <c r="Q1" s="4"/>
      <c r="R1" s="4"/>
      <c r="S1" s="4"/>
      <c r="T1" s="9"/>
      <c r="U1" s="4"/>
      <c r="V1" s="4"/>
      <c r="W1" s="4"/>
      <c r="X1" s="4"/>
      <c r="Y1" s="4"/>
    </row>
    <row r="2" spans="1:2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59" ht="19.5" customHeight="1">
      <c r="A3" s="407" t="s">
        <v>194</v>
      </c>
      <c r="B3" s="411" t="s">
        <v>781</v>
      </c>
      <c r="C3" s="393" t="s">
        <v>456</v>
      </c>
      <c r="D3" s="394"/>
      <c r="E3" s="394"/>
      <c r="F3" s="401" t="s">
        <v>782</v>
      </c>
      <c r="G3" s="402"/>
      <c r="H3" s="401" t="s">
        <v>783</v>
      </c>
      <c r="I3" s="402"/>
      <c r="J3" s="401" t="s">
        <v>784</v>
      </c>
      <c r="K3" s="402"/>
      <c r="L3" s="401" t="s">
        <v>785</v>
      </c>
      <c r="M3" s="402"/>
      <c r="N3" s="401" t="s">
        <v>786</v>
      </c>
      <c r="O3" s="402"/>
      <c r="P3" s="401" t="s">
        <v>787</v>
      </c>
      <c r="Q3" s="418"/>
      <c r="R3" s="401" t="s">
        <v>788</v>
      </c>
      <c r="S3" s="418"/>
      <c r="T3" s="401" t="s">
        <v>789</v>
      </c>
      <c r="U3" s="418"/>
      <c r="V3" s="401" t="s">
        <v>790</v>
      </c>
      <c r="W3" s="418"/>
      <c r="X3" s="401" t="s">
        <v>791</v>
      </c>
      <c r="Y3" s="418"/>
      <c r="Z3" s="401" t="s">
        <v>792</v>
      </c>
      <c r="AA3" s="418"/>
      <c r="AB3" s="401" t="s">
        <v>793</v>
      </c>
      <c r="AC3" s="418"/>
      <c r="AD3" s="401" t="s">
        <v>794</v>
      </c>
      <c r="AE3" s="402"/>
      <c r="AF3" s="401" t="s">
        <v>795</v>
      </c>
      <c r="AG3" s="418"/>
      <c r="AH3" s="401" t="s">
        <v>796</v>
      </c>
      <c r="AI3" s="402"/>
      <c r="AJ3" s="401" t="s">
        <v>797</v>
      </c>
      <c r="AK3" s="418"/>
      <c r="AL3" s="401" t="s">
        <v>798</v>
      </c>
      <c r="AM3" s="402"/>
      <c r="AN3" s="401" t="s">
        <v>799</v>
      </c>
      <c r="AO3" s="402"/>
      <c r="AP3" s="401" t="s">
        <v>800</v>
      </c>
      <c r="AQ3" s="418"/>
      <c r="AR3" s="401" t="s">
        <v>801</v>
      </c>
      <c r="AS3" s="402"/>
      <c r="AT3" s="401" t="s">
        <v>802</v>
      </c>
      <c r="AU3" s="418"/>
      <c r="AV3" s="402" t="s">
        <v>803</v>
      </c>
      <c r="AW3" s="402"/>
      <c r="AX3" s="401" t="s">
        <v>804</v>
      </c>
      <c r="AY3" s="402"/>
      <c r="AZ3" s="401" t="s">
        <v>805</v>
      </c>
      <c r="BA3" s="402"/>
      <c r="BB3" s="457" t="s">
        <v>806</v>
      </c>
      <c r="BC3" s="401"/>
      <c r="BD3" s="401" t="s">
        <v>807</v>
      </c>
      <c r="BE3" s="402"/>
      <c r="BF3" s="401" t="s">
        <v>808</v>
      </c>
      <c r="BG3" s="422"/>
    </row>
    <row r="4" spans="1:59" ht="4.5" customHeight="1">
      <c r="A4" s="408"/>
      <c r="B4" s="412"/>
      <c r="C4" s="395"/>
      <c r="D4" s="414"/>
      <c r="E4" s="414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5"/>
      <c r="V4" s="13"/>
      <c r="W4" s="15"/>
      <c r="X4" s="13"/>
      <c r="Y4" s="15"/>
      <c r="Z4" s="13"/>
      <c r="AA4" s="15"/>
      <c r="AB4" s="13"/>
      <c r="AC4" s="15"/>
      <c r="AD4" s="13"/>
      <c r="AE4" s="14"/>
      <c r="AF4" s="13"/>
      <c r="AG4" s="14"/>
      <c r="AH4" s="13"/>
      <c r="AI4" s="14"/>
      <c r="AJ4" s="13"/>
      <c r="AK4" s="15"/>
      <c r="AL4" s="13"/>
      <c r="AM4" s="14"/>
      <c r="AN4" s="13"/>
      <c r="AO4" s="14"/>
      <c r="AP4" s="13"/>
      <c r="AQ4" s="15"/>
      <c r="AR4" s="13"/>
      <c r="AS4" s="14"/>
      <c r="AT4" s="13"/>
      <c r="AU4" s="15"/>
      <c r="AV4" s="14"/>
      <c r="AW4" s="14"/>
      <c r="AX4" s="13"/>
      <c r="AY4" s="14"/>
      <c r="AZ4" s="13"/>
      <c r="BA4" s="14"/>
      <c r="BB4" s="13"/>
      <c r="BC4" s="14"/>
      <c r="BD4" s="13"/>
      <c r="BE4" s="14"/>
      <c r="BF4" s="13"/>
      <c r="BG4" s="16"/>
    </row>
    <row r="5" spans="1:59" ht="19.5" customHeight="1">
      <c r="A5" s="409"/>
      <c r="B5" s="413"/>
      <c r="C5" s="395"/>
      <c r="D5" s="414"/>
      <c r="E5" s="414"/>
      <c r="F5" s="456" t="s">
        <v>481</v>
      </c>
      <c r="G5" s="404"/>
      <c r="H5" s="400" t="s">
        <v>483</v>
      </c>
      <c r="I5" s="391"/>
      <c r="J5" s="400" t="s">
        <v>809</v>
      </c>
      <c r="K5" s="391"/>
      <c r="L5" s="400" t="s">
        <v>484</v>
      </c>
      <c r="M5" s="391"/>
      <c r="N5" s="400" t="s">
        <v>486</v>
      </c>
      <c r="O5" s="455" t="s">
        <v>487</v>
      </c>
      <c r="P5" s="400" t="s">
        <v>489</v>
      </c>
      <c r="Q5" s="391"/>
      <c r="R5" s="17"/>
      <c r="S5" s="18"/>
      <c r="T5" s="21"/>
      <c r="U5" s="22"/>
      <c r="V5" s="400" t="s">
        <v>563</v>
      </c>
      <c r="W5" s="434"/>
      <c r="X5" s="400" t="s">
        <v>810</v>
      </c>
      <c r="Y5" s="455" t="s">
        <v>811</v>
      </c>
      <c r="Z5" s="400" t="s">
        <v>812</v>
      </c>
      <c r="AA5" s="434"/>
      <c r="AB5" s="400" t="s">
        <v>577</v>
      </c>
      <c r="AC5" s="434"/>
      <c r="AD5" s="400" t="s">
        <v>813</v>
      </c>
      <c r="AE5" s="416" t="s">
        <v>814</v>
      </c>
      <c r="AF5" s="400" t="s">
        <v>815</v>
      </c>
      <c r="AG5" s="391"/>
      <c r="AH5" s="400" t="s">
        <v>629</v>
      </c>
      <c r="AI5" s="455" t="s">
        <v>630</v>
      </c>
      <c r="AJ5" s="400" t="s">
        <v>631</v>
      </c>
      <c r="AK5" s="434"/>
      <c r="AL5" s="400" t="s">
        <v>634</v>
      </c>
      <c r="AM5" s="434"/>
      <c r="AN5" s="400" t="s">
        <v>682</v>
      </c>
      <c r="AO5" s="434"/>
      <c r="AP5" s="400" t="s">
        <v>685</v>
      </c>
      <c r="AQ5" s="434"/>
      <c r="AR5" s="403" t="s">
        <v>816</v>
      </c>
      <c r="AS5" s="434"/>
      <c r="AT5" s="403" t="s">
        <v>691</v>
      </c>
      <c r="AU5" s="434"/>
      <c r="AV5" s="404" t="s">
        <v>698</v>
      </c>
      <c r="AW5" s="430"/>
      <c r="AX5" s="403" t="s">
        <v>817</v>
      </c>
      <c r="AY5" s="416" t="s">
        <v>713</v>
      </c>
      <c r="AZ5" s="27"/>
      <c r="BA5" s="28"/>
      <c r="BB5" s="27"/>
      <c r="BC5" s="29"/>
      <c r="BD5" s="27"/>
      <c r="BE5" s="28"/>
      <c r="BF5" s="27"/>
      <c r="BG5" s="292"/>
    </row>
    <row r="6" spans="1:59" ht="139.5" customHeight="1">
      <c r="A6" s="409"/>
      <c r="B6" s="413"/>
      <c r="C6" s="415"/>
      <c r="D6" s="414"/>
      <c r="E6" s="414"/>
      <c r="F6" s="403"/>
      <c r="G6" s="404"/>
      <c r="H6" s="392"/>
      <c r="I6" s="391"/>
      <c r="J6" s="392"/>
      <c r="K6" s="391"/>
      <c r="L6" s="392"/>
      <c r="M6" s="391"/>
      <c r="N6" s="425"/>
      <c r="O6" s="434"/>
      <c r="P6" s="392"/>
      <c r="Q6" s="391"/>
      <c r="R6" s="403" t="s">
        <v>590</v>
      </c>
      <c r="S6" s="444"/>
      <c r="T6" s="27" t="s">
        <v>494</v>
      </c>
      <c r="U6" s="29" t="s">
        <v>489</v>
      </c>
      <c r="V6" s="425"/>
      <c r="W6" s="434"/>
      <c r="X6" s="425"/>
      <c r="Y6" s="434"/>
      <c r="Z6" s="425"/>
      <c r="AA6" s="434"/>
      <c r="AB6" s="425"/>
      <c r="AC6" s="434"/>
      <c r="AD6" s="425"/>
      <c r="AE6" s="434"/>
      <c r="AF6" s="392"/>
      <c r="AG6" s="391"/>
      <c r="AH6" s="425"/>
      <c r="AI6" s="434"/>
      <c r="AJ6" s="425"/>
      <c r="AK6" s="434"/>
      <c r="AL6" s="425"/>
      <c r="AM6" s="434"/>
      <c r="AN6" s="425"/>
      <c r="AO6" s="434"/>
      <c r="AP6" s="425"/>
      <c r="AQ6" s="434"/>
      <c r="AR6" s="425"/>
      <c r="AS6" s="434"/>
      <c r="AT6" s="425"/>
      <c r="AU6" s="434"/>
      <c r="AV6" s="430"/>
      <c r="AW6" s="430"/>
      <c r="AX6" s="403"/>
      <c r="AY6" s="416"/>
      <c r="AZ6" s="143" t="s">
        <v>705</v>
      </c>
      <c r="BA6" s="293" t="s">
        <v>706</v>
      </c>
      <c r="BB6" s="403" t="s">
        <v>707</v>
      </c>
      <c r="BC6" s="434"/>
      <c r="BD6" s="403" t="s">
        <v>818</v>
      </c>
      <c r="BE6" s="434"/>
      <c r="BF6" s="27" t="s">
        <v>819</v>
      </c>
      <c r="BG6" s="139" t="s">
        <v>820</v>
      </c>
    </row>
    <row r="7" spans="1:59" ht="4.5" customHeight="1">
      <c r="A7" s="409"/>
      <c r="B7" s="413"/>
      <c r="C7" s="31"/>
      <c r="D7" s="32"/>
      <c r="E7" s="32"/>
      <c r="F7" s="37"/>
      <c r="G7" s="38"/>
      <c r="H7" s="35"/>
      <c r="I7" s="36"/>
      <c r="J7" s="35"/>
      <c r="K7" s="36"/>
      <c r="L7" s="35"/>
      <c r="M7" s="36"/>
      <c r="N7" s="154"/>
      <c r="O7" s="148"/>
      <c r="P7" s="35"/>
      <c r="Q7" s="36"/>
      <c r="R7" s="37"/>
      <c r="S7" s="191"/>
      <c r="T7" s="146"/>
      <c r="U7" s="191"/>
      <c r="V7" s="154"/>
      <c r="W7" s="148"/>
      <c r="X7" s="154"/>
      <c r="Y7" s="148"/>
      <c r="Z7" s="154"/>
      <c r="AA7" s="148"/>
      <c r="AB7" s="154"/>
      <c r="AC7" s="148"/>
      <c r="AD7" s="154"/>
      <c r="AE7" s="148"/>
      <c r="AF7" s="35"/>
      <c r="AG7" s="36"/>
      <c r="AH7" s="154"/>
      <c r="AI7" s="148"/>
      <c r="AJ7" s="154"/>
      <c r="AK7" s="148"/>
      <c r="AL7" s="154"/>
      <c r="AM7" s="148"/>
      <c r="AN7" s="154"/>
      <c r="AO7" s="148"/>
      <c r="AP7" s="154"/>
      <c r="AQ7" s="148"/>
      <c r="AR7" s="154"/>
      <c r="AS7" s="148"/>
      <c r="AT7" s="154"/>
      <c r="AU7" s="148"/>
      <c r="AV7" s="144"/>
      <c r="AW7" s="144"/>
      <c r="AX7" s="146"/>
      <c r="AY7" s="191"/>
      <c r="AZ7" s="37"/>
      <c r="BA7" s="294"/>
      <c r="BB7" s="37"/>
      <c r="BC7" s="148"/>
      <c r="BD7" s="37"/>
      <c r="BE7" s="148"/>
      <c r="BF7" s="37"/>
      <c r="BG7" s="155"/>
    </row>
    <row r="8" spans="1:59" ht="19.5" customHeight="1" thickBot="1">
      <c r="A8" s="410"/>
      <c r="B8" s="396"/>
      <c r="C8" s="44" t="s">
        <v>821</v>
      </c>
      <c r="D8" s="44" t="s">
        <v>196</v>
      </c>
      <c r="E8" s="45" t="s">
        <v>195</v>
      </c>
      <c r="F8" s="44" t="s">
        <v>196</v>
      </c>
      <c r="G8" s="45" t="s">
        <v>195</v>
      </c>
      <c r="H8" s="44" t="s">
        <v>196</v>
      </c>
      <c r="I8" s="45" t="s">
        <v>195</v>
      </c>
      <c r="J8" s="44" t="s">
        <v>196</v>
      </c>
      <c r="K8" s="45" t="s">
        <v>195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4" t="s">
        <v>196</v>
      </c>
      <c r="W8" s="45" t="s">
        <v>195</v>
      </c>
      <c r="X8" s="44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5" t="s">
        <v>195</v>
      </c>
      <c r="AX8" s="45" t="s">
        <v>196</v>
      </c>
      <c r="AY8" s="45" t="s">
        <v>195</v>
      </c>
      <c r="AZ8" s="45" t="s">
        <v>196</v>
      </c>
      <c r="BA8" s="45" t="s">
        <v>195</v>
      </c>
      <c r="BB8" s="45" t="s">
        <v>196</v>
      </c>
      <c r="BC8" s="45" t="s">
        <v>195</v>
      </c>
      <c r="BD8" s="45" t="s">
        <v>196</v>
      </c>
      <c r="BE8" s="45" t="s">
        <v>195</v>
      </c>
      <c r="BF8" s="45" t="s">
        <v>196</v>
      </c>
      <c r="BG8" s="46" t="s">
        <v>195</v>
      </c>
    </row>
    <row r="9" spans="1:89" s="7" customFormat="1" ht="16.5" customHeight="1">
      <c r="A9" s="47"/>
      <c r="B9" s="48" t="s">
        <v>926</v>
      </c>
      <c r="C9" s="295">
        <v>105</v>
      </c>
      <c r="D9" s="295">
        <v>55</v>
      </c>
      <c r="E9" s="295">
        <v>50</v>
      </c>
      <c r="F9" s="295">
        <v>1</v>
      </c>
      <c r="G9" s="295">
        <v>0</v>
      </c>
      <c r="H9" s="295">
        <v>3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6">
        <v>0</v>
      </c>
      <c r="O9" s="297">
        <v>1</v>
      </c>
      <c r="P9" s="295">
        <v>2</v>
      </c>
      <c r="Q9" s="298">
        <v>0</v>
      </c>
      <c r="R9" s="295">
        <v>1</v>
      </c>
      <c r="S9" s="295">
        <v>0</v>
      </c>
      <c r="T9" s="295">
        <v>1</v>
      </c>
      <c r="U9" s="295">
        <v>0</v>
      </c>
      <c r="V9" s="295">
        <v>0</v>
      </c>
      <c r="W9" s="296">
        <v>0</v>
      </c>
      <c r="X9" s="297">
        <v>0</v>
      </c>
      <c r="Y9" s="296">
        <v>0</v>
      </c>
      <c r="Z9" s="299">
        <v>2</v>
      </c>
      <c r="AA9" s="299">
        <v>0</v>
      </c>
      <c r="AB9" s="299">
        <v>0</v>
      </c>
      <c r="AC9" s="299">
        <v>0</v>
      </c>
      <c r="AD9" s="299">
        <v>0</v>
      </c>
      <c r="AE9" s="299">
        <v>0</v>
      </c>
      <c r="AF9" s="299">
        <v>0</v>
      </c>
      <c r="AG9" s="299">
        <v>0</v>
      </c>
      <c r="AH9" s="299">
        <v>2</v>
      </c>
      <c r="AI9" s="299">
        <v>1</v>
      </c>
      <c r="AJ9" s="299">
        <v>0</v>
      </c>
      <c r="AK9" s="299">
        <v>0</v>
      </c>
      <c r="AL9" s="299">
        <v>0</v>
      </c>
      <c r="AM9" s="299">
        <v>0</v>
      </c>
      <c r="AN9" s="299">
        <v>1</v>
      </c>
      <c r="AO9" s="299">
        <v>1</v>
      </c>
      <c r="AP9" s="299">
        <v>0</v>
      </c>
      <c r="AQ9" s="299">
        <v>0</v>
      </c>
      <c r="AR9" s="299">
        <v>0</v>
      </c>
      <c r="AS9" s="299">
        <v>0</v>
      </c>
      <c r="AT9" s="299">
        <v>0</v>
      </c>
      <c r="AU9" s="299">
        <v>0</v>
      </c>
      <c r="AV9" s="299">
        <v>1</v>
      </c>
      <c r="AW9" s="299">
        <v>0</v>
      </c>
      <c r="AX9" s="299">
        <v>13</v>
      </c>
      <c r="AY9" s="299">
        <v>16</v>
      </c>
      <c r="AZ9" s="299">
        <v>1</v>
      </c>
      <c r="BA9" s="299">
        <v>2</v>
      </c>
      <c r="BB9" s="299">
        <v>1</v>
      </c>
      <c r="BC9" s="299">
        <v>0</v>
      </c>
      <c r="BD9" s="299">
        <v>2</v>
      </c>
      <c r="BE9" s="299">
        <v>3</v>
      </c>
      <c r="BF9" s="299">
        <v>0</v>
      </c>
      <c r="BG9" s="300">
        <v>1</v>
      </c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</row>
    <row r="10" spans="1:89" s="7" customFormat="1" ht="16.5" customHeight="1">
      <c r="A10" s="47"/>
      <c r="B10" s="48">
        <v>20</v>
      </c>
      <c r="C10" s="295">
        <v>115</v>
      </c>
      <c r="D10" s="295">
        <v>67</v>
      </c>
      <c r="E10" s="295">
        <v>48</v>
      </c>
      <c r="F10" s="295">
        <v>0</v>
      </c>
      <c r="G10" s="295">
        <v>0</v>
      </c>
      <c r="H10" s="295">
        <v>1</v>
      </c>
      <c r="I10" s="295">
        <v>2</v>
      </c>
      <c r="J10" s="295">
        <v>0</v>
      </c>
      <c r="K10" s="295">
        <v>0</v>
      </c>
      <c r="L10" s="295">
        <v>0</v>
      </c>
      <c r="M10" s="295">
        <v>0</v>
      </c>
      <c r="N10" s="296">
        <v>0</v>
      </c>
      <c r="O10" s="297">
        <v>0</v>
      </c>
      <c r="P10" s="295">
        <v>0</v>
      </c>
      <c r="Q10" s="298">
        <v>1</v>
      </c>
      <c r="R10" s="295">
        <v>0</v>
      </c>
      <c r="S10" s="295">
        <v>0</v>
      </c>
      <c r="T10" s="295">
        <v>0</v>
      </c>
      <c r="U10" s="295">
        <v>1</v>
      </c>
      <c r="V10" s="295">
        <v>0</v>
      </c>
      <c r="W10" s="296">
        <v>1</v>
      </c>
      <c r="X10" s="297">
        <v>0</v>
      </c>
      <c r="Y10" s="296">
        <v>0</v>
      </c>
      <c r="Z10" s="299">
        <v>1</v>
      </c>
      <c r="AA10" s="299">
        <v>1</v>
      </c>
      <c r="AB10" s="299">
        <v>2</v>
      </c>
      <c r="AC10" s="299">
        <v>0</v>
      </c>
      <c r="AD10" s="299">
        <v>0</v>
      </c>
      <c r="AE10" s="299">
        <v>0</v>
      </c>
      <c r="AF10" s="299">
        <v>0</v>
      </c>
      <c r="AG10" s="299">
        <v>0</v>
      </c>
      <c r="AH10" s="299">
        <v>2</v>
      </c>
      <c r="AI10" s="299">
        <v>0</v>
      </c>
      <c r="AJ10" s="299">
        <v>0</v>
      </c>
      <c r="AK10" s="299">
        <v>0</v>
      </c>
      <c r="AL10" s="299">
        <v>0</v>
      </c>
      <c r="AM10" s="299">
        <v>0</v>
      </c>
      <c r="AN10" s="299">
        <v>1</v>
      </c>
      <c r="AO10" s="299">
        <v>1</v>
      </c>
      <c r="AP10" s="299">
        <v>0</v>
      </c>
      <c r="AQ10" s="299">
        <v>0</v>
      </c>
      <c r="AR10" s="299">
        <v>0</v>
      </c>
      <c r="AS10" s="299">
        <v>0</v>
      </c>
      <c r="AT10" s="299">
        <v>1</v>
      </c>
      <c r="AU10" s="299">
        <v>0</v>
      </c>
      <c r="AV10" s="299">
        <v>0</v>
      </c>
      <c r="AW10" s="299">
        <v>0</v>
      </c>
      <c r="AX10" s="299">
        <v>21</v>
      </c>
      <c r="AY10" s="299">
        <v>16</v>
      </c>
      <c r="AZ10" s="299">
        <v>1</v>
      </c>
      <c r="BA10" s="299">
        <v>4</v>
      </c>
      <c r="BB10" s="299">
        <v>0</v>
      </c>
      <c r="BC10" s="299">
        <v>1</v>
      </c>
      <c r="BD10" s="299">
        <v>1</v>
      </c>
      <c r="BE10" s="299">
        <v>0</v>
      </c>
      <c r="BF10" s="299">
        <v>1</v>
      </c>
      <c r="BG10" s="300">
        <v>0</v>
      </c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</row>
    <row r="11" spans="1:89" ht="16.5" customHeight="1">
      <c r="A11" s="47"/>
      <c r="B11" s="56">
        <v>21</v>
      </c>
      <c r="C11" s="301">
        <f aca="true" t="shared" si="0" ref="C11:AH11">SUM(C13,C14)</f>
        <v>97</v>
      </c>
      <c r="D11" s="301">
        <f t="shared" si="0"/>
        <v>48</v>
      </c>
      <c r="E11" s="301">
        <f t="shared" si="0"/>
        <v>49</v>
      </c>
      <c r="F11" s="301">
        <f t="shared" si="0"/>
        <v>0</v>
      </c>
      <c r="G11" s="301">
        <f t="shared" si="0"/>
        <v>0</v>
      </c>
      <c r="H11" s="301">
        <f t="shared" si="0"/>
        <v>2</v>
      </c>
      <c r="I11" s="301">
        <f t="shared" si="0"/>
        <v>0</v>
      </c>
      <c r="J11" s="301">
        <f t="shared" si="0"/>
        <v>0</v>
      </c>
      <c r="K11" s="301">
        <f t="shared" si="0"/>
        <v>0</v>
      </c>
      <c r="L11" s="301">
        <f t="shared" si="0"/>
        <v>0</v>
      </c>
      <c r="M11" s="301">
        <f t="shared" si="0"/>
        <v>0</v>
      </c>
      <c r="N11" s="302">
        <f t="shared" si="0"/>
        <v>1</v>
      </c>
      <c r="O11" s="303">
        <f t="shared" si="0"/>
        <v>0</v>
      </c>
      <c r="P11" s="301">
        <f t="shared" si="0"/>
        <v>1</v>
      </c>
      <c r="Q11" s="304">
        <f t="shared" si="0"/>
        <v>1</v>
      </c>
      <c r="R11" s="301">
        <f t="shared" si="0"/>
        <v>0</v>
      </c>
      <c r="S11" s="301">
        <f t="shared" si="0"/>
        <v>1</v>
      </c>
      <c r="T11" s="301">
        <f t="shared" si="0"/>
        <v>1</v>
      </c>
      <c r="U11" s="301">
        <f t="shared" si="0"/>
        <v>0</v>
      </c>
      <c r="V11" s="301">
        <f t="shared" si="0"/>
        <v>0</v>
      </c>
      <c r="W11" s="302">
        <f t="shared" si="0"/>
        <v>0</v>
      </c>
      <c r="X11" s="303">
        <f t="shared" si="0"/>
        <v>0</v>
      </c>
      <c r="Y11" s="302">
        <f t="shared" si="0"/>
        <v>0</v>
      </c>
      <c r="Z11" s="305">
        <f t="shared" si="0"/>
        <v>0</v>
      </c>
      <c r="AA11" s="305">
        <f t="shared" si="0"/>
        <v>0</v>
      </c>
      <c r="AB11" s="305">
        <f t="shared" si="0"/>
        <v>0</v>
      </c>
      <c r="AC11" s="305">
        <f t="shared" si="0"/>
        <v>0</v>
      </c>
      <c r="AD11" s="305">
        <f t="shared" si="0"/>
        <v>0</v>
      </c>
      <c r="AE11" s="305">
        <f t="shared" si="0"/>
        <v>0</v>
      </c>
      <c r="AF11" s="305">
        <f t="shared" si="0"/>
        <v>0</v>
      </c>
      <c r="AG11" s="305">
        <f t="shared" si="0"/>
        <v>0</v>
      </c>
      <c r="AH11" s="305">
        <f t="shared" si="0"/>
        <v>2</v>
      </c>
      <c r="AI11" s="305">
        <f aca="true" t="shared" si="1" ref="AI11:BG11">SUM(AI13,AI14)</f>
        <v>1</v>
      </c>
      <c r="AJ11" s="305">
        <f t="shared" si="1"/>
        <v>0</v>
      </c>
      <c r="AK11" s="305">
        <f t="shared" si="1"/>
        <v>0</v>
      </c>
      <c r="AL11" s="305">
        <f t="shared" si="1"/>
        <v>0</v>
      </c>
      <c r="AM11" s="305">
        <f t="shared" si="1"/>
        <v>0</v>
      </c>
      <c r="AN11" s="305">
        <f t="shared" si="1"/>
        <v>0</v>
      </c>
      <c r="AO11" s="305">
        <f t="shared" si="1"/>
        <v>2</v>
      </c>
      <c r="AP11" s="305">
        <f t="shared" si="1"/>
        <v>0</v>
      </c>
      <c r="AQ11" s="305">
        <f t="shared" si="1"/>
        <v>0</v>
      </c>
      <c r="AR11" s="305">
        <f t="shared" si="1"/>
        <v>0</v>
      </c>
      <c r="AS11" s="305">
        <f t="shared" si="1"/>
        <v>0</v>
      </c>
      <c r="AT11" s="305">
        <f t="shared" si="1"/>
        <v>0</v>
      </c>
      <c r="AU11" s="305">
        <f t="shared" si="1"/>
        <v>0</v>
      </c>
      <c r="AV11" s="305">
        <f t="shared" si="1"/>
        <v>0</v>
      </c>
      <c r="AW11" s="305">
        <f t="shared" si="1"/>
        <v>0</v>
      </c>
      <c r="AX11" s="305">
        <f t="shared" si="1"/>
        <v>13</v>
      </c>
      <c r="AY11" s="305">
        <f t="shared" si="1"/>
        <v>10</v>
      </c>
      <c r="AZ11" s="305">
        <f t="shared" si="1"/>
        <v>0</v>
      </c>
      <c r="BA11" s="305">
        <f t="shared" si="1"/>
        <v>1</v>
      </c>
      <c r="BB11" s="305">
        <f t="shared" si="1"/>
        <v>0</v>
      </c>
      <c r="BC11" s="305">
        <f t="shared" si="1"/>
        <v>0</v>
      </c>
      <c r="BD11" s="305">
        <f t="shared" si="1"/>
        <v>2</v>
      </c>
      <c r="BE11" s="305">
        <f t="shared" si="1"/>
        <v>0</v>
      </c>
      <c r="BF11" s="305">
        <f t="shared" si="1"/>
        <v>0</v>
      </c>
      <c r="BG11" s="306">
        <f t="shared" si="1"/>
        <v>0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</row>
    <row r="12" spans="1:89" ht="16.5" customHeight="1">
      <c r="A12" s="64"/>
      <c r="B12" s="65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1"/>
      <c r="O12" s="262"/>
      <c r="P12" s="260"/>
      <c r="Q12" s="260"/>
      <c r="R12" s="260"/>
      <c r="S12" s="260"/>
      <c r="T12" s="260"/>
      <c r="U12" s="260"/>
      <c r="V12" s="260"/>
      <c r="W12" s="261"/>
      <c r="X12" s="262"/>
      <c r="Y12" s="261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4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</row>
    <row r="13" spans="1:89" ht="16.5" customHeight="1">
      <c r="A13" s="64"/>
      <c r="B13" s="65" t="s">
        <v>822</v>
      </c>
      <c r="C13" s="181">
        <f aca="true" t="shared" si="2" ref="C13:AH13">SUM(C16,C26,C27,C28,C29,C31,C32,C35,C36,C37,C39,C40,C44,C45,C46,C47,C48,C51,C52,C56,C57,C64,C68,C69,C71,C72,C74,C75,C76)</f>
        <v>93</v>
      </c>
      <c r="D13" s="181">
        <f t="shared" si="2"/>
        <v>47</v>
      </c>
      <c r="E13" s="181">
        <f t="shared" si="2"/>
        <v>46</v>
      </c>
      <c r="F13" s="181">
        <f t="shared" si="2"/>
        <v>0</v>
      </c>
      <c r="G13" s="181">
        <f t="shared" si="2"/>
        <v>0</v>
      </c>
      <c r="H13" s="181">
        <f t="shared" si="2"/>
        <v>2</v>
      </c>
      <c r="I13" s="181">
        <f t="shared" si="2"/>
        <v>0</v>
      </c>
      <c r="J13" s="181">
        <f t="shared" si="2"/>
        <v>0</v>
      </c>
      <c r="K13" s="181">
        <f t="shared" si="2"/>
        <v>0</v>
      </c>
      <c r="L13" s="181">
        <f t="shared" si="2"/>
        <v>0</v>
      </c>
      <c r="M13" s="181">
        <f t="shared" si="2"/>
        <v>0</v>
      </c>
      <c r="N13" s="182">
        <f t="shared" si="2"/>
        <v>1</v>
      </c>
      <c r="O13" s="183">
        <f t="shared" si="2"/>
        <v>0</v>
      </c>
      <c r="P13" s="181">
        <f t="shared" si="2"/>
        <v>1</v>
      </c>
      <c r="Q13" s="181">
        <f t="shared" si="2"/>
        <v>1</v>
      </c>
      <c r="R13" s="181">
        <f t="shared" si="2"/>
        <v>0</v>
      </c>
      <c r="S13" s="181">
        <f t="shared" si="2"/>
        <v>1</v>
      </c>
      <c r="T13" s="181">
        <f t="shared" si="2"/>
        <v>1</v>
      </c>
      <c r="U13" s="181">
        <f t="shared" si="2"/>
        <v>0</v>
      </c>
      <c r="V13" s="181">
        <f t="shared" si="2"/>
        <v>0</v>
      </c>
      <c r="W13" s="182">
        <f t="shared" si="2"/>
        <v>0</v>
      </c>
      <c r="X13" s="183">
        <f t="shared" si="2"/>
        <v>0</v>
      </c>
      <c r="Y13" s="182">
        <f t="shared" si="2"/>
        <v>0</v>
      </c>
      <c r="Z13" s="180">
        <f t="shared" si="2"/>
        <v>0</v>
      </c>
      <c r="AA13" s="180">
        <f t="shared" si="2"/>
        <v>0</v>
      </c>
      <c r="AB13" s="180">
        <f t="shared" si="2"/>
        <v>0</v>
      </c>
      <c r="AC13" s="180">
        <f t="shared" si="2"/>
        <v>0</v>
      </c>
      <c r="AD13" s="180">
        <f t="shared" si="2"/>
        <v>0</v>
      </c>
      <c r="AE13" s="180">
        <f t="shared" si="2"/>
        <v>0</v>
      </c>
      <c r="AF13" s="180">
        <f t="shared" si="2"/>
        <v>0</v>
      </c>
      <c r="AG13" s="180">
        <f t="shared" si="2"/>
        <v>0</v>
      </c>
      <c r="AH13" s="180">
        <f t="shared" si="2"/>
        <v>2</v>
      </c>
      <c r="AI13" s="180">
        <f aca="true" t="shared" si="3" ref="AI13:BG13">SUM(AI16,AI26,AI27,AI28,AI29,AI31,AI32,AI35,AI36,AI37,AI39,AI40,AI44,AI45,AI46,AI47,AI48,AI51,AI52,AI56,AI57,AI64,AI68,AI69,AI71,AI72,AI74,AI75,AI76)</f>
        <v>1</v>
      </c>
      <c r="AJ13" s="180">
        <f t="shared" si="3"/>
        <v>0</v>
      </c>
      <c r="AK13" s="180">
        <f t="shared" si="3"/>
        <v>0</v>
      </c>
      <c r="AL13" s="180">
        <f t="shared" si="3"/>
        <v>0</v>
      </c>
      <c r="AM13" s="180">
        <f t="shared" si="3"/>
        <v>0</v>
      </c>
      <c r="AN13" s="180">
        <f t="shared" si="3"/>
        <v>0</v>
      </c>
      <c r="AO13" s="180">
        <f t="shared" si="3"/>
        <v>2</v>
      </c>
      <c r="AP13" s="180">
        <f t="shared" si="3"/>
        <v>0</v>
      </c>
      <c r="AQ13" s="180">
        <f t="shared" si="3"/>
        <v>0</v>
      </c>
      <c r="AR13" s="180">
        <f t="shared" si="3"/>
        <v>0</v>
      </c>
      <c r="AS13" s="180">
        <f t="shared" si="3"/>
        <v>0</v>
      </c>
      <c r="AT13" s="180">
        <f t="shared" si="3"/>
        <v>0</v>
      </c>
      <c r="AU13" s="180">
        <f t="shared" si="3"/>
        <v>0</v>
      </c>
      <c r="AV13" s="180">
        <f t="shared" si="3"/>
        <v>0</v>
      </c>
      <c r="AW13" s="180">
        <f t="shared" si="3"/>
        <v>0</v>
      </c>
      <c r="AX13" s="180">
        <f t="shared" si="3"/>
        <v>13</v>
      </c>
      <c r="AY13" s="180">
        <f t="shared" si="3"/>
        <v>8</v>
      </c>
      <c r="AZ13" s="180">
        <f t="shared" si="3"/>
        <v>0</v>
      </c>
      <c r="BA13" s="180">
        <f t="shared" si="3"/>
        <v>0</v>
      </c>
      <c r="BB13" s="180">
        <f t="shared" si="3"/>
        <v>0</v>
      </c>
      <c r="BC13" s="180">
        <f t="shared" si="3"/>
        <v>0</v>
      </c>
      <c r="BD13" s="180">
        <f t="shared" si="3"/>
        <v>2</v>
      </c>
      <c r="BE13" s="180">
        <f t="shared" si="3"/>
        <v>0</v>
      </c>
      <c r="BF13" s="180">
        <f t="shared" si="3"/>
        <v>0</v>
      </c>
      <c r="BG13" s="184">
        <f t="shared" si="3"/>
        <v>0</v>
      </c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</row>
    <row r="14" spans="1:89" ht="16.5" customHeight="1">
      <c r="A14" s="64"/>
      <c r="B14" s="65" t="s">
        <v>823</v>
      </c>
      <c r="C14" s="181">
        <f aca="true" t="shared" si="4" ref="C14:AH14">SUM(C33,C41,C42,C49,C53,C54,C58,C60,C61,C62,C65,C66)</f>
        <v>4</v>
      </c>
      <c r="D14" s="181">
        <f t="shared" si="4"/>
        <v>1</v>
      </c>
      <c r="E14" s="181">
        <f t="shared" si="4"/>
        <v>3</v>
      </c>
      <c r="F14" s="181">
        <f t="shared" si="4"/>
        <v>0</v>
      </c>
      <c r="G14" s="181">
        <f t="shared" si="4"/>
        <v>0</v>
      </c>
      <c r="H14" s="181">
        <f t="shared" si="4"/>
        <v>0</v>
      </c>
      <c r="I14" s="181">
        <f t="shared" si="4"/>
        <v>0</v>
      </c>
      <c r="J14" s="181">
        <f t="shared" si="4"/>
        <v>0</v>
      </c>
      <c r="K14" s="181">
        <f t="shared" si="4"/>
        <v>0</v>
      </c>
      <c r="L14" s="181">
        <f t="shared" si="4"/>
        <v>0</v>
      </c>
      <c r="M14" s="181">
        <f t="shared" si="4"/>
        <v>0</v>
      </c>
      <c r="N14" s="182">
        <f t="shared" si="4"/>
        <v>0</v>
      </c>
      <c r="O14" s="183">
        <f t="shared" si="4"/>
        <v>0</v>
      </c>
      <c r="P14" s="181">
        <f t="shared" si="4"/>
        <v>0</v>
      </c>
      <c r="Q14" s="181">
        <f t="shared" si="4"/>
        <v>0</v>
      </c>
      <c r="R14" s="181">
        <f t="shared" si="4"/>
        <v>0</v>
      </c>
      <c r="S14" s="181">
        <f t="shared" si="4"/>
        <v>0</v>
      </c>
      <c r="T14" s="181">
        <f t="shared" si="4"/>
        <v>0</v>
      </c>
      <c r="U14" s="181">
        <f t="shared" si="4"/>
        <v>0</v>
      </c>
      <c r="V14" s="181">
        <f t="shared" si="4"/>
        <v>0</v>
      </c>
      <c r="W14" s="182">
        <f t="shared" si="4"/>
        <v>0</v>
      </c>
      <c r="X14" s="183">
        <f t="shared" si="4"/>
        <v>0</v>
      </c>
      <c r="Y14" s="182">
        <f t="shared" si="4"/>
        <v>0</v>
      </c>
      <c r="Z14" s="180">
        <f t="shared" si="4"/>
        <v>0</v>
      </c>
      <c r="AA14" s="180">
        <f t="shared" si="4"/>
        <v>0</v>
      </c>
      <c r="AB14" s="180">
        <f t="shared" si="4"/>
        <v>0</v>
      </c>
      <c r="AC14" s="180">
        <f t="shared" si="4"/>
        <v>0</v>
      </c>
      <c r="AD14" s="180">
        <f t="shared" si="4"/>
        <v>0</v>
      </c>
      <c r="AE14" s="180">
        <f t="shared" si="4"/>
        <v>0</v>
      </c>
      <c r="AF14" s="180">
        <f t="shared" si="4"/>
        <v>0</v>
      </c>
      <c r="AG14" s="180">
        <f t="shared" si="4"/>
        <v>0</v>
      </c>
      <c r="AH14" s="180">
        <f t="shared" si="4"/>
        <v>0</v>
      </c>
      <c r="AI14" s="180">
        <f aca="true" t="shared" si="5" ref="AI14:BG14">SUM(AI33,AI41,AI42,AI49,AI53,AI54,AI58,AI60,AI61,AI62,AI65,AI66)</f>
        <v>0</v>
      </c>
      <c r="AJ14" s="180">
        <f t="shared" si="5"/>
        <v>0</v>
      </c>
      <c r="AK14" s="180">
        <f t="shared" si="5"/>
        <v>0</v>
      </c>
      <c r="AL14" s="180">
        <f t="shared" si="5"/>
        <v>0</v>
      </c>
      <c r="AM14" s="180">
        <f t="shared" si="5"/>
        <v>0</v>
      </c>
      <c r="AN14" s="180">
        <f t="shared" si="5"/>
        <v>0</v>
      </c>
      <c r="AO14" s="180">
        <f t="shared" si="5"/>
        <v>0</v>
      </c>
      <c r="AP14" s="180">
        <f t="shared" si="5"/>
        <v>0</v>
      </c>
      <c r="AQ14" s="180">
        <f t="shared" si="5"/>
        <v>0</v>
      </c>
      <c r="AR14" s="180">
        <f t="shared" si="5"/>
        <v>0</v>
      </c>
      <c r="AS14" s="180">
        <f t="shared" si="5"/>
        <v>0</v>
      </c>
      <c r="AT14" s="180">
        <f t="shared" si="5"/>
        <v>0</v>
      </c>
      <c r="AU14" s="180">
        <f t="shared" si="5"/>
        <v>0</v>
      </c>
      <c r="AV14" s="180">
        <f t="shared" si="5"/>
        <v>0</v>
      </c>
      <c r="AW14" s="180">
        <f t="shared" si="5"/>
        <v>0</v>
      </c>
      <c r="AX14" s="180">
        <f t="shared" si="5"/>
        <v>0</v>
      </c>
      <c r="AY14" s="180">
        <f t="shared" si="5"/>
        <v>2</v>
      </c>
      <c r="AZ14" s="180">
        <f t="shared" si="5"/>
        <v>0</v>
      </c>
      <c r="BA14" s="180">
        <f t="shared" si="5"/>
        <v>1</v>
      </c>
      <c r="BB14" s="180">
        <f t="shared" si="5"/>
        <v>0</v>
      </c>
      <c r="BC14" s="180">
        <f t="shared" si="5"/>
        <v>0</v>
      </c>
      <c r="BD14" s="180">
        <f t="shared" si="5"/>
        <v>0</v>
      </c>
      <c r="BE14" s="180">
        <f t="shared" si="5"/>
        <v>0</v>
      </c>
      <c r="BF14" s="180">
        <f t="shared" si="5"/>
        <v>0</v>
      </c>
      <c r="BG14" s="184">
        <f t="shared" si="5"/>
        <v>0</v>
      </c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</row>
    <row r="15" spans="1:89" ht="16.5" customHeight="1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  <c r="P15" s="67"/>
      <c r="Q15" s="67"/>
      <c r="R15" s="67"/>
      <c r="S15" s="67"/>
      <c r="T15" s="67"/>
      <c r="U15" s="67"/>
      <c r="V15" s="67"/>
      <c r="W15" s="68"/>
      <c r="X15" s="69"/>
      <c r="Y15" s="68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</row>
    <row r="16" spans="1:89" ht="16.5" customHeight="1">
      <c r="A16" s="80" t="s">
        <v>66</v>
      </c>
      <c r="B16" s="4" t="s">
        <v>145</v>
      </c>
      <c r="C16" s="158">
        <f aca="true" t="shared" si="6" ref="C16:C47">SUM(D16,E16)</f>
        <v>20</v>
      </c>
      <c r="D16" s="72">
        <v>9</v>
      </c>
      <c r="E16" s="72">
        <v>11</v>
      </c>
      <c r="F16" s="72">
        <f aca="true" t="shared" si="7" ref="F16:O16">SUM(F17:F25)</f>
        <v>0</v>
      </c>
      <c r="G16" s="72">
        <f t="shared" si="7"/>
        <v>0</v>
      </c>
      <c r="H16" s="72">
        <f t="shared" si="7"/>
        <v>0</v>
      </c>
      <c r="I16" s="72">
        <f t="shared" si="7"/>
        <v>0</v>
      </c>
      <c r="J16" s="72">
        <f t="shared" si="7"/>
        <v>0</v>
      </c>
      <c r="K16" s="72">
        <f t="shared" si="7"/>
        <v>0</v>
      </c>
      <c r="L16" s="72">
        <f t="shared" si="7"/>
        <v>0</v>
      </c>
      <c r="M16" s="72">
        <f t="shared" si="7"/>
        <v>0</v>
      </c>
      <c r="N16" s="73">
        <f t="shared" si="7"/>
        <v>0</v>
      </c>
      <c r="O16" s="74">
        <f t="shared" si="7"/>
        <v>0</v>
      </c>
      <c r="P16" s="72">
        <f aca="true" t="shared" si="8" ref="P16:P47">SUM(R16,T16)</f>
        <v>0</v>
      </c>
      <c r="Q16" s="72">
        <f aca="true" t="shared" si="9" ref="Q16:Q47">SUM(S16,U16)</f>
        <v>0</v>
      </c>
      <c r="R16" s="72">
        <f aca="true" t="shared" si="10" ref="R16:AW16">SUM(R17:R25)</f>
        <v>0</v>
      </c>
      <c r="S16" s="72">
        <f t="shared" si="10"/>
        <v>0</v>
      </c>
      <c r="T16" s="72">
        <f t="shared" si="10"/>
        <v>0</v>
      </c>
      <c r="U16" s="72">
        <f t="shared" si="10"/>
        <v>0</v>
      </c>
      <c r="V16" s="72">
        <f t="shared" si="10"/>
        <v>0</v>
      </c>
      <c r="W16" s="73">
        <f t="shared" si="10"/>
        <v>0</v>
      </c>
      <c r="X16" s="74">
        <f t="shared" si="10"/>
        <v>0</v>
      </c>
      <c r="Y16" s="73">
        <f t="shared" si="10"/>
        <v>0</v>
      </c>
      <c r="Z16" s="75">
        <f t="shared" si="10"/>
        <v>0</v>
      </c>
      <c r="AA16" s="75">
        <f t="shared" si="10"/>
        <v>0</v>
      </c>
      <c r="AB16" s="75">
        <f t="shared" si="10"/>
        <v>0</v>
      </c>
      <c r="AC16" s="75">
        <f t="shared" si="10"/>
        <v>0</v>
      </c>
      <c r="AD16" s="75">
        <f t="shared" si="10"/>
        <v>0</v>
      </c>
      <c r="AE16" s="75">
        <f t="shared" si="10"/>
        <v>0</v>
      </c>
      <c r="AF16" s="75">
        <f t="shared" si="10"/>
        <v>0</v>
      </c>
      <c r="AG16" s="75">
        <f t="shared" si="10"/>
        <v>0</v>
      </c>
      <c r="AH16" s="75">
        <f t="shared" si="10"/>
        <v>0</v>
      </c>
      <c r="AI16" s="75">
        <f t="shared" si="10"/>
        <v>0</v>
      </c>
      <c r="AJ16" s="75">
        <f t="shared" si="10"/>
        <v>0</v>
      </c>
      <c r="AK16" s="75">
        <f t="shared" si="10"/>
        <v>0</v>
      </c>
      <c r="AL16" s="75">
        <f t="shared" si="10"/>
        <v>0</v>
      </c>
      <c r="AM16" s="75">
        <f t="shared" si="10"/>
        <v>0</v>
      </c>
      <c r="AN16" s="75">
        <f t="shared" si="10"/>
        <v>0</v>
      </c>
      <c r="AO16" s="75">
        <f t="shared" si="10"/>
        <v>1</v>
      </c>
      <c r="AP16" s="75">
        <f t="shared" si="10"/>
        <v>0</v>
      </c>
      <c r="AQ16" s="75">
        <f t="shared" si="10"/>
        <v>0</v>
      </c>
      <c r="AR16" s="75">
        <f t="shared" si="10"/>
        <v>0</v>
      </c>
      <c r="AS16" s="75">
        <f t="shared" si="10"/>
        <v>0</v>
      </c>
      <c r="AT16" s="75">
        <f t="shared" si="10"/>
        <v>0</v>
      </c>
      <c r="AU16" s="75">
        <f t="shared" si="10"/>
        <v>0</v>
      </c>
      <c r="AV16" s="75">
        <f t="shared" si="10"/>
        <v>0</v>
      </c>
      <c r="AW16" s="75">
        <f t="shared" si="10"/>
        <v>0</v>
      </c>
      <c r="AX16" s="75">
        <v>3</v>
      </c>
      <c r="AY16" s="75">
        <v>1</v>
      </c>
      <c r="AZ16" s="75">
        <f aca="true" t="shared" si="11" ref="AZ16:BG16">SUM(AZ17:AZ25)</f>
        <v>0</v>
      </c>
      <c r="BA16" s="75">
        <f t="shared" si="11"/>
        <v>0</v>
      </c>
      <c r="BB16" s="75">
        <f t="shared" si="11"/>
        <v>0</v>
      </c>
      <c r="BC16" s="75">
        <f t="shared" si="11"/>
        <v>0</v>
      </c>
      <c r="BD16" s="75">
        <f t="shared" si="11"/>
        <v>0</v>
      </c>
      <c r="BE16" s="75">
        <f t="shared" si="11"/>
        <v>0</v>
      </c>
      <c r="BF16" s="75">
        <f t="shared" si="11"/>
        <v>0</v>
      </c>
      <c r="BG16" s="76">
        <f t="shared" si="11"/>
        <v>0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</row>
    <row r="17" spans="1:89" ht="16.5" customHeight="1">
      <c r="A17" s="81"/>
      <c r="B17" s="82" t="s">
        <v>146</v>
      </c>
      <c r="C17" s="66">
        <f t="shared" si="6"/>
        <v>4</v>
      </c>
      <c r="D17" s="77">
        <v>2</v>
      </c>
      <c r="E17" s="77">
        <v>2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114">
        <v>0</v>
      </c>
      <c r="O17" s="115">
        <v>0</v>
      </c>
      <c r="P17" s="77">
        <f t="shared" si="8"/>
        <v>0</v>
      </c>
      <c r="Q17" s="77">
        <f t="shared" si="9"/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114">
        <v>0</v>
      </c>
      <c r="X17" s="115">
        <v>0</v>
      </c>
      <c r="Y17" s="114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1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59">
        <v>1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68">
        <v>0</v>
      </c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</row>
    <row r="18" spans="1:89" ht="16.5" customHeight="1">
      <c r="A18" s="81"/>
      <c r="B18" s="82" t="s">
        <v>147</v>
      </c>
      <c r="C18" s="66">
        <f t="shared" si="6"/>
        <v>1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114">
        <v>0</v>
      </c>
      <c r="O18" s="115">
        <v>0</v>
      </c>
      <c r="P18" s="77">
        <f t="shared" si="8"/>
        <v>0</v>
      </c>
      <c r="Q18" s="77">
        <f t="shared" si="9"/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114">
        <v>0</v>
      </c>
      <c r="X18" s="115">
        <v>0</v>
      </c>
      <c r="Y18" s="114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59">
        <v>1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68">
        <v>0</v>
      </c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</row>
    <row r="19" spans="1:89" ht="16.5" customHeight="1">
      <c r="A19" s="81"/>
      <c r="B19" s="82" t="s">
        <v>148</v>
      </c>
      <c r="C19" s="66">
        <f t="shared" si="6"/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114">
        <v>0</v>
      </c>
      <c r="O19" s="115">
        <v>0</v>
      </c>
      <c r="P19" s="77">
        <f t="shared" si="8"/>
        <v>0</v>
      </c>
      <c r="Q19" s="77">
        <f t="shared" si="9"/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114">
        <v>0</v>
      </c>
      <c r="X19" s="115">
        <v>0</v>
      </c>
      <c r="Y19" s="114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9">
        <v>0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68">
        <v>0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</row>
    <row r="20" spans="1:89" ht="16.5" customHeight="1">
      <c r="A20" s="81"/>
      <c r="B20" s="82" t="s">
        <v>149</v>
      </c>
      <c r="C20" s="66">
        <f t="shared" si="6"/>
        <v>4</v>
      </c>
      <c r="D20" s="77">
        <v>2</v>
      </c>
      <c r="E20" s="77">
        <v>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114">
        <v>0</v>
      </c>
      <c r="O20" s="115">
        <v>0</v>
      </c>
      <c r="P20" s="77">
        <f t="shared" si="8"/>
        <v>0</v>
      </c>
      <c r="Q20" s="77">
        <f t="shared" si="9"/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114">
        <v>0</v>
      </c>
      <c r="X20" s="115">
        <v>0</v>
      </c>
      <c r="Y20" s="114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1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68">
        <v>0</v>
      </c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</row>
    <row r="21" spans="1:89" ht="16.5" customHeight="1">
      <c r="A21" s="81"/>
      <c r="B21" s="82" t="s">
        <v>150</v>
      </c>
      <c r="C21" s="66">
        <f t="shared" si="6"/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114">
        <v>0</v>
      </c>
      <c r="O21" s="115">
        <v>0</v>
      </c>
      <c r="P21" s="77">
        <f t="shared" si="8"/>
        <v>0</v>
      </c>
      <c r="Q21" s="77">
        <f t="shared" si="9"/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114">
        <v>0</v>
      </c>
      <c r="X21" s="115">
        <v>0</v>
      </c>
      <c r="Y21" s="114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68">
        <v>0</v>
      </c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</row>
    <row r="22" spans="1:89" ht="16.5" customHeight="1">
      <c r="A22" s="81"/>
      <c r="B22" s="82" t="s">
        <v>151</v>
      </c>
      <c r="C22" s="66">
        <f t="shared" si="6"/>
        <v>4</v>
      </c>
      <c r="D22" s="77">
        <v>2</v>
      </c>
      <c r="E22" s="77">
        <v>2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114">
        <v>0</v>
      </c>
      <c r="O22" s="115">
        <v>0</v>
      </c>
      <c r="P22" s="77">
        <f t="shared" si="8"/>
        <v>0</v>
      </c>
      <c r="Q22" s="77">
        <f t="shared" si="9"/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114">
        <v>0</v>
      </c>
      <c r="X22" s="115">
        <v>0</v>
      </c>
      <c r="Y22" s="114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68">
        <v>0</v>
      </c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</row>
    <row r="23" spans="1:89" ht="16.5" customHeight="1">
      <c r="A23" s="81"/>
      <c r="B23" s="82" t="s">
        <v>152</v>
      </c>
      <c r="C23" s="66">
        <f t="shared" si="6"/>
        <v>2</v>
      </c>
      <c r="D23" s="77">
        <v>0</v>
      </c>
      <c r="E23" s="77">
        <v>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114">
        <v>0</v>
      </c>
      <c r="O23" s="115">
        <v>0</v>
      </c>
      <c r="P23" s="77">
        <f t="shared" si="8"/>
        <v>0</v>
      </c>
      <c r="Q23" s="77">
        <f t="shared" si="9"/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114">
        <v>0</v>
      </c>
      <c r="X23" s="115">
        <v>0</v>
      </c>
      <c r="Y23" s="114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68">
        <v>0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</row>
    <row r="24" spans="1:89" ht="16.5" customHeight="1">
      <c r="A24" s="81"/>
      <c r="B24" s="82" t="s">
        <v>153</v>
      </c>
      <c r="C24" s="66">
        <f t="shared" si="6"/>
        <v>1</v>
      </c>
      <c r="D24" s="77">
        <v>1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114">
        <v>0</v>
      </c>
      <c r="O24" s="115">
        <v>0</v>
      </c>
      <c r="P24" s="77">
        <f t="shared" si="8"/>
        <v>0</v>
      </c>
      <c r="Q24" s="77">
        <f t="shared" si="9"/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114">
        <v>0</v>
      </c>
      <c r="X24" s="115">
        <v>0</v>
      </c>
      <c r="Y24" s="114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68">
        <v>0</v>
      </c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</row>
    <row r="25" spans="1:89" ht="16.5" customHeight="1">
      <c r="A25" s="84"/>
      <c r="B25" s="85" t="s">
        <v>154</v>
      </c>
      <c r="C25" s="307">
        <f t="shared" si="6"/>
        <v>3</v>
      </c>
      <c r="D25" s="86">
        <v>1</v>
      </c>
      <c r="E25" s="86">
        <v>2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117">
        <v>0</v>
      </c>
      <c r="O25" s="118">
        <v>0</v>
      </c>
      <c r="P25" s="86">
        <f t="shared" si="8"/>
        <v>0</v>
      </c>
      <c r="Q25" s="86">
        <f t="shared" si="9"/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117">
        <v>0</v>
      </c>
      <c r="X25" s="118">
        <v>0</v>
      </c>
      <c r="Y25" s="117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68">
        <v>0</v>
      </c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</row>
    <row r="26" spans="1:89" ht="16.5" customHeight="1">
      <c r="A26" s="87" t="s">
        <v>67</v>
      </c>
      <c r="B26" s="88" t="s">
        <v>155</v>
      </c>
      <c r="C26" s="308">
        <f t="shared" si="6"/>
        <v>19</v>
      </c>
      <c r="D26" s="90">
        <v>11</v>
      </c>
      <c r="E26" s="90">
        <v>8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119">
        <v>0</v>
      </c>
      <c r="O26" s="120">
        <v>0</v>
      </c>
      <c r="P26" s="90">
        <f t="shared" si="8"/>
        <v>0</v>
      </c>
      <c r="Q26" s="90">
        <f t="shared" si="9"/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119">
        <v>0</v>
      </c>
      <c r="X26" s="120">
        <v>0</v>
      </c>
      <c r="Y26" s="119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1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161">
        <v>0</v>
      </c>
      <c r="AW26" s="161">
        <v>0</v>
      </c>
      <c r="AX26" s="161">
        <v>3</v>
      </c>
      <c r="AY26" s="161">
        <v>1</v>
      </c>
      <c r="AZ26" s="161">
        <v>0</v>
      </c>
      <c r="BA26" s="161">
        <v>0</v>
      </c>
      <c r="BB26" s="161">
        <v>0</v>
      </c>
      <c r="BC26" s="161">
        <v>0</v>
      </c>
      <c r="BD26" s="161">
        <v>1</v>
      </c>
      <c r="BE26" s="161">
        <v>0</v>
      </c>
      <c r="BF26" s="161">
        <v>0</v>
      </c>
      <c r="BG26" s="171">
        <v>0</v>
      </c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</row>
    <row r="27" spans="1:89" ht="16.5" customHeight="1">
      <c r="A27" s="87" t="s">
        <v>68</v>
      </c>
      <c r="B27" s="88" t="s">
        <v>156</v>
      </c>
      <c r="C27" s="308">
        <f t="shared" si="6"/>
        <v>11</v>
      </c>
      <c r="D27" s="90">
        <v>5</v>
      </c>
      <c r="E27" s="90">
        <v>6</v>
      </c>
      <c r="F27" s="90">
        <v>0</v>
      </c>
      <c r="G27" s="90">
        <v>0</v>
      </c>
      <c r="H27" s="90">
        <v>1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119">
        <v>0</v>
      </c>
      <c r="O27" s="120">
        <v>0</v>
      </c>
      <c r="P27" s="90">
        <f t="shared" si="8"/>
        <v>0</v>
      </c>
      <c r="Q27" s="90">
        <f t="shared" si="9"/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119">
        <v>0</v>
      </c>
      <c r="X27" s="120">
        <v>0</v>
      </c>
      <c r="Y27" s="119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  <c r="AO27" s="161">
        <v>0</v>
      </c>
      <c r="AP27" s="161">
        <v>0</v>
      </c>
      <c r="AQ27" s="16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2</v>
      </c>
      <c r="AZ27" s="161">
        <v>0</v>
      </c>
      <c r="BA27" s="161">
        <v>0</v>
      </c>
      <c r="BB27" s="161">
        <v>0</v>
      </c>
      <c r="BC27" s="161">
        <v>0</v>
      </c>
      <c r="BD27" s="161">
        <v>0</v>
      </c>
      <c r="BE27" s="161">
        <v>0</v>
      </c>
      <c r="BF27" s="161">
        <v>0</v>
      </c>
      <c r="BG27" s="171">
        <v>0</v>
      </c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</row>
    <row r="28" spans="1:89" ht="16.5" customHeight="1">
      <c r="A28" s="87" t="s">
        <v>69</v>
      </c>
      <c r="B28" s="88" t="s">
        <v>157</v>
      </c>
      <c r="C28" s="308">
        <f t="shared" si="6"/>
        <v>7</v>
      </c>
      <c r="D28" s="90">
        <v>2</v>
      </c>
      <c r="E28" s="90">
        <v>5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119">
        <v>0</v>
      </c>
      <c r="O28" s="120">
        <v>0</v>
      </c>
      <c r="P28" s="90">
        <f t="shared" si="8"/>
        <v>0</v>
      </c>
      <c r="Q28" s="90">
        <f t="shared" si="9"/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119">
        <v>0</v>
      </c>
      <c r="X28" s="120">
        <v>0</v>
      </c>
      <c r="Y28" s="119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  <c r="AO28" s="161">
        <v>1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1</v>
      </c>
      <c r="AY28" s="161">
        <v>2</v>
      </c>
      <c r="AZ28" s="161">
        <v>0</v>
      </c>
      <c r="BA28" s="161">
        <v>0</v>
      </c>
      <c r="BB28" s="161">
        <v>0</v>
      </c>
      <c r="BC28" s="161">
        <v>0</v>
      </c>
      <c r="BD28" s="161">
        <v>0</v>
      </c>
      <c r="BE28" s="161">
        <v>0</v>
      </c>
      <c r="BF28" s="161">
        <v>0</v>
      </c>
      <c r="BG28" s="171">
        <v>0</v>
      </c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</row>
    <row r="29" spans="1:89" ht="16.5" customHeight="1">
      <c r="A29" s="87" t="s">
        <v>70</v>
      </c>
      <c r="B29" s="88" t="s">
        <v>158</v>
      </c>
      <c r="C29" s="309">
        <f t="shared" si="6"/>
        <v>1</v>
      </c>
      <c r="D29" s="93">
        <v>1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122">
        <v>1</v>
      </c>
      <c r="O29" s="123">
        <v>0</v>
      </c>
      <c r="P29" s="93">
        <f t="shared" si="8"/>
        <v>0</v>
      </c>
      <c r="Q29" s="93">
        <f t="shared" si="9"/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122">
        <v>0</v>
      </c>
      <c r="X29" s="123">
        <v>0</v>
      </c>
      <c r="Y29" s="12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0</v>
      </c>
      <c r="AN29" s="162"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0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72">
        <v>0</v>
      </c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</row>
    <row r="30" spans="1:89" ht="16.5" customHeight="1">
      <c r="A30" s="95" t="s">
        <v>159</v>
      </c>
      <c r="B30" s="96"/>
      <c r="C30" s="163">
        <f t="shared" si="6"/>
        <v>6</v>
      </c>
      <c r="D30" s="97">
        <v>1</v>
      </c>
      <c r="E30" s="97">
        <v>5</v>
      </c>
      <c r="F30" s="97">
        <f aca="true" t="shared" si="12" ref="F30:O30">SUM(F31:F33)</f>
        <v>0</v>
      </c>
      <c r="G30" s="97">
        <f t="shared" si="12"/>
        <v>0</v>
      </c>
      <c r="H30" s="97">
        <f t="shared" si="12"/>
        <v>0</v>
      </c>
      <c r="I30" s="97">
        <f t="shared" si="12"/>
        <v>0</v>
      </c>
      <c r="J30" s="97">
        <f t="shared" si="12"/>
        <v>0</v>
      </c>
      <c r="K30" s="97">
        <f t="shared" si="12"/>
        <v>0</v>
      </c>
      <c r="L30" s="97">
        <f t="shared" si="12"/>
        <v>0</v>
      </c>
      <c r="M30" s="97">
        <f t="shared" si="12"/>
        <v>0</v>
      </c>
      <c r="N30" s="98">
        <f t="shared" si="12"/>
        <v>0</v>
      </c>
      <c r="O30" s="99">
        <f t="shared" si="12"/>
        <v>0</v>
      </c>
      <c r="P30" s="97">
        <f t="shared" si="8"/>
        <v>0</v>
      </c>
      <c r="Q30" s="97">
        <f t="shared" si="9"/>
        <v>0</v>
      </c>
      <c r="R30" s="97">
        <f aca="true" t="shared" si="13" ref="R30:AW30">SUM(R31:R33)</f>
        <v>0</v>
      </c>
      <c r="S30" s="97">
        <f t="shared" si="13"/>
        <v>0</v>
      </c>
      <c r="T30" s="97">
        <f t="shared" si="13"/>
        <v>0</v>
      </c>
      <c r="U30" s="97">
        <f t="shared" si="13"/>
        <v>0</v>
      </c>
      <c r="V30" s="97">
        <f t="shared" si="13"/>
        <v>0</v>
      </c>
      <c r="W30" s="98">
        <f t="shared" si="13"/>
        <v>0</v>
      </c>
      <c r="X30" s="99">
        <f t="shared" si="13"/>
        <v>0</v>
      </c>
      <c r="Y30" s="98">
        <f t="shared" si="13"/>
        <v>0</v>
      </c>
      <c r="Z30" s="100">
        <f t="shared" si="13"/>
        <v>0</v>
      </c>
      <c r="AA30" s="100">
        <f t="shared" si="13"/>
        <v>0</v>
      </c>
      <c r="AB30" s="100">
        <f t="shared" si="13"/>
        <v>0</v>
      </c>
      <c r="AC30" s="100">
        <f t="shared" si="13"/>
        <v>0</v>
      </c>
      <c r="AD30" s="100">
        <f t="shared" si="13"/>
        <v>0</v>
      </c>
      <c r="AE30" s="100">
        <f t="shared" si="13"/>
        <v>0</v>
      </c>
      <c r="AF30" s="100">
        <f t="shared" si="13"/>
        <v>0</v>
      </c>
      <c r="AG30" s="100">
        <f t="shared" si="13"/>
        <v>0</v>
      </c>
      <c r="AH30" s="100">
        <f t="shared" si="13"/>
        <v>0</v>
      </c>
      <c r="AI30" s="100">
        <f t="shared" si="13"/>
        <v>0</v>
      </c>
      <c r="AJ30" s="100">
        <f t="shared" si="13"/>
        <v>0</v>
      </c>
      <c r="AK30" s="100">
        <f t="shared" si="13"/>
        <v>0</v>
      </c>
      <c r="AL30" s="100">
        <f t="shared" si="13"/>
        <v>0</v>
      </c>
      <c r="AM30" s="100">
        <f t="shared" si="13"/>
        <v>0</v>
      </c>
      <c r="AN30" s="100">
        <f t="shared" si="13"/>
        <v>0</v>
      </c>
      <c r="AO30" s="100">
        <f t="shared" si="13"/>
        <v>0</v>
      </c>
      <c r="AP30" s="100">
        <f t="shared" si="13"/>
        <v>0</v>
      </c>
      <c r="AQ30" s="100">
        <f t="shared" si="13"/>
        <v>0</v>
      </c>
      <c r="AR30" s="100">
        <f t="shared" si="13"/>
        <v>0</v>
      </c>
      <c r="AS30" s="100">
        <f t="shared" si="13"/>
        <v>0</v>
      </c>
      <c r="AT30" s="100">
        <f t="shared" si="13"/>
        <v>0</v>
      </c>
      <c r="AU30" s="100">
        <f t="shared" si="13"/>
        <v>0</v>
      </c>
      <c r="AV30" s="100">
        <f t="shared" si="13"/>
        <v>0</v>
      </c>
      <c r="AW30" s="100">
        <f t="shared" si="13"/>
        <v>0</v>
      </c>
      <c r="AX30" s="100">
        <v>1</v>
      </c>
      <c r="AY30" s="100">
        <v>1</v>
      </c>
      <c r="AZ30" s="100">
        <f aca="true" t="shared" si="14" ref="AZ30:BG30">SUM(AZ31:AZ33)</f>
        <v>0</v>
      </c>
      <c r="BA30" s="100">
        <f t="shared" si="14"/>
        <v>0</v>
      </c>
      <c r="BB30" s="100">
        <f t="shared" si="14"/>
        <v>0</v>
      </c>
      <c r="BC30" s="100">
        <f t="shared" si="14"/>
        <v>0</v>
      </c>
      <c r="BD30" s="100">
        <f t="shared" si="14"/>
        <v>0</v>
      </c>
      <c r="BE30" s="100">
        <f t="shared" si="14"/>
        <v>0</v>
      </c>
      <c r="BF30" s="100">
        <f t="shared" si="14"/>
        <v>0</v>
      </c>
      <c r="BG30" s="101">
        <f t="shared" si="14"/>
        <v>0</v>
      </c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</row>
    <row r="31" spans="1:89" ht="16.5" customHeight="1">
      <c r="A31" s="81"/>
      <c r="B31" s="102" t="s">
        <v>160</v>
      </c>
      <c r="C31" s="66">
        <f t="shared" si="6"/>
        <v>2</v>
      </c>
      <c r="D31" s="77">
        <v>0</v>
      </c>
      <c r="E31" s="77">
        <v>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114">
        <v>0</v>
      </c>
      <c r="O31" s="115">
        <v>0</v>
      </c>
      <c r="P31" s="77">
        <f t="shared" si="8"/>
        <v>0</v>
      </c>
      <c r="Q31" s="77">
        <f t="shared" si="9"/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114">
        <v>0</v>
      </c>
      <c r="X31" s="115">
        <v>0</v>
      </c>
      <c r="Y31" s="114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0</v>
      </c>
      <c r="AM31" s="159">
        <v>0</v>
      </c>
      <c r="AN31" s="159"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68">
        <v>0</v>
      </c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</row>
    <row r="32" spans="1:89" ht="16.5" customHeight="1">
      <c r="A32" s="81"/>
      <c r="B32" s="102" t="s">
        <v>161</v>
      </c>
      <c r="C32" s="66">
        <f t="shared" si="6"/>
        <v>3</v>
      </c>
      <c r="D32" s="77">
        <v>1</v>
      </c>
      <c r="E32" s="77">
        <v>2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114">
        <v>0</v>
      </c>
      <c r="O32" s="115">
        <v>0</v>
      </c>
      <c r="P32" s="77">
        <f t="shared" si="8"/>
        <v>0</v>
      </c>
      <c r="Q32" s="77">
        <f t="shared" si="9"/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114">
        <v>0</v>
      </c>
      <c r="X32" s="115">
        <v>0</v>
      </c>
      <c r="Y32" s="114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159">
        <v>1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59">
        <v>0</v>
      </c>
      <c r="BF32" s="159">
        <v>0</v>
      </c>
      <c r="BG32" s="168">
        <v>0</v>
      </c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</row>
    <row r="33" spans="1:89" ht="16.5" customHeight="1">
      <c r="A33" s="84"/>
      <c r="B33" s="103" t="s">
        <v>71</v>
      </c>
      <c r="C33" s="307">
        <f t="shared" si="6"/>
        <v>1</v>
      </c>
      <c r="D33" s="86">
        <v>0</v>
      </c>
      <c r="E33" s="86">
        <v>1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117">
        <v>0</v>
      </c>
      <c r="O33" s="118">
        <v>0</v>
      </c>
      <c r="P33" s="86">
        <f t="shared" si="8"/>
        <v>0</v>
      </c>
      <c r="Q33" s="86">
        <f t="shared" si="9"/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117">
        <v>0</v>
      </c>
      <c r="X33" s="118">
        <v>0</v>
      </c>
      <c r="Y33" s="117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0</v>
      </c>
      <c r="AM33" s="164">
        <v>0</v>
      </c>
      <c r="AN33" s="164"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  <c r="AT33" s="164">
        <v>0</v>
      </c>
      <c r="AU33" s="164">
        <v>0</v>
      </c>
      <c r="AV33" s="164">
        <v>0</v>
      </c>
      <c r="AW33" s="164">
        <v>0</v>
      </c>
      <c r="AX33" s="164">
        <v>0</v>
      </c>
      <c r="AY33" s="164">
        <v>1</v>
      </c>
      <c r="AZ33" s="164">
        <v>0</v>
      </c>
      <c r="BA33" s="164">
        <v>0</v>
      </c>
      <c r="BB33" s="164">
        <v>0</v>
      </c>
      <c r="BC33" s="164">
        <v>0</v>
      </c>
      <c r="BD33" s="164">
        <v>0</v>
      </c>
      <c r="BE33" s="164">
        <v>0</v>
      </c>
      <c r="BF33" s="164">
        <v>0</v>
      </c>
      <c r="BG33" s="173">
        <v>0</v>
      </c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</row>
    <row r="34" spans="1:89" ht="16.5" customHeight="1">
      <c r="A34" s="95" t="s">
        <v>162</v>
      </c>
      <c r="B34" s="96"/>
      <c r="C34" s="158">
        <f t="shared" si="6"/>
        <v>4</v>
      </c>
      <c r="D34" s="72">
        <v>3</v>
      </c>
      <c r="E34" s="72">
        <v>1</v>
      </c>
      <c r="F34" s="72">
        <f aca="true" t="shared" si="15" ref="F34:O34">SUM(F35:F36)</f>
        <v>0</v>
      </c>
      <c r="G34" s="72">
        <f t="shared" si="15"/>
        <v>0</v>
      </c>
      <c r="H34" s="72">
        <f t="shared" si="15"/>
        <v>0</v>
      </c>
      <c r="I34" s="72">
        <f t="shared" si="15"/>
        <v>0</v>
      </c>
      <c r="J34" s="72">
        <f t="shared" si="15"/>
        <v>0</v>
      </c>
      <c r="K34" s="72">
        <f t="shared" si="15"/>
        <v>0</v>
      </c>
      <c r="L34" s="72">
        <f t="shared" si="15"/>
        <v>0</v>
      </c>
      <c r="M34" s="72">
        <f t="shared" si="15"/>
        <v>0</v>
      </c>
      <c r="N34" s="73">
        <f t="shared" si="15"/>
        <v>0</v>
      </c>
      <c r="O34" s="74">
        <f t="shared" si="15"/>
        <v>0</v>
      </c>
      <c r="P34" s="72">
        <f t="shared" si="8"/>
        <v>1</v>
      </c>
      <c r="Q34" s="72">
        <f t="shared" si="9"/>
        <v>0</v>
      </c>
      <c r="R34" s="72">
        <f aca="true" t="shared" si="16" ref="R34:AW34">SUM(R35:R36)</f>
        <v>0</v>
      </c>
      <c r="S34" s="72">
        <f t="shared" si="16"/>
        <v>0</v>
      </c>
      <c r="T34" s="72">
        <f t="shared" si="16"/>
        <v>1</v>
      </c>
      <c r="U34" s="72">
        <f t="shared" si="16"/>
        <v>0</v>
      </c>
      <c r="V34" s="72">
        <f t="shared" si="16"/>
        <v>0</v>
      </c>
      <c r="W34" s="73">
        <f t="shared" si="16"/>
        <v>0</v>
      </c>
      <c r="X34" s="74">
        <f t="shared" si="16"/>
        <v>0</v>
      </c>
      <c r="Y34" s="73">
        <f t="shared" si="16"/>
        <v>0</v>
      </c>
      <c r="Z34" s="75">
        <f t="shared" si="16"/>
        <v>0</v>
      </c>
      <c r="AA34" s="75">
        <f t="shared" si="16"/>
        <v>0</v>
      </c>
      <c r="AB34" s="75">
        <f t="shared" si="16"/>
        <v>0</v>
      </c>
      <c r="AC34" s="75">
        <f t="shared" si="16"/>
        <v>0</v>
      </c>
      <c r="AD34" s="75">
        <f t="shared" si="16"/>
        <v>0</v>
      </c>
      <c r="AE34" s="75">
        <f t="shared" si="16"/>
        <v>0</v>
      </c>
      <c r="AF34" s="75">
        <f t="shared" si="16"/>
        <v>0</v>
      </c>
      <c r="AG34" s="75">
        <f t="shared" si="16"/>
        <v>0</v>
      </c>
      <c r="AH34" s="75">
        <f t="shared" si="16"/>
        <v>0</v>
      </c>
      <c r="AI34" s="75">
        <f t="shared" si="16"/>
        <v>0</v>
      </c>
      <c r="AJ34" s="75">
        <f t="shared" si="16"/>
        <v>0</v>
      </c>
      <c r="AK34" s="75">
        <f t="shared" si="16"/>
        <v>0</v>
      </c>
      <c r="AL34" s="75">
        <f t="shared" si="16"/>
        <v>0</v>
      </c>
      <c r="AM34" s="75">
        <f t="shared" si="16"/>
        <v>0</v>
      </c>
      <c r="AN34" s="75">
        <f t="shared" si="16"/>
        <v>0</v>
      </c>
      <c r="AO34" s="75">
        <f t="shared" si="16"/>
        <v>0</v>
      </c>
      <c r="AP34" s="75">
        <f t="shared" si="16"/>
        <v>0</v>
      </c>
      <c r="AQ34" s="75">
        <f t="shared" si="16"/>
        <v>0</v>
      </c>
      <c r="AR34" s="75">
        <f t="shared" si="16"/>
        <v>0</v>
      </c>
      <c r="AS34" s="75">
        <f t="shared" si="16"/>
        <v>0</v>
      </c>
      <c r="AT34" s="75">
        <f t="shared" si="16"/>
        <v>0</v>
      </c>
      <c r="AU34" s="75">
        <f t="shared" si="16"/>
        <v>0</v>
      </c>
      <c r="AV34" s="75">
        <f t="shared" si="16"/>
        <v>0</v>
      </c>
      <c r="AW34" s="75">
        <f t="shared" si="16"/>
        <v>0</v>
      </c>
      <c r="AX34" s="75">
        <v>0</v>
      </c>
      <c r="AY34" s="75">
        <v>1</v>
      </c>
      <c r="AZ34" s="75">
        <f aca="true" t="shared" si="17" ref="AZ34:BG34">SUM(AZ35:AZ36)</f>
        <v>0</v>
      </c>
      <c r="BA34" s="75">
        <f t="shared" si="17"/>
        <v>0</v>
      </c>
      <c r="BB34" s="75">
        <f t="shared" si="17"/>
        <v>0</v>
      </c>
      <c r="BC34" s="75">
        <f t="shared" si="17"/>
        <v>0</v>
      </c>
      <c r="BD34" s="75">
        <f t="shared" si="17"/>
        <v>0</v>
      </c>
      <c r="BE34" s="75">
        <f t="shared" si="17"/>
        <v>0</v>
      </c>
      <c r="BF34" s="75">
        <f t="shared" si="17"/>
        <v>0</v>
      </c>
      <c r="BG34" s="76">
        <f t="shared" si="17"/>
        <v>0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</row>
    <row r="35" spans="1:89" ht="16.5" customHeight="1">
      <c r="A35" s="81"/>
      <c r="B35" s="102" t="s">
        <v>163</v>
      </c>
      <c r="C35" s="66">
        <f t="shared" si="6"/>
        <v>2</v>
      </c>
      <c r="D35" s="77">
        <v>1</v>
      </c>
      <c r="E35" s="77">
        <v>1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114">
        <v>0</v>
      </c>
      <c r="O35" s="115">
        <v>0</v>
      </c>
      <c r="P35" s="77">
        <f t="shared" si="8"/>
        <v>0</v>
      </c>
      <c r="Q35" s="77">
        <f t="shared" si="9"/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114">
        <v>0</v>
      </c>
      <c r="X35" s="115">
        <v>0</v>
      </c>
      <c r="Y35" s="114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59">
        <v>0</v>
      </c>
      <c r="AY35" s="159">
        <v>1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0</v>
      </c>
      <c r="BF35" s="159">
        <v>0</v>
      </c>
      <c r="BG35" s="168">
        <v>0</v>
      </c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</row>
    <row r="36" spans="1:89" ht="16.5" customHeight="1">
      <c r="A36" s="84"/>
      <c r="B36" s="103" t="s">
        <v>164</v>
      </c>
      <c r="C36" s="307">
        <f t="shared" si="6"/>
        <v>2</v>
      </c>
      <c r="D36" s="86">
        <v>2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117">
        <v>0</v>
      </c>
      <c r="O36" s="118">
        <v>0</v>
      </c>
      <c r="P36" s="86">
        <f t="shared" si="8"/>
        <v>1</v>
      </c>
      <c r="Q36" s="86">
        <f t="shared" si="9"/>
        <v>0</v>
      </c>
      <c r="R36" s="86">
        <v>0</v>
      </c>
      <c r="S36" s="86">
        <v>0</v>
      </c>
      <c r="T36" s="86">
        <v>1</v>
      </c>
      <c r="U36" s="86">
        <v>0</v>
      </c>
      <c r="V36" s="86">
        <v>0</v>
      </c>
      <c r="W36" s="117">
        <v>0</v>
      </c>
      <c r="X36" s="118">
        <v>0</v>
      </c>
      <c r="Y36" s="117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0</v>
      </c>
      <c r="AF36" s="164">
        <v>0</v>
      </c>
      <c r="AG36" s="164">
        <v>0</v>
      </c>
      <c r="AH36" s="164">
        <v>0</v>
      </c>
      <c r="AI36" s="164">
        <v>0</v>
      </c>
      <c r="AJ36" s="164">
        <v>0</v>
      </c>
      <c r="AK36" s="164">
        <v>0</v>
      </c>
      <c r="AL36" s="164">
        <v>0</v>
      </c>
      <c r="AM36" s="164">
        <v>0</v>
      </c>
      <c r="AN36" s="164">
        <v>0</v>
      </c>
      <c r="AO36" s="164">
        <v>0</v>
      </c>
      <c r="AP36" s="164">
        <v>0</v>
      </c>
      <c r="AQ36" s="164">
        <v>0</v>
      </c>
      <c r="AR36" s="164">
        <v>0</v>
      </c>
      <c r="AS36" s="164">
        <v>0</v>
      </c>
      <c r="AT36" s="164">
        <v>0</v>
      </c>
      <c r="AU36" s="164">
        <v>0</v>
      </c>
      <c r="AV36" s="164">
        <v>0</v>
      </c>
      <c r="AW36" s="164">
        <v>0</v>
      </c>
      <c r="AX36" s="164">
        <v>0</v>
      </c>
      <c r="AY36" s="164">
        <v>0</v>
      </c>
      <c r="AZ36" s="164">
        <v>0</v>
      </c>
      <c r="BA36" s="164">
        <v>0</v>
      </c>
      <c r="BB36" s="164">
        <v>0</v>
      </c>
      <c r="BC36" s="164">
        <v>0</v>
      </c>
      <c r="BD36" s="164">
        <v>0</v>
      </c>
      <c r="BE36" s="164">
        <v>0</v>
      </c>
      <c r="BF36" s="164">
        <v>0</v>
      </c>
      <c r="BG36" s="173">
        <v>0</v>
      </c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</row>
    <row r="37" spans="1:89" ht="16.5" customHeight="1">
      <c r="A37" s="87" t="s">
        <v>72</v>
      </c>
      <c r="B37" s="88" t="s">
        <v>165</v>
      </c>
      <c r="C37" s="308">
        <f t="shared" si="6"/>
        <v>7</v>
      </c>
      <c r="D37" s="90">
        <v>1</v>
      </c>
      <c r="E37" s="90">
        <v>6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119">
        <v>0</v>
      </c>
      <c r="O37" s="120">
        <v>0</v>
      </c>
      <c r="P37" s="90">
        <f t="shared" si="8"/>
        <v>0</v>
      </c>
      <c r="Q37" s="90">
        <f t="shared" si="9"/>
        <v>1</v>
      </c>
      <c r="R37" s="90">
        <v>0</v>
      </c>
      <c r="S37" s="90">
        <v>1</v>
      </c>
      <c r="T37" s="90">
        <v>0</v>
      </c>
      <c r="U37" s="90">
        <v>0</v>
      </c>
      <c r="V37" s="90">
        <v>0</v>
      </c>
      <c r="W37" s="119">
        <v>0</v>
      </c>
      <c r="X37" s="120">
        <v>0</v>
      </c>
      <c r="Y37" s="119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v>0</v>
      </c>
      <c r="AI37" s="165">
        <v>0</v>
      </c>
      <c r="AJ37" s="165">
        <v>0</v>
      </c>
      <c r="AK37" s="165">
        <v>0</v>
      </c>
      <c r="AL37" s="165">
        <v>0</v>
      </c>
      <c r="AM37" s="165">
        <v>0</v>
      </c>
      <c r="AN37" s="165">
        <v>0</v>
      </c>
      <c r="AO37" s="165">
        <v>0</v>
      </c>
      <c r="AP37" s="165">
        <v>0</v>
      </c>
      <c r="AQ37" s="165">
        <v>0</v>
      </c>
      <c r="AR37" s="165">
        <v>0</v>
      </c>
      <c r="AS37" s="165">
        <v>0</v>
      </c>
      <c r="AT37" s="165">
        <v>0</v>
      </c>
      <c r="AU37" s="165">
        <v>0</v>
      </c>
      <c r="AV37" s="165">
        <v>0</v>
      </c>
      <c r="AW37" s="165">
        <v>0</v>
      </c>
      <c r="AX37" s="165">
        <v>1</v>
      </c>
      <c r="AY37" s="165">
        <v>1</v>
      </c>
      <c r="AZ37" s="165">
        <v>0</v>
      </c>
      <c r="BA37" s="165">
        <v>0</v>
      </c>
      <c r="BB37" s="165">
        <v>0</v>
      </c>
      <c r="BC37" s="165">
        <v>0</v>
      </c>
      <c r="BD37" s="165">
        <v>1</v>
      </c>
      <c r="BE37" s="165">
        <v>0</v>
      </c>
      <c r="BF37" s="165">
        <v>0</v>
      </c>
      <c r="BG37" s="174">
        <v>0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</row>
    <row r="38" spans="1:89" ht="16.5" customHeight="1">
      <c r="A38" s="95" t="s">
        <v>73</v>
      </c>
      <c r="B38" s="96"/>
      <c r="C38" s="158">
        <f t="shared" si="6"/>
        <v>8</v>
      </c>
      <c r="D38" s="72">
        <v>7</v>
      </c>
      <c r="E38" s="72">
        <v>1</v>
      </c>
      <c r="F38" s="72">
        <f aca="true" t="shared" si="18" ref="F38:O38">SUM(F39:F42)</f>
        <v>0</v>
      </c>
      <c r="G38" s="72">
        <f t="shared" si="18"/>
        <v>0</v>
      </c>
      <c r="H38" s="72">
        <f t="shared" si="18"/>
        <v>0</v>
      </c>
      <c r="I38" s="72">
        <f t="shared" si="18"/>
        <v>0</v>
      </c>
      <c r="J38" s="72">
        <f t="shared" si="18"/>
        <v>0</v>
      </c>
      <c r="K38" s="72">
        <f t="shared" si="18"/>
        <v>0</v>
      </c>
      <c r="L38" s="72">
        <f t="shared" si="18"/>
        <v>0</v>
      </c>
      <c r="M38" s="72">
        <f t="shared" si="18"/>
        <v>0</v>
      </c>
      <c r="N38" s="73">
        <f t="shared" si="18"/>
        <v>0</v>
      </c>
      <c r="O38" s="74">
        <f t="shared" si="18"/>
        <v>0</v>
      </c>
      <c r="P38" s="72">
        <f t="shared" si="8"/>
        <v>0</v>
      </c>
      <c r="Q38" s="72">
        <f t="shared" si="9"/>
        <v>0</v>
      </c>
      <c r="R38" s="72">
        <f aca="true" t="shared" si="19" ref="R38:AW38">SUM(R39:R42)</f>
        <v>0</v>
      </c>
      <c r="S38" s="72">
        <f t="shared" si="19"/>
        <v>0</v>
      </c>
      <c r="T38" s="72">
        <f t="shared" si="19"/>
        <v>0</v>
      </c>
      <c r="U38" s="72">
        <f t="shared" si="19"/>
        <v>0</v>
      </c>
      <c r="V38" s="72">
        <f t="shared" si="19"/>
        <v>0</v>
      </c>
      <c r="W38" s="73">
        <f t="shared" si="19"/>
        <v>0</v>
      </c>
      <c r="X38" s="74">
        <f t="shared" si="19"/>
        <v>0</v>
      </c>
      <c r="Y38" s="73">
        <f t="shared" si="19"/>
        <v>0</v>
      </c>
      <c r="Z38" s="75">
        <f t="shared" si="19"/>
        <v>0</v>
      </c>
      <c r="AA38" s="75">
        <f t="shared" si="19"/>
        <v>0</v>
      </c>
      <c r="AB38" s="75">
        <f t="shared" si="19"/>
        <v>0</v>
      </c>
      <c r="AC38" s="75">
        <f t="shared" si="19"/>
        <v>0</v>
      </c>
      <c r="AD38" s="75">
        <f t="shared" si="19"/>
        <v>0</v>
      </c>
      <c r="AE38" s="75">
        <f t="shared" si="19"/>
        <v>0</v>
      </c>
      <c r="AF38" s="75">
        <f t="shared" si="19"/>
        <v>0</v>
      </c>
      <c r="AG38" s="75">
        <f t="shared" si="19"/>
        <v>0</v>
      </c>
      <c r="AH38" s="75">
        <f t="shared" si="19"/>
        <v>1</v>
      </c>
      <c r="AI38" s="75">
        <f t="shared" si="19"/>
        <v>1</v>
      </c>
      <c r="AJ38" s="75">
        <f t="shared" si="19"/>
        <v>0</v>
      </c>
      <c r="AK38" s="75">
        <f t="shared" si="19"/>
        <v>0</v>
      </c>
      <c r="AL38" s="75">
        <f t="shared" si="19"/>
        <v>0</v>
      </c>
      <c r="AM38" s="75">
        <f t="shared" si="19"/>
        <v>0</v>
      </c>
      <c r="AN38" s="75">
        <f t="shared" si="19"/>
        <v>0</v>
      </c>
      <c r="AO38" s="75">
        <f t="shared" si="19"/>
        <v>0</v>
      </c>
      <c r="AP38" s="75">
        <f t="shared" si="19"/>
        <v>0</v>
      </c>
      <c r="AQ38" s="75">
        <f t="shared" si="19"/>
        <v>0</v>
      </c>
      <c r="AR38" s="75">
        <f t="shared" si="19"/>
        <v>0</v>
      </c>
      <c r="AS38" s="75">
        <f t="shared" si="19"/>
        <v>0</v>
      </c>
      <c r="AT38" s="75">
        <f t="shared" si="19"/>
        <v>0</v>
      </c>
      <c r="AU38" s="75">
        <f t="shared" si="19"/>
        <v>0</v>
      </c>
      <c r="AV38" s="75">
        <f t="shared" si="19"/>
        <v>0</v>
      </c>
      <c r="AW38" s="75">
        <f t="shared" si="19"/>
        <v>0</v>
      </c>
      <c r="AX38" s="75">
        <v>3</v>
      </c>
      <c r="AY38" s="75">
        <v>0</v>
      </c>
      <c r="AZ38" s="75">
        <f aca="true" t="shared" si="20" ref="AZ38:BG38">SUM(AZ39:AZ42)</f>
        <v>0</v>
      </c>
      <c r="BA38" s="75">
        <f t="shared" si="20"/>
        <v>0</v>
      </c>
      <c r="BB38" s="75">
        <f t="shared" si="20"/>
        <v>0</v>
      </c>
      <c r="BC38" s="75">
        <f t="shared" si="20"/>
        <v>0</v>
      </c>
      <c r="BD38" s="75">
        <f t="shared" si="20"/>
        <v>0</v>
      </c>
      <c r="BE38" s="75">
        <f t="shared" si="20"/>
        <v>0</v>
      </c>
      <c r="BF38" s="75">
        <f t="shared" si="20"/>
        <v>0</v>
      </c>
      <c r="BG38" s="76">
        <f t="shared" si="20"/>
        <v>0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</row>
    <row r="39" spans="1:89" ht="16.5" customHeight="1">
      <c r="A39" s="81"/>
      <c r="B39" s="102" t="s">
        <v>74</v>
      </c>
      <c r="C39" s="66">
        <f t="shared" si="6"/>
        <v>6</v>
      </c>
      <c r="D39" s="77">
        <v>5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114">
        <v>0</v>
      </c>
      <c r="O39" s="115">
        <v>0</v>
      </c>
      <c r="P39" s="77">
        <f t="shared" si="8"/>
        <v>0</v>
      </c>
      <c r="Q39" s="77">
        <f t="shared" si="9"/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114">
        <v>0</v>
      </c>
      <c r="X39" s="115">
        <v>0</v>
      </c>
      <c r="Y39" s="114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1</v>
      </c>
      <c r="AI39" s="159">
        <v>1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2</v>
      </c>
      <c r="AY39" s="159">
        <v>0</v>
      </c>
      <c r="AZ39" s="159">
        <v>0</v>
      </c>
      <c r="BA39" s="159">
        <v>0</v>
      </c>
      <c r="BB39" s="159">
        <v>0</v>
      </c>
      <c r="BC39" s="159">
        <v>0</v>
      </c>
      <c r="BD39" s="159">
        <v>0</v>
      </c>
      <c r="BE39" s="159">
        <v>0</v>
      </c>
      <c r="BF39" s="159">
        <v>0</v>
      </c>
      <c r="BG39" s="168">
        <v>0</v>
      </c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</row>
    <row r="40" spans="1:89" ht="16.5" customHeight="1">
      <c r="A40" s="81"/>
      <c r="B40" s="102" t="s">
        <v>166</v>
      </c>
      <c r="C40" s="66">
        <f t="shared" si="6"/>
        <v>2</v>
      </c>
      <c r="D40" s="77">
        <v>2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114">
        <v>0</v>
      </c>
      <c r="O40" s="115">
        <v>0</v>
      </c>
      <c r="P40" s="77">
        <f t="shared" si="8"/>
        <v>0</v>
      </c>
      <c r="Q40" s="77">
        <f t="shared" si="9"/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114">
        <v>0</v>
      </c>
      <c r="X40" s="115">
        <v>0</v>
      </c>
      <c r="Y40" s="114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1</v>
      </c>
      <c r="AY40" s="159">
        <v>0</v>
      </c>
      <c r="AZ40" s="159">
        <v>0</v>
      </c>
      <c r="BA40" s="159">
        <v>0</v>
      </c>
      <c r="BB40" s="159">
        <v>0</v>
      </c>
      <c r="BC40" s="159">
        <v>0</v>
      </c>
      <c r="BD40" s="159">
        <v>0</v>
      </c>
      <c r="BE40" s="159">
        <v>0</v>
      </c>
      <c r="BF40" s="159">
        <v>0</v>
      </c>
      <c r="BG40" s="168">
        <v>0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</row>
    <row r="41" spans="1:89" ht="16.5" customHeight="1">
      <c r="A41" s="81"/>
      <c r="B41" s="102" t="s">
        <v>167</v>
      </c>
      <c r="C41" s="66">
        <f t="shared" si="6"/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114">
        <v>0</v>
      </c>
      <c r="O41" s="115">
        <v>0</v>
      </c>
      <c r="P41" s="77">
        <f t="shared" si="8"/>
        <v>0</v>
      </c>
      <c r="Q41" s="77">
        <f t="shared" si="9"/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114">
        <v>0</v>
      </c>
      <c r="X41" s="115">
        <v>0</v>
      </c>
      <c r="Y41" s="114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68">
        <v>0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</row>
    <row r="42" spans="1:89" ht="16.5" customHeight="1">
      <c r="A42" s="84"/>
      <c r="B42" s="103" t="s">
        <v>168</v>
      </c>
      <c r="C42" s="307">
        <f t="shared" si="6"/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117">
        <v>0</v>
      </c>
      <c r="O42" s="118">
        <v>0</v>
      </c>
      <c r="P42" s="86">
        <f t="shared" si="8"/>
        <v>0</v>
      </c>
      <c r="Q42" s="86">
        <f t="shared" si="9"/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117">
        <v>0</v>
      </c>
      <c r="X42" s="118">
        <v>0</v>
      </c>
      <c r="Y42" s="117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164">
        <v>0</v>
      </c>
      <c r="AJ42" s="164">
        <v>0</v>
      </c>
      <c r="AK42" s="164">
        <v>0</v>
      </c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64">
        <v>0</v>
      </c>
      <c r="AR42" s="164">
        <v>0</v>
      </c>
      <c r="AS42" s="164">
        <v>0</v>
      </c>
      <c r="AT42" s="164">
        <v>0</v>
      </c>
      <c r="AU42" s="164">
        <v>0</v>
      </c>
      <c r="AV42" s="164">
        <v>0</v>
      </c>
      <c r="AW42" s="164"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173">
        <v>0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</row>
    <row r="43" spans="1:89" ht="16.5" customHeight="1">
      <c r="A43" s="95" t="s">
        <v>75</v>
      </c>
      <c r="B43" s="96"/>
      <c r="C43" s="158">
        <f t="shared" si="6"/>
        <v>4</v>
      </c>
      <c r="D43" s="72">
        <v>3</v>
      </c>
      <c r="E43" s="72">
        <v>1</v>
      </c>
      <c r="F43" s="72">
        <f aca="true" t="shared" si="21" ref="F43:O43">SUM(F44:F49)</f>
        <v>0</v>
      </c>
      <c r="G43" s="72">
        <f t="shared" si="21"/>
        <v>0</v>
      </c>
      <c r="H43" s="72">
        <f t="shared" si="21"/>
        <v>0</v>
      </c>
      <c r="I43" s="72">
        <f t="shared" si="21"/>
        <v>0</v>
      </c>
      <c r="J43" s="72">
        <f t="shared" si="21"/>
        <v>0</v>
      </c>
      <c r="K43" s="72">
        <f t="shared" si="21"/>
        <v>0</v>
      </c>
      <c r="L43" s="72">
        <f t="shared" si="21"/>
        <v>0</v>
      </c>
      <c r="M43" s="72">
        <f t="shared" si="21"/>
        <v>0</v>
      </c>
      <c r="N43" s="73">
        <f t="shared" si="21"/>
        <v>0</v>
      </c>
      <c r="O43" s="74">
        <f t="shared" si="21"/>
        <v>0</v>
      </c>
      <c r="P43" s="72">
        <f t="shared" si="8"/>
        <v>0</v>
      </c>
      <c r="Q43" s="72">
        <f t="shared" si="9"/>
        <v>0</v>
      </c>
      <c r="R43" s="72">
        <f aca="true" t="shared" si="22" ref="R43:AW43">SUM(R44:R49)</f>
        <v>0</v>
      </c>
      <c r="S43" s="72">
        <f t="shared" si="22"/>
        <v>0</v>
      </c>
      <c r="T43" s="72">
        <f t="shared" si="22"/>
        <v>0</v>
      </c>
      <c r="U43" s="72">
        <f t="shared" si="22"/>
        <v>0</v>
      </c>
      <c r="V43" s="72">
        <f t="shared" si="22"/>
        <v>0</v>
      </c>
      <c r="W43" s="73">
        <f t="shared" si="22"/>
        <v>0</v>
      </c>
      <c r="X43" s="74">
        <f t="shared" si="22"/>
        <v>0</v>
      </c>
      <c r="Y43" s="73">
        <f t="shared" si="22"/>
        <v>0</v>
      </c>
      <c r="Z43" s="75">
        <f t="shared" si="22"/>
        <v>0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0</v>
      </c>
      <c r="AH43" s="75">
        <f t="shared" si="22"/>
        <v>0</v>
      </c>
      <c r="AI43" s="75">
        <f t="shared" si="22"/>
        <v>0</v>
      </c>
      <c r="AJ43" s="75">
        <f t="shared" si="22"/>
        <v>0</v>
      </c>
      <c r="AK43" s="75">
        <f t="shared" si="22"/>
        <v>0</v>
      </c>
      <c r="AL43" s="75">
        <f t="shared" si="22"/>
        <v>0</v>
      </c>
      <c r="AM43" s="75">
        <f t="shared" si="22"/>
        <v>0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0</v>
      </c>
      <c r="AU43" s="75">
        <f t="shared" si="22"/>
        <v>0</v>
      </c>
      <c r="AV43" s="75">
        <f t="shared" si="22"/>
        <v>0</v>
      </c>
      <c r="AW43" s="75">
        <f t="shared" si="22"/>
        <v>0</v>
      </c>
      <c r="AX43" s="75">
        <v>0</v>
      </c>
      <c r="AY43" s="75">
        <v>0</v>
      </c>
      <c r="AZ43" s="75">
        <f aca="true" t="shared" si="23" ref="AZ43:BG43">SUM(AZ44:AZ49)</f>
        <v>0</v>
      </c>
      <c r="BA43" s="75">
        <f t="shared" si="23"/>
        <v>0</v>
      </c>
      <c r="BB43" s="75">
        <f t="shared" si="23"/>
        <v>0</v>
      </c>
      <c r="BC43" s="75">
        <f t="shared" si="23"/>
        <v>0</v>
      </c>
      <c r="BD43" s="75">
        <f t="shared" si="23"/>
        <v>0</v>
      </c>
      <c r="BE43" s="75">
        <f t="shared" si="23"/>
        <v>0</v>
      </c>
      <c r="BF43" s="75">
        <f t="shared" si="23"/>
        <v>0</v>
      </c>
      <c r="BG43" s="76">
        <f t="shared" si="23"/>
        <v>0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</row>
    <row r="44" spans="1:89" ht="16.5" customHeight="1">
      <c r="A44" s="81"/>
      <c r="B44" s="102" t="s">
        <v>169</v>
      </c>
      <c r="C44" s="66">
        <f t="shared" si="6"/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114">
        <v>0</v>
      </c>
      <c r="O44" s="115">
        <v>0</v>
      </c>
      <c r="P44" s="77">
        <f t="shared" si="8"/>
        <v>0</v>
      </c>
      <c r="Q44" s="77">
        <f t="shared" si="9"/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114">
        <v>0</v>
      </c>
      <c r="X44" s="115">
        <v>0</v>
      </c>
      <c r="Y44" s="114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59">
        <v>0</v>
      </c>
      <c r="AW44" s="159">
        <v>0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68">
        <v>0</v>
      </c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</row>
    <row r="45" spans="1:89" ht="16.5" customHeight="1">
      <c r="A45" s="81"/>
      <c r="B45" s="102" t="s">
        <v>170</v>
      </c>
      <c r="C45" s="66">
        <f t="shared" si="6"/>
        <v>1</v>
      </c>
      <c r="D45" s="77">
        <v>1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114">
        <v>0</v>
      </c>
      <c r="O45" s="115">
        <v>0</v>
      </c>
      <c r="P45" s="77">
        <f t="shared" si="8"/>
        <v>0</v>
      </c>
      <c r="Q45" s="77">
        <f t="shared" si="9"/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114">
        <v>0</v>
      </c>
      <c r="X45" s="115">
        <v>0</v>
      </c>
      <c r="Y45" s="114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0</v>
      </c>
      <c r="AN45" s="159">
        <v>0</v>
      </c>
      <c r="AO45" s="159">
        <v>0</v>
      </c>
      <c r="AP45" s="159">
        <v>0</v>
      </c>
      <c r="AQ45" s="159">
        <v>0</v>
      </c>
      <c r="AR45" s="159">
        <v>0</v>
      </c>
      <c r="AS45" s="159">
        <v>0</v>
      </c>
      <c r="AT45" s="159">
        <v>0</v>
      </c>
      <c r="AU45" s="159">
        <v>0</v>
      </c>
      <c r="AV45" s="159">
        <v>0</v>
      </c>
      <c r="AW45" s="159">
        <v>0</v>
      </c>
      <c r="AX45" s="159">
        <v>0</v>
      </c>
      <c r="AY45" s="159">
        <v>0</v>
      </c>
      <c r="AZ45" s="159">
        <v>0</v>
      </c>
      <c r="BA45" s="159">
        <v>0</v>
      </c>
      <c r="BB45" s="159">
        <v>0</v>
      </c>
      <c r="BC45" s="159">
        <v>0</v>
      </c>
      <c r="BD45" s="159">
        <v>0</v>
      </c>
      <c r="BE45" s="159">
        <v>0</v>
      </c>
      <c r="BF45" s="159">
        <v>0</v>
      </c>
      <c r="BG45" s="168">
        <v>0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</row>
    <row r="46" spans="1:89" ht="16.5" customHeight="1">
      <c r="A46" s="81"/>
      <c r="B46" s="102" t="s">
        <v>171</v>
      </c>
      <c r="C46" s="66">
        <f t="shared" si="6"/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114">
        <v>0</v>
      </c>
      <c r="O46" s="115">
        <v>0</v>
      </c>
      <c r="P46" s="77">
        <f t="shared" si="8"/>
        <v>0</v>
      </c>
      <c r="Q46" s="77">
        <f t="shared" si="9"/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114">
        <v>0</v>
      </c>
      <c r="X46" s="115">
        <v>0</v>
      </c>
      <c r="Y46" s="114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  <c r="AG46" s="159">
        <v>0</v>
      </c>
      <c r="AH46" s="159">
        <v>0</v>
      </c>
      <c r="AI46" s="159">
        <v>0</v>
      </c>
      <c r="AJ46" s="159">
        <v>0</v>
      </c>
      <c r="AK46" s="159">
        <v>0</v>
      </c>
      <c r="AL46" s="159">
        <v>0</v>
      </c>
      <c r="AM46" s="159">
        <v>0</v>
      </c>
      <c r="AN46" s="159"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0</v>
      </c>
      <c r="AT46" s="159">
        <v>0</v>
      </c>
      <c r="AU46" s="159">
        <v>0</v>
      </c>
      <c r="AV46" s="159">
        <v>0</v>
      </c>
      <c r="AW46" s="159">
        <v>0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v>0</v>
      </c>
      <c r="BD46" s="159">
        <v>0</v>
      </c>
      <c r="BE46" s="159">
        <v>0</v>
      </c>
      <c r="BF46" s="159">
        <v>0</v>
      </c>
      <c r="BG46" s="168">
        <v>0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</row>
    <row r="47" spans="1:89" ht="16.5" customHeight="1">
      <c r="A47" s="106"/>
      <c r="B47" s="102" t="s">
        <v>172</v>
      </c>
      <c r="C47" s="66">
        <f t="shared" si="6"/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114">
        <v>0</v>
      </c>
      <c r="O47" s="115">
        <v>0</v>
      </c>
      <c r="P47" s="77">
        <f t="shared" si="8"/>
        <v>0</v>
      </c>
      <c r="Q47" s="77">
        <f t="shared" si="9"/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114">
        <v>0</v>
      </c>
      <c r="X47" s="115">
        <v>0</v>
      </c>
      <c r="Y47" s="114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v>0</v>
      </c>
      <c r="AN47" s="159">
        <v>0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159">
        <v>0</v>
      </c>
      <c r="AY47" s="159">
        <v>0</v>
      </c>
      <c r="AZ47" s="159">
        <v>0</v>
      </c>
      <c r="BA47" s="159">
        <v>0</v>
      </c>
      <c r="BB47" s="159">
        <v>0</v>
      </c>
      <c r="BC47" s="159">
        <v>0</v>
      </c>
      <c r="BD47" s="159">
        <v>0</v>
      </c>
      <c r="BE47" s="159">
        <v>0</v>
      </c>
      <c r="BF47" s="159">
        <v>0</v>
      </c>
      <c r="BG47" s="168">
        <v>0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</row>
    <row r="48" spans="1:89" ht="16.5" customHeight="1">
      <c r="A48" s="81" t="s">
        <v>173</v>
      </c>
      <c r="B48" s="102" t="s">
        <v>174</v>
      </c>
      <c r="C48" s="66">
        <f aca="true" t="shared" si="24" ref="C48:C76">SUM(D48,E48)</f>
        <v>3</v>
      </c>
      <c r="D48" s="77">
        <v>2</v>
      </c>
      <c r="E48" s="77">
        <v>1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114">
        <v>0</v>
      </c>
      <c r="O48" s="115">
        <v>0</v>
      </c>
      <c r="P48" s="77">
        <f aca="true" t="shared" si="25" ref="P48:P76">SUM(R48,T48)</f>
        <v>0</v>
      </c>
      <c r="Q48" s="77">
        <f aca="true" t="shared" si="26" ref="Q48:Q76">SUM(S48,U48)</f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114">
        <v>0</v>
      </c>
      <c r="X48" s="115">
        <v>0</v>
      </c>
      <c r="Y48" s="114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68">
        <v>0</v>
      </c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</row>
    <row r="49" spans="1:89" ht="16.5" customHeight="1">
      <c r="A49" s="84"/>
      <c r="B49" s="102" t="s">
        <v>175</v>
      </c>
      <c r="C49" s="307">
        <f t="shared" si="24"/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117">
        <v>0</v>
      </c>
      <c r="O49" s="118">
        <v>0</v>
      </c>
      <c r="P49" s="86">
        <f t="shared" si="25"/>
        <v>0</v>
      </c>
      <c r="Q49" s="86">
        <f t="shared" si="26"/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117">
        <v>0</v>
      </c>
      <c r="X49" s="118">
        <v>0</v>
      </c>
      <c r="Y49" s="117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0</v>
      </c>
      <c r="AF49" s="164">
        <v>0</v>
      </c>
      <c r="AG49" s="164">
        <v>0</v>
      </c>
      <c r="AH49" s="164">
        <v>0</v>
      </c>
      <c r="AI49" s="164">
        <v>0</v>
      </c>
      <c r="AJ49" s="164">
        <v>0</v>
      </c>
      <c r="AK49" s="164">
        <v>0</v>
      </c>
      <c r="AL49" s="164">
        <v>0</v>
      </c>
      <c r="AM49" s="164">
        <v>0</v>
      </c>
      <c r="AN49" s="164">
        <v>0</v>
      </c>
      <c r="AO49" s="164">
        <v>0</v>
      </c>
      <c r="AP49" s="164">
        <v>0</v>
      </c>
      <c r="AQ49" s="164">
        <v>0</v>
      </c>
      <c r="AR49" s="164">
        <v>0</v>
      </c>
      <c r="AS49" s="164">
        <v>0</v>
      </c>
      <c r="AT49" s="164">
        <v>0</v>
      </c>
      <c r="AU49" s="164">
        <v>0</v>
      </c>
      <c r="AV49" s="164">
        <v>0</v>
      </c>
      <c r="AW49" s="164">
        <v>0</v>
      </c>
      <c r="AX49" s="164">
        <v>0</v>
      </c>
      <c r="AY49" s="164">
        <v>0</v>
      </c>
      <c r="AZ49" s="164">
        <v>0</v>
      </c>
      <c r="BA49" s="164">
        <v>0</v>
      </c>
      <c r="BB49" s="164">
        <v>0</v>
      </c>
      <c r="BC49" s="164">
        <v>0</v>
      </c>
      <c r="BD49" s="164">
        <v>0</v>
      </c>
      <c r="BE49" s="164">
        <v>0</v>
      </c>
      <c r="BF49" s="164">
        <v>0</v>
      </c>
      <c r="BG49" s="173">
        <v>0</v>
      </c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</row>
    <row r="50" spans="1:89" ht="16.5" customHeight="1">
      <c r="A50" s="95" t="s">
        <v>76</v>
      </c>
      <c r="B50" s="96"/>
      <c r="C50" s="158">
        <f t="shared" si="24"/>
        <v>4</v>
      </c>
      <c r="D50" s="72">
        <v>2</v>
      </c>
      <c r="E50" s="72">
        <v>2</v>
      </c>
      <c r="F50" s="72">
        <f aca="true" t="shared" si="27" ref="F50:O50">SUM(F51:F54)</f>
        <v>0</v>
      </c>
      <c r="G50" s="72">
        <f t="shared" si="27"/>
        <v>0</v>
      </c>
      <c r="H50" s="72">
        <f t="shared" si="27"/>
        <v>1</v>
      </c>
      <c r="I50" s="72">
        <f t="shared" si="27"/>
        <v>0</v>
      </c>
      <c r="J50" s="72">
        <f t="shared" si="27"/>
        <v>0</v>
      </c>
      <c r="K50" s="72">
        <f t="shared" si="27"/>
        <v>0</v>
      </c>
      <c r="L50" s="72">
        <f t="shared" si="27"/>
        <v>0</v>
      </c>
      <c r="M50" s="72">
        <f t="shared" si="27"/>
        <v>0</v>
      </c>
      <c r="N50" s="73">
        <f t="shared" si="27"/>
        <v>0</v>
      </c>
      <c r="O50" s="74">
        <f t="shared" si="27"/>
        <v>0</v>
      </c>
      <c r="P50" s="72">
        <f t="shared" si="25"/>
        <v>0</v>
      </c>
      <c r="Q50" s="72">
        <f t="shared" si="26"/>
        <v>0</v>
      </c>
      <c r="R50" s="72">
        <f aca="true" t="shared" si="28" ref="R50:AW50">SUM(R51:R54)</f>
        <v>0</v>
      </c>
      <c r="S50" s="72">
        <f t="shared" si="28"/>
        <v>0</v>
      </c>
      <c r="T50" s="72">
        <f t="shared" si="28"/>
        <v>0</v>
      </c>
      <c r="U50" s="72">
        <f t="shared" si="28"/>
        <v>0</v>
      </c>
      <c r="V50" s="72">
        <f t="shared" si="28"/>
        <v>0</v>
      </c>
      <c r="W50" s="73">
        <f t="shared" si="28"/>
        <v>0</v>
      </c>
      <c r="X50" s="74">
        <f t="shared" si="28"/>
        <v>0</v>
      </c>
      <c r="Y50" s="73">
        <f t="shared" si="28"/>
        <v>0</v>
      </c>
      <c r="Z50" s="75">
        <f t="shared" si="28"/>
        <v>0</v>
      </c>
      <c r="AA50" s="75">
        <f t="shared" si="28"/>
        <v>0</v>
      </c>
      <c r="AB50" s="75">
        <f t="shared" si="28"/>
        <v>0</v>
      </c>
      <c r="AC50" s="75">
        <f t="shared" si="28"/>
        <v>0</v>
      </c>
      <c r="AD50" s="75">
        <f t="shared" si="28"/>
        <v>0</v>
      </c>
      <c r="AE50" s="75">
        <f t="shared" si="28"/>
        <v>0</v>
      </c>
      <c r="AF50" s="75">
        <f t="shared" si="28"/>
        <v>0</v>
      </c>
      <c r="AG50" s="75">
        <f t="shared" si="28"/>
        <v>0</v>
      </c>
      <c r="AH50" s="75">
        <f t="shared" si="28"/>
        <v>0</v>
      </c>
      <c r="AI50" s="75">
        <f t="shared" si="28"/>
        <v>0</v>
      </c>
      <c r="AJ50" s="75">
        <f t="shared" si="28"/>
        <v>0</v>
      </c>
      <c r="AK50" s="75">
        <f t="shared" si="28"/>
        <v>0</v>
      </c>
      <c r="AL50" s="75">
        <f t="shared" si="28"/>
        <v>0</v>
      </c>
      <c r="AM50" s="75">
        <f t="shared" si="28"/>
        <v>0</v>
      </c>
      <c r="AN50" s="75">
        <f t="shared" si="28"/>
        <v>0</v>
      </c>
      <c r="AO50" s="75">
        <f t="shared" si="28"/>
        <v>0</v>
      </c>
      <c r="AP50" s="75">
        <f t="shared" si="28"/>
        <v>0</v>
      </c>
      <c r="AQ50" s="75">
        <f t="shared" si="28"/>
        <v>0</v>
      </c>
      <c r="AR50" s="75">
        <f t="shared" si="28"/>
        <v>0</v>
      </c>
      <c r="AS50" s="75">
        <f t="shared" si="28"/>
        <v>0</v>
      </c>
      <c r="AT50" s="75">
        <f t="shared" si="28"/>
        <v>0</v>
      </c>
      <c r="AU50" s="75">
        <f t="shared" si="28"/>
        <v>0</v>
      </c>
      <c r="AV50" s="75">
        <f t="shared" si="28"/>
        <v>0</v>
      </c>
      <c r="AW50" s="75">
        <f t="shared" si="28"/>
        <v>0</v>
      </c>
      <c r="AX50" s="75">
        <v>0</v>
      </c>
      <c r="AY50" s="75">
        <v>1</v>
      </c>
      <c r="AZ50" s="75">
        <f aca="true" t="shared" si="29" ref="AZ50:BG50">SUM(AZ51:AZ54)</f>
        <v>0</v>
      </c>
      <c r="BA50" s="75">
        <f t="shared" si="29"/>
        <v>1</v>
      </c>
      <c r="BB50" s="75">
        <f t="shared" si="29"/>
        <v>0</v>
      </c>
      <c r="BC50" s="75">
        <f t="shared" si="29"/>
        <v>0</v>
      </c>
      <c r="BD50" s="75">
        <f t="shared" si="29"/>
        <v>0</v>
      </c>
      <c r="BE50" s="75">
        <f t="shared" si="29"/>
        <v>0</v>
      </c>
      <c r="BF50" s="75">
        <f t="shared" si="29"/>
        <v>0</v>
      </c>
      <c r="BG50" s="76">
        <f t="shared" si="29"/>
        <v>0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</row>
    <row r="51" spans="1:89" ht="16.5" customHeight="1">
      <c r="A51" s="81"/>
      <c r="B51" s="102" t="s">
        <v>176</v>
      </c>
      <c r="C51" s="66">
        <f t="shared" si="24"/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114">
        <v>0</v>
      </c>
      <c r="O51" s="115">
        <v>0</v>
      </c>
      <c r="P51" s="77">
        <f t="shared" si="25"/>
        <v>0</v>
      </c>
      <c r="Q51" s="77">
        <f t="shared" si="26"/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114">
        <v>0</v>
      </c>
      <c r="X51" s="115">
        <v>0</v>
      </c>
      <c r="Y51" s="114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v>0</v>
      </c>
      <c r="BD51" s="159">
        <v>0</v>
      </c>
      <c r="BE51" s="159">
        <v>0</v>
      </c>
      <c r="BF51" s="159">
        <v>0</v>
      </c>
      <c r="BG51" s="168">
        <v>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</row>
    <row r="52" spans="1:89" ht="16.5" customHeight="1">
      <c r="A52" s="81"/>
      <c r="B52" s="102" t="s">
        <v>177</v>
      </c>
      <c r="C52" s="66">
        <f t="shared" si="24"/>
        <v>3</v>
      </c>
      <c r="D52" s="77">
        <v>2</v>
      </c>
      <c r="E52" s="77">
        <v>1</v>
      </c>
      <c r="F52" s="77">
        <v>0</v>
      </c>
      <c r="G52" s="77">
        <v>0</v>
      </c>
      <c r="H52" s="77">
        <v>1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114">
        <v>0</v>
      </c>
      <c r="O52" s="115">
        <v>0</v>
      </c>
      <c r="P52" s="77">
        <f t="shared" si="25"/>
        <v>0</v>
      </c>
      <c r="Q52" s="77">
        <f t="shared" si="26"/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114">
        <v>0</v>
      </c>
      <c r="X52" s="115">
        <v>0</v>
      </c>
      <c r="Y52" s="114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0</v>
      </c>
      <c r="BB52" s="159">
        <v>0</v>
      </c>
      <c r="BC52" s="159">
        <v>0</v>
      </c>
      <c r="BD52" s="159">
        <v>0</v>
      </c>
      <c r="BE52" s="159">
        <v>0</v>
      </c>
      <c r="BF52" s="159">
        <v>0</v>
      </c>
      <c r="BG52" s="168">
        <v>0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</row>
    <row r="53" spans="1:89" ht="16.5" customHeight="1">
      <c r="A53" s="81"/>
      <c r="B53" s="102" t="s">
        <v>77</v>
      </c>
      <c r="C53" s="66">
        <f t="shared" si="24"/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114">
        <v>0</v>
      </c>
      <c r="O53" s="115">
        <v>0</v>
      </c>
      <c r="P53" s="77">
        <f t="shared" si="25"/>
        <v>0</v>
      </c>
      <c r="Q53" s="77">
        <f t="shared" si="26"/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114">
        <v>0</v>
      </c>
      <c r="X53" s="115">
        <v>0</v>
      </c>
      <c r="Y53" s="114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68">
        <v>0</v>
      </c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</row>
    <row r="54" spans="1:89" ht="16.5" customHeight="1">
      <c r="A54" s="81"/>
      <c r="B54" s="102" t="s">
        <v>78</v>
      </c>
      <c r="C54" s="307">
        <f t="shared" si="24"/>
        <v>1</v>
      </c>
      <c r="D54" s="86">
        <v>0</v>
      </c>
      <c r="E54" s="86">
        <v>1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117">
        <v>0</v>
      </c>
      <c r="O54" s="118">
        <v>0</v>
      </c>
      <c r="P54" s="86">
        <f t="shared" si="25"/>
        <v>0</v>
      </c>
      <c r="Q54" s="86">
        <f t="shared" si="26"/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117">
        <v>0</v>
      </c>
      <c r="X54" s="118">
        <v>0</v>
      </c>
      <c r="Y54" s="117">
        <v>0</v>
      </c>
      <c r="Z54" s="164">
        <v>0</v>
      </c>
      <c r="AA54" s="164">
        <v>0</v>
      </c>
      <c r="AB54" s="164">
        <v>0</v>
      </c>
      <c r="AC54" s="164">
        <v>0</v>
      </c>
      <c r="AD54" s="164">
        <v>0</v>
      </c>
      <c r="AE54" s="164">
        <v>0</v>
      </c>
      <c r="AF54" s="164">
        <v>0</v>
      </c>
      <c r="AG54" s="164">
        <v>0</v>
      </c>
      <c r="AH54" s="164">
        <v>0</v>
      </c>
      <c r="AI54" s="164">
        <v>0</v>
      </c>
      <c r="AJ54" s="164">
        <v>0</v>
      </c>
      <c r="AK54" s="164">
        <v>0</v>
      </c>
      <c r="AL54" s="164">
        <v>0</v>
      </c>
      <c r="AM54" s="164">
        <v>0</v>
      </c>
      <c r="AN54" s="164">
        <v>0</v>
      </c>
      <c r="AO54" s="164">
        <v>0</v>
      </c>
      <c r="AP54" s="164">
        <v>0</v>
      </c>
      <c r="AQ54" s="164">
        <v>0</v>
      </c>
      <c r="AR54" s="164">
        <v>0</v>
      </c>
      <c r="AS54" s="164">
        <v>0</v>
      </c>
      <c r="AT54" s="164">
        <v>0</v>
      </c>
      <c r="AU54" s="164">
        <v>0</v>
      </c>
      <c r="AV54" s="164">
        <v>0</v>
      </c>
      <c r="AW54" s="164">
        <v>0</v>
      </c>
      <c r="AX54" s="164">
        <v>0</v>
      </c>
      <c r="AY54" s="164">
        <v>1</v>
      </c>
      <c r="AZ54" s="164">
        <v>0</v>
      </c>
      <c r="BA54" s="164">
        <v>1</v>
      </c>
      <c r="BB54" s="164">
        <v>0</v>
      </c>
      <c r="BC54" s="164">
        <v>0</v>
      </c>
      <c r="BD54" s="164">
        <v>0</v>
      </c>
      <c r="BE54" s="164">
        <v>0</v>
      </c>
      <c r="BF54" s="164">
        <v>0</v>
      </c>
      <c r="BG54" s="173">
        <v>0</v>
      </c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</row>
    <row r="55" spans="1:89" ht="16.5" customHeight="1">
      <c r="A55" s="107" t="s">
        <v>79</v>
      </c>
      <c r="B55" s="108"/>
      <c r="C55" s="158">
        <f t="shared" si="24"/>
        <v>0</v>
      </c>
      <c r="D55" s="72">
        <v>0</v>
      </c>
      <c r="E55" s="72">
        <v>0</v>
      </c>
      <c r="F55" s="72">
        <f aca="true" t="shared" si="30" ref="F55:O55">SUM(F56:F58)</f>
        <v>0</v>
      </c>
      <c r="G55" s="72">
        <f t="shared" si="30"/>
        <v>0</v>
      </c>
      <c r="H55" s="72">
        <f t="shared" si="30"/>
        <v>0</v>
      </c>
      <c r="I55" s="72">
        <f t="shared" si="30"/>
        <v>0</v>
      </c>
      <c r="J55" s="72">
        <f t="shared" si="30"/>
        <v>0</v>
      </c>
      <c r="K55" s="72">
        <f t="shared" si="30"/>
        <v>0</v>
      </c>
      <c r="L55" s="72">
        <f t="shared" si="30"/>
        <v>0</v>
      </c>
      <c r="M55" s="72">
        <f t="shared" si="30"/>
        <v>0</v>
      </c>
      <c r="N55" s="73">
        <f t="shared" si="30"/>
        <v>0</v>
      </c>
      <c r="O55" s="74">
        <f t="shared" si="30"/>
        <v>0</v>
      </c>
      <c r="P55" s="72">
        <f t="shared" si="25"/>
        <v>0</v>
      </c>
      <c r="Q55" s="72">
        <f t="shared" si="26"/>
        <v>0</v>
      </c>
      <c r="R55" s="72">
        <f aca="true" t="shared" si="31" ref="R55:AW55">SUM(R56:R58)</f>
        <v>0</v>
      </c>
      <c r="S55" s="72">
        <f t="shared" si="31"/>
        <v>0</v>
      </c>
      <c r="T55" s="72">
        <f t="shared" si="31"/>
        <v>0</v>
      </c>
      <c r="U55" s="72">
        <f t="shared" si="31"/>
        <v>0</v>
      </c>
      <c r="V55" s="72">
        <f t="shared" si="31"/>
        <v>0</v>
      </c>
      <c r="W55" s="73">
        <f t="shared" si="31"/>
        <v>0</v>
      </c>
      <c r="X55" s="74">
        <f t="shared" si="31"/>
        <v>0</v>
      </c>
      <c r="Y55" s="73">
        <f t="shared" si="31"/>
        <v>0</v>
      </c>
      <c r="Z55" s="75">
        <f t="shared" si="31"/>
        <v>0</v>
      </c>
      <c r="AA55" s="75">
        <f t="shared" si="31"/>
        <v>0</v>
      </c>
      <c r="AB55" s="75">
        <f t="shared" si="31"/>
        <v>0</v>
      </c>
      <c r="AC55" s="75">
        <f t="shared" si="31"/>
        <v>0</v>
      </c>
      <c r="AD55" s="75">
        <f t="shared" si="31"/>
        <v>0</v>
      </c>
      <c r="AE55" s="75">
        <f t="shared" si="31"/>
        <v>0</v>
      </c>
      <c r="AF55" s="75">
        <f t="shared" si="31"/>
        <v>0</v>
      </c>
      <c r="AG55" s="75">
        <f t="shared" si="31"/>
        <v>0</v>
      </c>
      <c r="AH55" s="75">
        <f t="shared" si="31"/>
        <v>0</v>
      </c>
      <c r="AI55" s="75">
        <f t="shared" si="31"/>
        <v>0</v>
      </c>
      <c r="AJ55" s="75">
        <f t="shared" si="31"/>
        <v>0</v>
      </c>
      <c r="AK55" s="75">
        <f t="shared" si="31"/>
        <v>0</v>
      </c>
      <c r="AL55" s="75">
        <f t="shared" si="31"/>
        <v>0</v>
      </c>
      <c r="AM55" s="75">
        <f t="shared" si="31"/>
        <v>0</v>
      </c>
      <c r="AN55" s="75">
        <f t="shared" si="31"/>
        <v>0</v>
      </c>
      <c r="AO55" s="75">
        <f t="shared" si="31"/>
        <v>0</v>
      </c>
      <c r="AP55" s="75">
        <f t="shared" si="31"/>
        <v>0</v>
      </c>
      <c r="AQ55" s="75">
        <f t="shared" si="31"/>
        <v>0</v>
      </c>
      <c r="AR55" s="75">
        <f t="shared" si="31"/>
        <v>0</v>
      </c>
      <c r="AS55" s="75">
        <f t="shared" si="31"/>
        <v>0</v>
      </c>
      <c r="AT55" s="75">
        <f t="shared" si="31"/>
        <v>0</v>
      </c>
      <c r="AU55" s="75">
        <f t="shared" si="31"/>
        <v>0</v>
      </c>
      <c r="AV55" s="75">
        <f t="shared" si="31"/>
        <v>0</v>
      </c>
      <c r="AW55" s="75">
        <f t="shared" si="31"/>
        <v>0</v>
      </c>
      <c r="AX55" s="75">
        <v>0</v>
      </c>
      <c r="AY55" s="75">
        <v>0</v>
      </c>
      <c r="AZ55" s="75">
        <f aca="true" t="shared" si="32" ref="AZ55:BG55">SUM(AZ56:AZ58)</f>
        <v>0</v>
      </c>
      <c r="BA55" s="75">
        <f t="shared" si="32"/>
        <v>0</v>
      </c>
      <c r="BB55" s="75">
        <f t="shared" si="32"/>
        <v>0</v>
      </c>
      <c r="BC55" s="75">
        <f t="shared" si="32"/>
        <v>0</v>
      </c>
      <c r="BD55" s="75">
        <f t="shared" si="32"/>
        <v>0</v>
      </c>
      <c r="BE55" s="75">
        <f t="shared" si="32"/>
        <v>0</v>
      </c>
      <c r="BF55" s="75">
        <f t="shared" si="32"/>
        <v>0</v>
      </c>
      <c r="BG55" s="76">
        <f t="shared" si="32"/>
        <v>0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</row>
    <row r="56" spans="1:89" ht="16.5" customHeight="1">
      <c r="A56" s="81"/>
      <c r="B56" s="102" t="s">
        <v>178</v>
      </c>
      <c r="C56" s="66">
        <f t="shared" si="24"/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114">
        <v>0</v>
      </c>
      <c r="O56" s="115">
        <v>0</v>
      </c>
      <c r="P56" s="77">
        <f t="shared" si="25"/>
        <v>0</v>
      </c>
      <c r="Q56" s="77">
        <f t="shared" si="26"/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114">
        <v>0</v>
      </c>
      <c r="X56" s="115">
        <v>0</v>
      </c>
      <c r="Y56" s="114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159">
        <v>0</v>
      </c>
      <c r="AY56" s="159">
        <v>0</v>
      </c>
      <c r="AZ56" s="159">
        <v>0</v>
      </c>
      <c r="BA56" s="159">
        <v>0</v>
      </c>
      <c r="BB56" s="159">
        <v>0</v>
      </c>
      <c r="BC56" s="159">
        <v>0</v>
      </c>
      <c r="BD56" s="159">
        <v>0</v>
      </c>
      <c r="BE56" s="159">
        <v>0</v>
      </c>
      <c r="BF56" s="159">
        <v>0</v>
      </c>
      <c r="BG56" s="168">
        <v>0</v>
      </c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</row>
    <row r="57" spans="1:89" ht="16.5" customHeight="1">
      <c r="A57" s="81"/>
      <c r="B57" s="102" t="s">
        <v>179</v>
      </c>
      <c r="C57" s="66">
        <f t="shared" si="24"/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114">
        <v>0</v>
      </c>
      <c r="O57" s="115">
        <v>0</v>
      </c>
      <c r="P57" s="77">
        <f t="shared" si="25"/>
        <v>0</v>
      </c>
      <c r="Q57" s="77">
        <f t="shared" si="26"/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114">
        <v>0</v>
      </c>
      <c r="X57" s="115">
        <v>0</v>
      </c>
      <c r="Y57" s="114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  <c r="BD57" s="159">
        <v>0</v>
      </c>
      <c r="BE57" s="159">
        <v>0</v>
      </c>
      <c r="BF57" s="159">
        <v>0</v>
      </c>
      <c r="BG57" s="168">
        <v>0</v>
      </c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</row>
    <row r="58" spans="1:89" ht="16.5" customHeight="1">
      <c r="A58" s="84"/>
      <c r="B58" s="103" t="s">
        <v>180</v>
      </c>
      <c r="C58" s="307">
        <f t="shared" si="24"/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117">
        <v>0</v>
      </c>
      <c r="O58" s="118">
        <v>0</v>
      </c>
      <c r="P58" s="86">
        <f t="shared" si="25"/>
        <v>0</v>
      </c>
      <c r="Q58" s="86">
        <f t="shared" si="26"/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117">
        <v>0</v>
      </c>
      <c r="X58" s="118">
        <v>0</v>
      </c>
      <c r="Y58" s="117">
        <v>0</v>
      </c>
      <c r="Z58" s="164">
        <v>0</v>
      </c>
      <c r="AA58" s="164">
        <v>0</v>
      </c>
      <c r="AB58" s="164">
        <v>0</v>
      </c>
      <c r="AC58" s="164">
        <v>0</v>
      </c>
      <c r="AD58" s="164">
        <v>0</v>
      </c>
      <c r="AE58" s="164"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v>0</v>
      </c>
      <c r="AK58" s="164">
        <v>0</v>
      </c>
      <c r="AL58" s="164">
        <v>0</v>
      </c>
      <c r="AM58" s="164">
        <v>0</v>
      </c>
      <c r="AN58" s="164">
        <v>0</v>
      </c>
      <c r="AO58" s="164">
        <v>0</v>
      </c>
      <c r="AP58" s="164">
        <v>0</v>
      </c>
      <c r="AQ58" s="164">
        <v>0</v>
      </c>
      <c r="AR58" s="164">
        <v>0</v>
      </c>
      <c r="AS58" s="164">
        <v>0</v>
      </c>
      <c r="AT58" s="164">
        <v>0</v>
      </c>
      <c r="AU58" s="164">
        <v>0</v>
      </c>
      <c r="AV58" s="164">
        <v>0</v>
      </c>
      <c r="AW58" s="164">
        <v>0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64">
        <v>0</v>
      </c>
      <c r="BF58" s="164">
        <v>0</v>
      </c>
      <c r="BG58" s="173">
        <v>0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</row>
    <row r="59" spans="1:89" ht="16.5" customHeight="1">
      <c r="A59" s="95" t="s">
        <v>80</v>
      </c>
      <c r="B59" s="96"/>
      <c r="C59" s="158">
        <f t="shared" si="24"/>
        <v>1</v>
      </c>
      <c r="D59" s="72">
        <v>1</v>
      </c>
      <c r="E59" s="72">
        <v>0</v>
      </c>
      <c r="F59" s="72">
        <f aca="true" t="shared" si="33" ref="F59:O59">SUM(F60:F62)</f>
        <v>0</v>
      </c>
      <c r="G59" s="72">
        <f t="shared" si="33"/>
        <v>0</v>
      </c>
      <c r="H59" s="72">
        <f t="shared" si="33"/>
        <v>0</v>
      </c>
      <c r="I59" s="72">
        <f t="shared" si="33"/>
        <v>0</v>
      </c>
      <c r="J59" s="72">
        <f t="shared" si="33"/>
        <v>0</v>
      </c>
      <c r="K59" s="72">
        <f t="shared" si="33"/>
        <v>0</v>
      </c>
      <c r="L59" s="72">
        <f t="shared" si="33"/>
        <v>0</v>
      </c>
      <c r="M59" s="72">
        <f t="shared" si="33"/>
        <v>0</v>
      </c>
      <c r="N59" s="73">
        <f t="shared" si="33"/>
        <v>0</v>
      </c>
      <c r="O59" s="74">
        <f t="shared" si="33"/>
        <v>0</v>
      </c>
      <c r="P59" s="72">
        <f t="shared" si="25"/>
        <v>0</v>
      </c>
      <c r="Q59" s="72">
        <f t="shared" si="26"/>
        <v>0</v>
      </c>
      <c r="R59" s="72">
        <f aca="true" t="shared" si="34" ref="R59:AW59">SUM(R60:R62)</f>
        <v>0</v>
      </c>
      <c r="S59" s="72">
        <f t="shared" si="34"/>
        <v>0</v>
      </c>
      <c r="T59" s="72">
        <f t="shared" si="34"/>
        <v>0</v>
      </c>
      <c r="U59" s="72">
        <f t="shared" si="34"/>
        <v>0</v>
      </c>
      <c r="V59" s="72">
        <f t="shared" si="34"/>
        <v>0</v>
      </c>
      <c r="W59" s="73">
        <f t="shared" si="34"/>
        <v>0</v>
      </c>
      <c r="X59" s="74">
        <f t="shared" si="34"/>
        <v>0</v>
      </c>
      <c r="Y59" s="73">
        <f t="shared" si="34"/>
        <v>0</v>
      </c>
      <c r="Z59" s="75">
        <f t="shared" si="34"/>
        <v>0</v>
      </c>
      <c r="AA59" s="75">
        <f t="shared" si="34"/>
        <v>0</v>
      </c>
      <c r="AB59" s="75">
        <f t="shared" si="34"/>
        <v>0</v>
      </c>
      <c r="AC59" s="75">
        <f t="shared" si="34"/>
        <v>0</v>
      </c>
      <c r="AD59" s="75">
        <f t="shared" si="34"/>
        <v>0</v>
      </c>
      <c r="AE59" s="75">
        <f t="shared" si="34"/>
        <v>0</v>
      </c>
      <c r="AF59" s="75">
        <f t="shared" si="34"/>
        <v>0</v>
      </c>
      <c r="AG59" s="75">
        <f t="shared" si="34"/>
        <v>0</v>
      </c>
      <c r="AH59" s="75">
        <f t="shared" si="34"/>
        <v>0</v>
      </c>
      <c r="AI59" s="75">
        <f t="shared" si="34"/>
        <v>0</v>
      </c>
      <c r="AJ59" s="75">
        <f t="shared" si="34"/>
        <v>0</v>
      </c>
      <c r="AK59" s="75">
        <f t="shared" si="34"/>
        <v>0</v>
      </c>
      <c r="AL59" s="75">
        <f t="shared" si="34"/>
        <v>0</v>
      </c>
      <c r="AM59" s="75">
        <f t="shared" si="34"/>
        <v>0</v>
      </c>
      <c r="AN59" s="75">
        <f t="shared" si="34"/>
        <v>0</v>
      </c>
      <c r="AO59" s="75">
        <f t="shared" si="34"/>
        <v>0</v>
      </c>
      <c r="AP59" s="75">
        <f t="shared" si="34"/>
        <v>0</v>
      </c>
      <c r="AQ59" s="75">
        <f t="shared" si="34"/>
        <v>0</v>
      </c>
      <c r="AR59" s="75">
        <f t="shared" si="34"/>
        <v>0</v>
      </c>
      <c r="AS59" s="75">
        <f t="shared" si="34"/>
        <v>0</v>
      </c>
      <c r="AT59" s="75">
        <f t="shared" si="34"/>
        <v>0</v>
      </c>
      <c r="AU59" s="75">
        <f t="shared" si="34"/>
        <v>0</v>
      </c>
      <c r="AV59" s="75">
        <f t="shared" si="34"/>
        <v>0</v>
      </c>
      <c r="AW59" s="75">
        <f t="shared" si="34"/>
        <v>0</v>
      </c>
      <c r="AX59" s="75">
        <v>0</v>
      </c>
      <c r="AY59" s="75">
        <v>0</v>
      </c>
      <c r="AZ59" s="75">
        <f aca="true" t="shared" si="35" ref="AZ59:BG59">SUM(AZ60:AZ62)</f>
        <v>0</v>
      </c>
      <c r="BA59" s="75">
        <f t="shared" si="35"/>
        <v>0</v>
      </c>
      <c r="BB59" s="75">
        <f t="shared" si="35"/>
        <v>0</v>
      </c>
      <c r="BC59" s="75">
        <f t="shared" si="35"/>
        <v>0</v>
      </c>
      <c r="BD59" s="75">
        <f t="shared" si="35"/>
        <v>0</v>
      </c>
      <c r="BE59" s="75">
        <f t="shared" si="35"/>
        <v>0</v>
      </c>
      <c r="BF59" s="75">
        <f t="shared" si="35"/>
        <v>0</v>
      </c>
      <c r="BG59" s="76">
        <f t="shared" si="35"/>
        <v>0</v>
      </c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</row>
    <row r="60" spans="1:89" ht="16.5" customHeight="1">
      <c r="A60" s="81"/>
      <c r="B60" s="102" t="s">
        <v>81</v>
      </c>
      <c r="C60" s="66">
        <f t="shared" si="24"/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114">
        <v>0</v>
      </c>
      <c r="O60" s="115">
        <v>0</v>
      </c>
      <c r="P60" s="77">
        <f t="shared" si="25"/>
        <v>0</v>
      </c>
      <c r="Q60" s="77">
        <f t="shared" si="26"/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114">
        <v>0</v>
      </c>
      <c r="X60" s="115">
        <v>0</v>
      </c>
      <c r="Y60" s="114">
        <v>0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59">
        <v>0</v>
      </c>
      <c r="BC60" s="159">
        <v>0</v>
      </c>
      <c r="BD60" s="159">
        <v>0</v>
      </c>
      <c r="BE60" s="159">
        <v>0</v>
      </c>
      <c r="BF60" s="159">
        <v>0</v>
      </c>
      <c r="BG60" s="168">
        <v>0</v>
      </c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</row>
    <row r="61" spans="1:89" ht="16.5" customHeight="1">
      <c r="A61" s="81"/>
      <c r="B61" s="102" t="s">
        <v>82</v>
      </c>
      <c r="C61" s="66">
        <f t="shared" si="24"/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114">
        <v>0</v>
      </c>
      <c r="O61" s="115">
        <v>0</v>
      </c>
      <c r="P61" s="77">
        <f t="shared" si="25"/>
        <v>0</v>
      </c>
      <c r="Q61" s="77">
        <f t="shared" si="26"/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114">
        <v>0</v>
      </c>
      <c r="X61" s="115">
        <v>0</v>
      </c>
      <c r="Y61" s="114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59"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0</v>
      </c>
      <c r="BG61" s="168">
        <v>0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</row>
    <row r="62" spans="1:89" ht="16.5" customHeight="1">
      <c r="A62" s="84"/>
      <c r="B62" s="103" t="s">
        <v>181</v>
      </c>
      <c r="C62" s="307">
        <f t="shared" si="24"/>
        <v>1</v>
      </c>
      <c r="D62" s="86">
        <v>1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117">
        <v>0</v>
      </c>
      <c r="O62" s="118">
        <v>0</v>
      </c>
      <c r="P62" s="86">
        <f t="shared" si="25"/>
        <v>0</v>
      </c>
      <c r="Q62" s="86">
        <f t="shared" si="26"/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117">
        <v>0</v>
      </c>
      <c r="X62" s="118">
        <v>0</v>
      </c>
      <c r="Y62" s="117"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0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v>0</v>
      </c>
      <c r="AL62" s="164">
        <v>0</v>
      </c>
      <c r="AM62" s="164">
        <v>0</v>
      </c>
      <c r="AN62" s="164">
        <v>0</v>
      </c>
      <c r="AO62" s="164">
        <v>0</v>
      </c>
      <c r="AP62" s="164">
        <v>0</v>
      </c>
      <c r="AQ62" s="164">
        <v>0</v>
      </c>
      <c r="AR62" s="164">
        <v>0</v>
      </c>
      <c r="AS62" s="164">
        <v>0</v>
      </c>
      <c r="AT62" s="164">
        <v>0</v>
      </c>
      <c r="AU62" s="164">
        <v>0</v>
      </c>
      <c r="AV62" s="164">
        <v>0</v>
      </c>
      <c r="AW62" s="164">
        <v>0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64">
        <v>0</v>
      </c>
      <c r="BF62" s="164">
        <v>0</v>
      </c>
      <c r="BG62" s="173">
        <v>0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</row>
    <row r="63" spans="1:89" ht="16.5" customHeight="1">
      <c r="A63" s="95" t="s">
        <v>182</v>
      </c>
      <c r="B63" s="96"/>
      <c r="C63" s="158">
        <f t="shared" si="24"/>
        <v>2</v>
      </c>
      <c r="D63" s="72">
        <v>0</v>
      </c>
      <c r="E63" s="72">
        <v>2</v>
      </c>
      <c r="F63" s="72">
        <f aca="true" t="shared" si="36" ref="F63:O63">SUM(F64:F66)</f>
        <v>0</v>
      </c>
      <c r="G63" s="72">
        <f t="shared" si="36"/>
        <v>0</v>
      </c>
      <c r="H63" s="72">
        <f t="shared" si="36"/>
        <v>0</v>
      </c>
      <c r="I63" s="72">
        <f t="shared" si="36"/>
        <v>0</v>
      </c>
      <c r="J63" s="72">
        <f t="shared" si="36"/>
        <v>0</v>
      </c>
      <c r="K63" s="72">
        <f t="shared" si="36"/>
        <v>0</v>
      </c>
      <c r="L63" s="72">
        <f t="shared" si="36"/>
        <v>0</v>
      </c>
      <c r="M63" s="72">
        <f t="shared" si="36"/>
        <v>0</v>
      </c>
      <c r="N63" s="73">
        <f t="shared" si="36"/>
        <v>0</v>
      </c>
      <c r="O63" s="74">
        <f t="shared" si="36"/>
        <v>0</v>
      </c>
      <c r="P63" s="72">
        <f t="shared" si="25"/>
        <v>0</v>
      </c>
      <c r="Q63" s="72">
        <f t="shared" si="26"/>
        <v>0</v>
      </c>
      <c r="R63" s="72">
        <f aca="true" t="shared" si="37" ref="R63:AW63">SUM(R64:R66)</f>
        <v>0</v>
      </c>
      <c r="S63" s="72">
        <f t="shared" si="37"/>
        <v>0</v>
      </c>
      <c r="T63" s="72">
        <f t="shared" si="37"/>
        <v>0</v>
      </c>
      <c r="U63" s="72">
        <f t="shared" si="37"/>
        <v>0</v>
      </c>
      <c r="V63" s="72">
        <f t="shared" si="37"/>
        <v>0</v>
      </c>
      <c r="W63" s="73">
        <f t="shared" si="37"/>
        <v>0</v>
      </c>
      <c r="X63" s="74">
        <f t="shared" si="37"/>
        <v>0</v>
      </c>
      <c r="Y63" s="73">
        <f t="shared" si="37"/>
        <v>0</v>
      </c>
      <c r="Z63" s="75">
        <f t="shared" si="37"/>
        <v>0</v>
      </c>
      <c r="AA63" s="75">
        <f t="shared" si="37"/>
        <v>0</v>
      </c>
      <c r="AB63" s="75">
        <f t="shared" si="37"/>
        <v>0</v>
      </c>
      <c r="AC63" s="75">
        <f t="shared" si="37"/>
        <v>0</v>
      </c>
      <c r="AD63" s="75">
        <f t="shared" si="37"/>
        <v>0</v>
      </c>
      <c r="AE63" s="75">
        <f t="shared" si="37"/>
        <v>0</v>
      </c>
      <c r="AF63" s="75">
        <f t="shared" si="37"/>
        <v>0</v>
      </c>
      <c r="AG63" s="75">
        <f t="shared" si="37"/>
        <v>0</v>
      </c>
      <c r="AH63" s="75">
        <f t="shared" si="37"/>
        <v>0</v>
      </c>
      <c r="AI63" s="75">
        <f t="shared" si="37"/>
        <v>0</v>
      </c>
      <c r="AJ63" s="75">
        <f t="shared" si="37"/>
        <v>0</v>
      </c>
      <c r="AK63" s="75">
        <f t="shared" si="37"/>
        <v>0</v>
      </c>
      <c r="AL63" s="75">
        <f t="shared" si="37"/>
        <v>0</v>
      </c>
      <c r="AM63" s="75">
        <f t="shared" si="37"/>
        <v>0</v>
      </c>
      <c r="AN63" s="75">
        <f t="shared" si="37"/>
        <v>0</v>
      </c>
      <c r="AO63" s="75">
        <f t="shared" si="37"/>
        <v>0</v>
      </c>
      <c r="AP63" s="75">
        <f t="shared" si="37"/>
        <v>0</v>
      </c>
      <c r="AQ63" s="75">
        <f t="shared" si="37"/>
        <v>0</v>
      </c>
      <c r="AR63" s="75">
        <f t="shared" si="37"/>
        <v>0</v>
      </c>
      <c r="AS63" s="75">
        <f t="shared" si="37"/>
        <v>0</v>
      </c>
      <c r="AT63" s="75">
        <f t="shared" si="37"/>
        <v>0</v>
      </c>
      <c r="AU63" s="75">
        <f t="shared" si="37"/>
        <v>0</v>
      </c>
      <c r="AV63" s="75">
        <f t="shared" si="37"/>
        <v>0</v>
      </c>
      <c r="AW63" s="75">
        <f t="shared" si="37"/>
        <v>0</v>
      </c>
      <c r="AX63" s="75">
        <v>0</v>
      </c>
      <c r="AY63" s="75">
        <v>0</v>
      </c>
      <c r="AZ63" s="75">
        <f aca="true" t="shared" si="38" ref="AZ63:BG63">SUM(AZ64:AZ66)</f>
        <v>0</v>
      </c>
      <c r="BA63" s="75">
        <f t="shared" si="38"/>
        <v>0</v>
      </c>
      <c r="BB63" s="75">
        <f t="shared" si="38"/>
        <v>0</v>
      </c>
      <c r="BC63" s="75">
        <f t="shared" si="38"/>
        <v>0</v>
      </c>
      <c r="BD63" s="75">
        <f t="shared" si="38"/>
        <v>0</v>
      </c>
      <c r="BE63" s="75">
        <f t="shared" si="38"/>
        <v>0</v>
      </c>
      <c r="BF63" s="75">
        <f t="shared" si="38"/>
        <v>0</v>
      </c>
      <c r="BG63" s="76">
        <f t="shared" si="38"/>
        <v>0</v>
      </c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</row>
    <row r="64" spans="1:89" ht="16.5" customHeight="1">
      <c r="A64" s="81"/>
      <c r="B64" s="102" t="s">
        <v>183</v>
      </c>
      <c r="C64" s="66">
        <f t="shared" si="24"/>
        <v>1</v>
      </c>
      <c r="D64" s="77">
        <v>0</v>
      </c>
      <c r="E64" s="77">
        <v>1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114">
        <v>0</v>
      </c>
      <c r="O64" s="115">
        <v>0</v>
      </c>
      <c r="P64" s="77">
        <f t="shared" si="25"/>
        <v>0</v>
      </c>
      <c r="Q64" s="77">
        <f t="shared" si="26"/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114">
        <v>0</v>
      </c>
      <c r="X64" s="115">
        <v>0</v>
      </c>
      <c r="Y64" s="114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159">
        <v>0</v>
      </c>
      <c r="BC64" s="159">
        <v>0</v>
      </c>
      <c r="BD64" s="159">
        <v>0</v>
      </c>
      <c r="BE64" s="159">
        <v>0</v>
      </c>
      <c r="BF64" s="159">
        <v>0</v>
      </c>
      <c r="BG64" s="168">
        <v>0</v>
      </c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</row>
    <row r="65" spans="1:89" ht="16.5" customHeight="1">
      <c r="A65" s="81"/>
      <c r="B65" s="102" t="s">
        <v>184</v>
      </c>
      <c r="C65" s="66">
        <f t="shared" si="24"/>
        <v>1</v>
      </c>
      <c r="D65" s="77">
        <v>0</v>
      </c>
      <c r="E65" s="77">
        <v>1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114">
        <v>0</v>
      </c>
      <c r="O65" s="115">
        <v>0</v>
      </c>
      <c r="P65" s="77">
        <f t="shared" si="25"/>
        <v>0</v>
      </c>
      <c r="Q65" s="77">
        <f t="shared" si="26"/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114">
        <v>0</v>
      </c>
      <c r="X65" s="115">
        <v>0</v>
      </c>
      <c r="Y65" s="114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59">
        <v>0</v>
      </c>
      <c r="AU65" s="159">
        <v>0</v>
      </c>
      <c r="AV65" s="159">
        <v>0</v>
      </c>
      <c r="AW65" s="159">
        <v>0</v>
      </c>
      <c r="AX65" s="159">
        <v>0</v>
      </c>
      <c r="AY65" s="159">
        <v>0</v>
      </c>
      <c r="AZ65" s="159">
        <v>0</v>
      </c>
      <c r="BA65" s="159">
        <v>0</v>
      </c>
      <c r="BB65" s="159">
        <v>0</v>
      </c>
      <c r="BC65" s="159">
        <v>0</v>
      </c>
      <c r="BD65" s="159">
        <v>0</v>
      </c>
      <c r="BE65" s="159">
        <v>0</v>
      </c>
      <c r="BF65" s="159">
        <v>0</v>
      </c>
      <c r="BG65" s="168">
        <v>0</v>
      </c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</row>
    <row r="66" spans="1:89" ht="16.5" customHeight="1">
      <c r="A66" s="84"/>
      <c r="B66" s="103" t="s">
        <v>185</v>
      </c>
      <c r="C66" s="307">
        <f t="shared" si="24"/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117">
        <v>0</v>
      </c>
      <c r="O66" s="118">
        <v>0</v>
      </c>
      <c r="P66" s="86">
        <f t="shared" si="25"/>
        <v>0</v>
      </c>
      <c r="Q66" s="86">
        <f t="shared" si="26"/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117">
        <v>0</v>
      </c>
      <c r="X66" s="118">
        <v>0</v>
      </c>
      <c r="Y66" s="117"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v>0</v>
      </c>
      <c r="AE66" s="164">
        <v>0</v>
      </c>
      <c r="AF66" s="164">
        <v>0</v>
      </c>
      <c r="AG66" s="164">
        <v>0</v>
      </c>
      <c r="AH66" s="164">
        <v>0</v>
      </c>
      <c r="AI66" s="164">
        <v>0</v>
      </c>
      <c r="AJ66" s="164">
        <v>0</v>
      </c>
      <c r="AK66" s="164">
        <v>0</v>
      </c>
      <c r="AL66" s="164">
        <v>0</v>
      </c>
      <c r="AM66" s="164">
        <v>0</v>
      </c>
      <c r="AN66" s="164">
        <v>0</v>
      </c>
      <c r="AO66" s="164">
        <v>0</v>
      </c>
      <c r="AP66" s="164">
        <v>0</v>
      </c>
      <c r="AQ66" s="164">
        <v>0</v>
      </c>
      <c r="AR66" s="164">
        <v>0</v>
      </c>
      <c r="AS66" s="164">
        <v>0</v>
      </c>
      <c r="AT66" s="164">
        <v>0</v>
      </c>
      <c r="AU66" s="164">
        <v>0</v>
      </c>
      <c r="AV66" s="164">
        <v>0</v>
      </c>
      <c r="AW66" s="164">
        <v>0</v>
      </c>
      <c r="AX66" s="164">
        <v>0</v>
      </c>
      <c r="AY66" s="164">
        <v>0</v>
      </c>
      <c r="AZ66" s="164">
        <v>0</v>
      </c>
      <c r="BA66" s="164">
        <v>0</v>
      </c>
      <c r="BB66" s="164">
        <v>0</v>
      </c>
      <c r="BC66" s="164">
        <v>0</v>
      </c>
      <c r="BD66" s="164">
        <v>0</v>
      </c>
      <c r="BE66" s="164">
        <v>0</v>
      </c>
      <c r="BF66" s="164">
        <v>0</v>
      </c>
      <c r="BG66" s="173">
        <v>0</v>
      </c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</row>
    <row r="67" spans="1:89" ht="16.5" customHeight="1">
      <c r="A67" s="95" t="s">
        <v>83</v>
      </c>
      <c r="B67" s="96"/>
      <c r="C67" s="158">
        <f t="shared" si="24"/>
        <v>0</v>
      </c>
      <c r="D67" s="72">
        <v>0</v>
      </c>
      <c r="E67" s="72">
        <v>0</v>
      </c>
      <c r="F67" s="72">
        <f aca="true" t="shared" si="39" ref="F67:O67">SUM(F68:F69)</f>
        <v>0</v>
      </c>
      <c r="G67" s="72">
        <f t="shared" si="39"/>
        <v>0</v>
      </c>
      <c r="H67" s="72">
        <f t="shared" si="39"/>
        <v>0</v>
      </c>
      <c r="I67" s="72">
        <f t="shared" si="39"/>
        <v>0</v>
      </c>
      <c r="J67" s="72">
        <f t="shared" si="39"/>
        <v>0</v>
      </c>
      <c r="K67" s="72">
        <f t="shared" si="39"/>
        <v>0</v>
      </c>
      <c r="L67" s="72">
        <f t="shared" si="39"/>
        <v>0</v>
      </c>
      <c r="M67" s="72">
        <f t="shared" si="39"/>
        <v>0</v>
      </c>
      <c r="N67" s="73">
        <f t="shared" si="39"/>
        <v>0</v>
      </c>
      <c r="O67" s="74">
        <f t="shared" si="39"/>
        <v>0</v>
      </c>
      <c r="P67" s="72">
        <f t="shared" si="25"/>
        <v>0</v>
      </c>
      <c r="Q67" s="72">
        <f t="shared" si="26"/>
        <v>0</v>
      </c>
      <c r="R67" s="72">
        <f aca="true" t="shared" si="40" ref="R67:AW67">SUM(R68:R69)</f>
        <v>0</v>
      </c>
      <c r="S67" s="72">
        <f t="shared" si="40"/>
        <v>0</v>
      </c>
      <c r="T67" s="72">
        <f t="shared" si="40"/>
        <v>0</v>
      </c>
      <c r="U67" s="72">
        <f t="shared" si="40"/>
        <v>0</v>
      </c>
      <c r="V67" s="72">
        <f t="shared" si="40"/>
        <v>0</v>
      </c>
      <c r="W67" s="73">
        <f t="shared" si="40"/>
        <v>0</v>
      </c>
      <c r="X67" s="74">
        <f t="shared" si="40"/>
        <v>0</v>
      </c>
      <c r="Y67" s="73">
        <f t="shared" si="40"/>
        <v>0</v>
      </c>
      <c r="Z67" s="75">
        <f t="shared" si="40"/>
        <v>0</v>
      </c>
      <c r="AA67" s="75">
        <f t="shared" si="40"/>
        <v>0</v>
      </c>
      <c r="AB67" s="75">
        <f t="shared" si="40"/>
        <v>0</v>
      </c>
      <c r="AC67" s="75">
        <f t="shared" si="40"/>
        <v>0</v>
      </c>
      <c r="AD67" s="75">
        <f t="shared" si="40"/>
        <v>0</v>
      </c>
      <c r="AE67" s="75">
        <f t="shared" si="40"/>
        <v>0</v>
      </c>
      <c r="AF67" s="75">
        <f t="shared" si="40"/>
        <v>0</v>
      </c>
      <c r="AG67" s="75">
        <f t="shared" si="40"/>
        <v>0</v>
      </c>
      <c r="AH67" s="75">
        <f t="shared" si="40"/>
        <v>0</v>
      </c>
      <c r="AI67" s="75">
        <f t="shared" si="40"/>
        <v>0</v>
      </c>
      <c r="AJ67" s="75">
        <f t="shared" si="40"/>
        <v>0</v>
      </c>
      <c r="AK67" s="75">
        <f t="shared" si="40"/>
        <v>0</v>
      </c>
      <c r="AL67" s="75">
        <f t="shared" si="40"/>
        <v>0</v>
      </c>
      <c r="AM67" s="75">
        <f t="shared" si="40"/>
        <v>0</v>
      </c>
      <c r="AN67" s="75">
        <f t="shared" si="40"/>
        <v>0</v>
      </c>
      <c r="AO67" s="75">
        <f t="shared" si="40"/>
        <v>0</v>
      </c>
      <c r="AP67" s="75">
        <f t="shared" si="40"/>
        <v>0</v>
      </c>
      <c r="AQ67" s="75">
        <f t="shared" si="40"/>
        <v>0</v>
      </c>
      <c r="AR67" s="75">
        <f t="shared" si="40"/>
        <v>0</v>
      </c>
      <c r="AS67" s="75">
        <f t="shared" si="40"/>
        <v>0</v>
      </c>
      <c r="AT67" s="75">
        <f t="shared" si="40"/>
        <v>0</v>
      </c>
      <c r="AU67" s="75">
        <f t="shared" si="40"/>
        <v>0</v>
      </c>
      <c r="AV67" s="75">
        <f t="shared" si="40"/>
        <v>0</v>
      </c>
      <c r="AW67" s="75">
        <f t="shared" si="40"/>
        <v>0</v>
      </c>
      <c r="AX67" s="75">
        <v>0</v>
      </c>
      <c r="AY67" s="75">
        <v>0</v>
      </c>
      <c r="AZ67" s="75">
        <f aca="true" t="shared" si="41" ref="AZ67:BG67">SUM(AZ68:AZ69)</f>
        <v>0</v>
      </c>
      <c r="BA67" s="75">
        <f t="shared" si="41"/>
        <v>0</v>
      </c>
      <c r="BB67" s="75">
        <f t="shared" si="41"/>
        <v>0</v>
      </c>
      <c r="BC67" s="75">
        <f t="shared" si="41"/>
        <v>0</v>
      </c>
      <c r="BD67" s="75">
        <f t="shared" si="41"/>
        <v>0</v>
      </c>
      <c r="BE67" s="75">
        <f t="shared" si="41"/>
        <v>0</v>
      </c>
      <c r="BF67" s="75">
        <f t="shared" si="41"/>
        <v>0</v>
      </c>
      <c r="BG67" s="76">
        <f t="shared" si="41"/>
        <v>0</v>
      </c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</row>
    <row r="68" spans="1:89" ht="16.5" customHeight="1">
      <c r="A68" s="81"/>
      <c r="B68" s="102" t="s">
        <v>186</v>
      </c>
      <c r="C68" s="66">
        <f t="shared" si="24"/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114">
        <v>0</v>
      </c>
      <c r="O68" s="115">
        <v>0</v>
      </c>
      <c r="P68" s="77">
        <f t="shared" si="25"/>
        <v>0</v>
      </c>
      <c r="Q68" s="77">
        <f t="shared" si="26"/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114">
        <v>0</v>
      </c>
      <c r="X68" s="115">
        <v>0</v>
      </c>
      <c r="Y68" s="114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v>0</v>
      </c>
      <c r="AN68" s="159"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59">
        <v>0</v>
      </c>
      <c r="AU68" s="159">
        <v>0</v>
      </c>
      <c r="AV68" s="159">
        <v>0</v>
      </c>
      <c r="AW68" s="159">
        <v>0</v>
      </c>
      <c r="AX68" s="159">
        <v>0</v>
      </c>
      <c r="AY68" s="159">
        <v>0</v>
      </c>
      <c r="AZ68" s="159">
        <v>0</v>
      </c>
      <c r="BA68" s="159">
        <v>0</v>
      </c>
      <c r="BB68" s="159">
        <v>0</v>
      </c>
      <c r="BC68" s="159">
        <v>0</v>
      </c>
      <c r="BD68" s="159">
        <v>0</v>
      </c>
      <c r="BE68" s="159">
        <v>0</v>
      </c>
      <c r="BF68" s="159">
        <v>0</v>
      </c>
      <c r="BG68" s="168">
        <v>0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</row>
    <row r="69" spans="1:89" ht="16.5" customHeight="1">
      <c r="A69" s="84"/>
      <c r="B69" s="103" t="s">
        <v>187</v>
      </c>
      <c r="C69" s="307">
        <f t="shared" si="24"/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117">
        <v>0</v>
      </c>
      <c r="O69" s="118">
        <v>0</v>
      </c>
      <c r="P69" s="86">
        <f t="shared" si="25"/>
        <v>0</v>
      </c>
      <c r="Q69" s="86">
        <f t="shared" si="26"/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117">
        <v>0</v>
      </c>
      <c r="X69" s="118">
        <v>0</v>
      </c>
      <c r="Y69" s="117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64">
        <v>0</v>
      </c>
      <c r="AI69" s="164">
        <v>0</v>
      </c>
      <c r="AJ69" s="164">
        <v>0</v>
      </c>
      <c r="AK69" s="164">
        <v>0</v>
      </c>
      <c r="AL69" s="164">
        <v>0</v>
      </c>
      <c r="AM69" s="164">
        <v>0</v>
      </c>
      <c r="AN69" s="164">
        <v>0</v>
      </c>
      <c r="AO69" s="164">
        <v>0</v>
      </c>
      <c r="AP69" s="164">
        <v>0</v>
      </c>
      <c r="AQ69" s="164">
        <v>0</v>
      </c>
      <c r="AR69" s="164">
        <v>0</v>
      </c>
      <c r="AS69" s="164">
        <v>0</v>
      </c>
      <c r="AT69" s="164">
        <v>0</v>
      </c>
      <c r="AU69" s="164">
        <v>0</v>
      </c>
      <c r="AV69" s="164">
        <v>0</v>
      </c>
      <c r="AW69" s="164">
        <v>0</v>
      </c>
      <c r="AX69" s="164">
        <v>0</v>
      </c>
      <c r="AY69" s="164">
        <v>0</v>
      </c>
      <c r="AZ69" s="164">
        <v>0</v>
      </c>
      <c r="BA69" s="164">
        <v>0</v>
      </c>
      <c r="BB69" s="164">
        <v>0</v>
      </c>
      <c r="BC69" s="164">
        <v>0</v>
      </c>
      <c r="BD69" s="164">
        <v>0</v>
      </c>
      <c r="BE69" s="164">
        <v>0</v>
      </c>
      <c r="BF69" s="164">
        <v>0</v>
      </c>
      <c r="BG69" s="173">
        <v>0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</row>
    <row r="70" spans="1:89" ht="16.5" customHeight="1">
      <c r="A70" s="95" t="s">
        <v>84</v>
      </c>
      <c r="B70" s="96"/>
      <c r="C70" s="158">
        <f t="shared" si="24"/>
        <v>2</v>
      </c>
      <c r="D70" s="72">
        <v>2</v>
      </c>
      <c r="E70" s="72">
        <v>0</v>
      </c>
      <c r="F70" s="72">
        <f aca="true" t="shared" si="42" ref="F70:O70">SUM(F71:F72)</f>
        <v>0</v>
      </c>
      <c r="G70" s="72">
        <f t="shared" si="42"/>
        <v>0</v>
      </c>
      <c r="H70" s="72">
        <f t="shared" si="42"/>
        <v>0</v>
      </c>
      <c r="I70" s="72">
        <f t="shared" si="42"/>
        <v>0</v>
      </c>
      <c r="J70" s="72">
        <f t="shared" si="42"/>
        <v>0</v>
      </c>
      <c r="K70" s="72">
        <f t="shared" si="42"/>
        <v>0</v>
      </c>
      <c r="L70" s="72">
        <f t="shared" si="42"/>
        <v>0</v>
      </c>
      <c r="M70" s="72">
        <f t="shared" si="42"/>
        <v>0</v>
      </c>
      <c r="N70" s="73">
        <f t="shared" si="42"/>
        <v>0</v>
      </c>
      <c r="O70" s="74">
        <f t="shared" si="42"/>
        <v>0</v>
      </c>
      <c r="P70" s="72">
        <f t="shared" si="25"/>
        <v>0</v>
      </c>
      <c r="Q70" s="72">
        <f t="shared" si="26"/>
        <v>0</v>
      </c>
      <c r="R70" s="72">
        <f aca="true" t="shared" si="43" ref="R70:AW70">SUM(R71:R72)</f>
        <v>0</v>
      </c>
      <c r="S70" s="72">
        <f t="shared" si="43"/>
        <v>0</v>
      </c>
      <c r="T70" s="72">
        <f t="shared" si="43"/>
        <v>0</v>
      </c>
      <c r="U70" s="72">
        <f t="shared" si="43"/>
        <v>0</v>
      </c>
      <c r="V70" s="72">
        <f t="shared" si="43"/>
        <v>0</v>
      </c>
      <c r="W70" s="73">
        <f t="shared" si="43"/>
        <v>0</v>
      </c>
      <c r="X70" s="74">
        <f t="shared" si="43"/>
        <v>0</v>
      </c>
      <c r="Y70" s="73">
        <f t="shared" si="43"/>
        <v>0</v>
      </c>
      <c r="Z70" s="75">
        <f t="shared" si="43"/>
        <v>0</v>
      </c>
      <c r="AA70" s="75">
        <f t="shared" si="43"/>
        <v>0</v>
      </c>
      <c r="AB70" s="75">
        <f t="shared" si="43"/>
        <v>0</v>
      </c>
      <c r="AC70" s="75">
        <f t="shared" si="43"/>
        <v>0</v>
      </c>
      <c r="AD70" s="75">
        <f t="shared" si="43"/>
        <v>0</v>
      </c>
      <c r="AE70" s="75">
        <f t="shared" si="43"/>
        <v>0</v>
      </c>
      <c r="AF70" s="75">
        <f t="shared" si="43"/>
        <v>0</v>
      </c>
      <c r="AG70" s="75">
        <f t="shared" si="43"/>
        <v>0</v>
      </c>
      <c r="AH70" s="75">
        <f t="shared" si="43"/>
        <v>0</v>
      </c>
      <c r="AI70" s="75">
        <f t="shared" si="43"/>
        <v>0</v>
      </c>
      <c r="AJ70" s="75">
        <f t="shared" si="43"/>
        <v>0</v>
      </c>
      <c r="AK70" s="75">
        <f t="shared" si="43"/>
        <v>0</v>
      </c>
      <c r="AL70" s="75">
        <f t="shared" si="43"/>
        <v>0</v>
      </c>
      <c r="AM70" s="75">
        <f t="shared" si="43"/>
        <v>0</v>
      </c>
      <c r="AN70" s="75">
        <f t="shared" si="43"/>
        <v>0</v>
      </c>
      <c r="AO70" s="75">
        <f t="shared" si="43"/>
        <v>0</v>
      </c>
      <c r="AP70" s="75">
        <f t="shared" si="43"/>
        <v>0</v>
      </c>
      <c r="AQ70" s="75">
        <f t="shared" si="43"/>
        <v>0</v>
      </c>
      <c r="AR70" s="75">
        <f t="shared" si="43"/>
        <v>0</v>
      </c>
      <c r="AS70" s="75">
        <f t="shared" si="43"/>
        <v>0</v>
      </c>
      <c r="AT70" s="75">
        <f t="shared" si="43"/>
        <v>0</v>
      </c>
      <c r="AU70" s="75">
        <f t="shared" si="43"/>
        <v>0</v>
      </c>
      <c r="AV70" s="75">
        <f t="shared" si="43"/>
        <v>0</v>
      </c>
      <c r="AW70" s="75">
        <f t="shared" si="43"/>
        <v>0</v>
      </c>
      <c r="AX70" s="75">
        <v>1</v>
      </c>
      <c r="AY70" s="75">
        <v>0</v>
      </c>
      <c r="AZ70" s="75">
        <f aca="true" t="shared" si="44" ref="AZ70:BG70">SUM(AZ71:AZ72)</f>
        <v>0</v>
      </c>
      <c r="BA70" s="75">
        <f t="shared" si="44"/>
        <v>0</v>
      </c>
      <c r="BB70" s="75">
        <f t="shared" si="44"/>
        <v>0</v>
      </c>
      <c r="BC70" s="75">
        <f t="shared" si="44"/>
        <v>0</v>
      </c>
      <c r="BD70" s="75">
        <f t="shared" si="44"/>
        <v>0</v>
      </c>
      <c r="BE70" s="75">
        <f t="shared" si="44"/>
        <v>0</v>
      </c>
      <c r="BF70" s="75">
        <f t="shared" si="44"/>
        <v>0</v>
      </c>
      <c r="BG70" s="76">
        <f t="shared" si="44"/>
        <v>0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</row>
    <row r="71" spans="1:89" ht="16.5" customHeight="1">
      <c r="A71" s="81"/>
      <c r="B71" s="102" t="s">
        <v>825</v>
      </c>
      <c r="C71" s="66">
        <f t="shared" si="24"/>
        <v>1</v>
      </c>
      <c r="D71" s="77">
        <v>1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114">
        <v>0</v>
      </c>
      <c r="O71" s="115">
        <v>0</v>
      </c>
      <c r="P71" s="77">
        <f t="shared" si="25"/>
        <v>0</v>
      </c>
      <c r="Q71" s="77">
        <f t="shared" si="26"/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114">
        <v>0</v>
      </c>
      <c r="X71" s="115">
        <v>0</v>
      </c>
      <c r="Y71" s="114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59"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59">
        <v>0</v>
      </c>
      <c r="BC71" s="159">
        <v>0</v>
      </c>
      <c r="BD71" s="159">
        <v>0</v>
      </c>
      <c r="BE71" s="159">
        <v>0</v>
      </c>
      <c r="BF71" s="159">
        <v>0</v>
      </c>
      <c r="BG71" s="168">
        <v>0</v>
      </c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</row>
    <row r="72" spans="1:89" ht="16.5" customHeight="1">
      <c r="A72" s="84"/>
      <c r="B72" s="103" t="s">
        <v>826</v>
      </c>
      <c r="C72" s="307">
        <f t="shared" si="24"/>
        <v>1</v>
      </c>
      <c r="D72" s="86">
        <v>1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117">
        <v>0</v>
      </c>
      <c r="O72" s="118">
        <v>0</v>
      </c>
      <c r="P72" s="86">
        <f t="shared" si="25"/>
        <v>0</v>
      </c>
      <c r="Q72" s="86">
        <f t="shared" si="26"/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117">
        <v>0</v>
      </c>
      <c r="X72" s="118">
        <v>0</v>
      </c>
      <c r="Y72" s="117">
        <v>0</v>
      </c>
      <c r="Z72" s="164">
        <v>0</v>
      </c>
      <c r="AA72" s="164">
        <v>0</v>
      </c>
      <c r="AB72" s="164">
        <v>0</v>
      </c>
      <c r="AC72" s="164">
        <v>0</v>
      </c>
      <c r="AD72" s="164">
        <v>0</v>
      </c>
      <c r="AE72" s="164">
        <v>0</v>
      </c>
      <c r="AF72" s="164">
        <v>0</v>
      </c>
      <c r="AG72" s="164">
        <v>0</v>
      </c>
      <c r="AH72" s="164">
        <v>0</v>
      </c>
      <c r="AI72" s="164">
        <v>0</v>
      </c>
      <c r="AJ72" s="164">
        <v>0</v>
      </c>
      <c r="AK72" s="164">
        <v>0</v>
      </c>
      <c r="AL72" s="164">
        <v>0</v>
      </c>
      <c r="AM72" s="164">
        <v>0</v>
      </c>
      <c r="AN72" s="164">
        <v>0</v>
      </c>
      <c r="AO72" s="164">
        <v>0</v>
      </c>
      <c r="AP72" s="164">
        <v>0</v>
      </c>
      <c r="AQ72" s="164">
        <v>0</v>
      </c>
      <c r="AR72" s="164">
        <v>0</v>
      </c>
      <c r="AS72" s="164">
        <v>0</v>
      </c>
      <c r="AT72" s="164">
        <v>0</v>
      </c>
      <c r="AU72" s="164">
        <v>0</v>
      </c>
      <c r="AV72" s="164">
        <v>0</v>
      </c>
      <c r="AW72" s="164">
        <v>0</v>
      </c>
      <c r="AX72" s="164">
        <v>1</v>
      </c>
      <c r="AY72" s="164">
        <v>0</v>
      </c>
      <c r="AZ72" s="164">
        <v>0</v>
      </c>
      <c r="BA72" s="164">
        <v>0</v>
      </c>
      <c r="BB72" s="164">
        <v>0</v>
      </c>
      <c r="BC72" s="164">
        <v>0</v>
      </c>
      <c r="BD72" s="164">
        <v>0</v>
      </c>
      <c r="BE72" s="164">
        <v>0</v>
      </c>
      <c r="BF72" s="164">
        <v>0</v>
      </c>
      <c r="BG72" s="173">
        <v>0</v>
      </c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</row>
    <row r="73" spans="1:89" ht="16.5" customHeight="1">
      <c r="A73" s="95" t="s">
        <v>827</v>
      </c>
      <c r="B73" s="96"/>
      <c r="C73" s="158">
        <f t="shared" si="24"/>
        <v>1</v>
      </c>
      <c r="D73" s="72">
        <v>0</v>
      </c>
      <c r="E73" s="72">
        <v>1</v>
      </c>
      <c r="F73" s="72">
        <f aca="true" t="shared" si="45" ref="F73:O73">SUM(F74:F76)</f>
        <v>0</v>
      </c>
      <c r="G73" s="72">
        <f t="shared" si="45"/>
        <v>0</v>
      </c>
      <c r="H73" s="72">
        <f t="shared" si="45"/>
        <v>0</v>
      </c>
      <c r="I73" s="72">
        <f t="shared" si="45"/>
        <v>0</v>
      </c>
      <c r="J73" s="72">
        <f t="shared" si="45"/>
        <v>0</v>
      </c>
      <c r="K73" s="72">
        <f t="shared" si="45"/>
        <v>0</v>
      </c>
      <c r="L73" s="72">
        <f t="shared" si="45"/>
        <v>0</v>
      </c>
      <c r="M73" s="72">
        <f t="shared" si="45"/>
        <v>0</v>
      </c>
      <c r="N73" s="73">
        <f t="shared" si="45"/>
        <v>0</v>
      </c>
      <c r="O73" s="74">
        <f t="shared" si="45"/>
        <v>0</v>
      </c>
      <c r="P73" s="72">
        <f t="shared" si="25"/>
        <v>0</v>
      </c>
      <c r="Q73" s="72">
        <f t="shared" si="26"/>
        <v>0</v>
      </c>
      <c r="R73" s="72">
        <f aca="true" t="shared" si="46" ref="R73:AW73">SUM(R74:R76)</f>
        <v>0</v>
      </c>
      <c r="S73" s="72">
        <f t="shared" si="46"/>
        <v>0</v>
      </c>
      <c r="T73" s="72">
        <f t="shared" si="46"/>
        <v>0</v>
      </c>
      <c r="U73" s="72">
        <f t="shared" si="46"/>
        <v>0</v>
      </c>
      <c r="V73" s="72">
        <f t="shared" si="46"/>
        <v>0</v>
      </c>
      <c r="W73" s="73">
        <f t="shared" si="46"/>
        <v>0</v>
      </c>
      <c r="X73" s="74">
        <f t="shared" si="46"/>
        <v>0</v>
      </c>
      <c r="Y73" s="73">
        <f t="shared" si="46"/>
        <v>0</v>
      </c>
      <c r="Z73" s="75">
        <f t="shared" si="46"/>
        <v>0</v>
      </c>
      <c r="AA73" s="75">
        <f t="shared" si="46"/>
        <v>0</v>
      </c>
      <c r="AB73" s="75">
        <f t="shared" si="46"/>
        <v>0</v>
      </c>
      <c r="AC73" s="75">
        <f t="shared" si="46"/>
        <v>0</v>
      </c>
      <c r="AD73" s="75">
        <f t="shared" si="46"/>
        <v>0</v>
      </c>
      <c r="AE73" s="75">
        <f t="shared" si="46"/>
        <v>0</v>
      </c>
      <c r="AF73" s="75">
        <f t="shared" si="46"/>
        <v>0</v>
      </c>
      <c r="AG73" s="75">
        <f t="shared" si="46"/>
        <v>0</v>
      </c>
      <c r="AH73" s="75">
        <f t="shared" si="46"/>
        <v>0</v>
      </c>
      <c r="AI73" s="75">
        <f t="shared" si="46"/>
        <v>0</v>
      </c>
      <c r="AJ73" s="75">
        <f t="shared" si="46"/>
        <v>0</v>
      </c>
      <c r="AK73" s="75">
        <f t="shared" si="46"/>
        <v>0</v>
      </c>
      <c r="AL73" s="75">
        <f t="shared" si="46"/>
        <v>0</v>
      </c>
      <c r="AM73" s="75">
        <f t="shared" si="46"/>
        <v>0</v>
      </c>
      <c r="AN73" s="75">
        <f t="shared" si="46"/>
        <v>0</v>
      </c>
      <c r="AO73" s="75">
        <f t="shared" si="46"/>
        <v>0</v>
      </c>
      <c r="AP73" s="75">
        <f t="shared" si="46"/>
        <v>0</v>
      </c>
      <c r="AQ73" s="75">
        <f t="shared" si="46"/>
        <v>0</v>
      </c>
      <c r="AR73" s="75">
        <f t="shared" si="46"/>
        <v>0</v>
      </c>
      <c r="AS73" s="75">
        <f t="shared" si="46"/>
        <v>0</v>
      </c>
      <c r="AT73" s="75">
        <f t="shared" si="46"/>
        <v>0</v>
      </c>
      <c r="AU73" s="75">
        <f t="shared" si="46"/>
        <v>0</v>
      </c>
      <c r="AV73" s="75">
        <f t="shared" si="46"/>
        <v>0</v>
      </c>
      <c r="AW73" s="75">
        <f t="shared" si="46"/>
        <v>0</v>
      </c>
      <c r="AX73" s="75">
        <v>0</v>
      </c>
      <c r="AY73" s="75">
        <v>0</v>
      </c>
      <c r="AZ73" s="75">
        <f aca="true" t="shared" si="47" ref="AZ73:BG73">SUM(AZ74:AZ76)</f>
        <v>0</v>
      </c>
      <c r="BA73" s="75">
        <f t="shared" si="47"/>
        <v>0</v>
      </c>
      <c r="BB73" s="75">
        <f t="shared" si="47"/>
        <v>0</v>
      </c>
      <c r="BC73" s="75">
        <f t="shared" si="47"/>
        <v>0</v>
      </c>
      <c r="BD73" s="75">
        <f t="shared" si="47"/>
        <v>0</v>
      </c>
      <c r="BE73" s="75">
        <f t="shared" si="47"/>
        <v>0</v>
      </c>
      <c r="BF73" s="75">
        <f t="shared" si="47"/>
        <v>0</v>
      </c>
      <c r="BG73" s="76">
        <f t="shared" si="47"/>
        <v>0</v>
      </c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</row>
    <row r="74" spans="1:89" ht="16.5" customHeight="1">
      <c r="A74" s="81"/>
      <c r="B74" s="102" t="s">
        <v>828</v>
      </c>
      <c r="C74" s="66">
        <f t="shared" si="24"/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114">
        <v>0</v>
      </c>
      <c r="O74" s="115">
        <v>0</v>
      </c>
      <c r="P74" s="77">
        <f t="shared" si="25"/>
        <v>0</v>
      </c>
      <c r="Q74" s="77">
        <f t="shared" si="26"/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114">
        <v>0</v>
      </c>
      <c r="X74" s="115">
        <v>0</v>
      </c>
      <c r="Y74" s="114">
        <v>0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59"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59">
        <v>0</v>
      </c>
      <c r="BC74" s="159">
        <v>0</v>
      </c>
      <c r="BD74" s="159">
        <v>0</v>
      </c>
      <c r="BE74" s="159">
        <v>0</v>
      </c>
      <c r="BF74" s="159">
        <v>0</v>
      </c>
      <c r="BG74" s="168">
        <v>0</v>
      </c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</row>
    <row r="75" spans="1:89" ht="16.5" customHeight="1">
      <c r="A75" s="81"/>
      <c r="B75" s="102" t="s">
        <v>192</v>
      </c>
      <c r="C75" s="66">
        <f t="shared" si="24"/>
        <v>1</v>
      </c>
      <c r="D75" s="77">
        <v>0</v>
      </c>
      <c r="E75" s="77">
        <v>1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114">
        <v>0</v>
      </c>
      <c r="O75" s="115">
        <v>0</v>
      </c>
      <c r="P75" s="77">
        <f t="shared" si="25"/>
        <v>0</v>
      </c>
      <c r="Q75" s="77">
        <f t="shared" si="26"/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114">
        <v>0</v>
      </c>
      <c r="X75" s="115">
        <v>0</v>
      </c>
      <c r="Y75" s="114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59"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59">
        <v>0</v>
      </c>
      <c r="BC75" s="159">
        <v>0</v>
      </c>
      <c r="BD75" s="159">
        <v>0</v>
      </c>
      <c r="BE75" s="159">
        <v>0</v>
      </c>
      <c r="BF75" s="159">
        <v>0</v>
      </c>
      <c r="BG75" s="168">
        <v>0</v>
      </c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</row>
    <row r="76" spans="1:89" ht="16.5" customHeight="1" thickBot="1">
      <c r="A76" s="109"/>
      <c r="B76" s="110" t="s">
        <v>193</v>
      </c>
      <c r="C76" s="310">
        <f t="shared" si="24"/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27">
        <v>0</v>
      </c>
      <c r="O76" s="128">
        <v>0</v>
      </c>
      <c r="P76" s="111">
        <f t="shared" si="25"/>
        <v>0</v>
      </c>
      <c r="Q76" s="111">
        <f t="shared" si="26"/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27">
        <v>0</v>
      </c>
      <c r="X76" s="128">
        <v>0</v>
      </c>
      <c r="Y76" s="127">
        <v>0</v>
      </c>
      <c r="Z76" s="166">
        <v>0</v>
      </c>
      <c r="AA76" s="166">
        <v>0</v>
      </c>
      <c r="AB76" s="166">
        <v>0</v>
      </c>
      <c r="AC76" s="166">
        <v>0</v>
      </c>
      <c r="AD76" s="166">
        <v>0</v>
      </c>
      <c r="AE76" s="166">
        <v>0</v>
      </c>
      <c r="AF76" s="166">
        <v>0</v>
      </c>
      <c r="AG76" s="166">
        <v>0</v>
      </c>
      <c r="AH76" s="166">
        <v>0</v>
      </c>
      <c r="AI76" s="166">
        <v>0</v>
      </c>
      <c r="AJ76" s="166">
        <v>0</v>
      </c>
      <c r="AK76" s="166">
        <v>0</v>
      </c>
      <c r="AL76" s="166">
        <v>0</v>
      </c>
      <c r="AM76" s="166">
        <v>0</v>
      </c>
      <c r="AN76" s="166">
        <v>0</v>
      </c>
      <c r="AO76" s="166">
        <v>0</v>
      </c>
      <c r="AP76" s="166">
        <v>0</v>
      </c>
      <c r="AQ76" s="166">
        <v>0</v>
      </c>
      <c r="AR76" s="166">
        <v>0</v>
      </c>
      <c r="AS76" s="166">
        <v>0</v>
      </c>
      <c r="AT76" s="166">
        <v>0</v>
      </c>
      <c r="AU76" s="166">
        <v>0</v>
      </c>
      <c r="AV76" s="166">
        <v>0</v>
      </c>
      <c r="AW76" s="166">
        <v>0</v>
      </c>
      <c r="AX76" s="166">
        <v>0</v>
      </c>
      <c r="AY76" s="166">
        <v>0</v>
      </c>
      <c r="AZ76" s="166">
        <v>0</v>
      </c>
      <c r="BA76" s="166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76">
        <v>0</v>
      </c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</row>
    <row r="77" spans="1:89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</row>
    <row r="78" spans="3:68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</row>
    <row r="79" spans="3:68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</row>
    <row r="80" spans="3:68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</row>
    <row r="81" spans="3:68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</row>
    <row r="82" spans="3:68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</row>
    <row r="83" spans="3:68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</row>
    <row r="84" spans="3:68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</row>
    <row r="85" spans="3:68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</row>
    <row r="86" spans="3:68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</row>
    <row r="87" spans="3:68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</row>
    <row r="88" spans="3:68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</row>
    <row r="89" spans="3:68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</row>
    <row r="90" spans="3:68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</row>
    <row r="91" spans="3:68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</row>
    <row r="92" spans="3:68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</row>
    <row r="93" spans="3:68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</row>
    <row r="94" spans="3:68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</row>
    <row r="95" spans="3:68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</row>
    <row r="96" spans="3:68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</row>
    <row r="97" spans="3:68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</row>
    <row r="98" spans="3:68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</row>
    <row r="99" spans="3:68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</row>
    <row r="100" spans="3:68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</row>
    <row r="101" spans="3:68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</row>
    <row r="102" spans="3:68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</row>
    <row r="103" spans="3:68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</row>
    <row r="104" spans="3:68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</row>
    <row r="105" spans="3:68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</row>
    <row r="106" spans="3:68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</row>
    <row r="107" spans="3:68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</row>
    <row r="108" spans="3:68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</row>
    <row r="109" spans="3:68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</row>
    <row r="110" spans="3:68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</row>
    <row r="111" spans="3:68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</row>
    <row r="112" spans="3:68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</row>
    <row r="113" spans="3:68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</row>
    <row r="114" spans="3:68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</row>
    <row r="115" spans="3:68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</row>
    <row r="116" spans="3:68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</row>
    <row r="117" spans="3:68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</row>
    <row r="118" spans="3:68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</row>
    <row r="119" spans="3:68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</row>
    <row r="120" spans="3:68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</row>
    <row r="121" spans="3:68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</row>
    <row r="122" spans="3:68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</row>
    <row r="123" spans="3:68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</row>
    <row r="124" spans="3:68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</row>
    <row r="125" spans="3:68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</row>
    <row r="126" spans="3:68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</row>
    <row r="127" spans="3:68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</row>
    <row r="128" spans="3:68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</row>
    <row r="129" spans="3:68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</row>
    <row r="130" spans="3:68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</row>
    <row r="131" spans="3:68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</row>
    <row r="132" spans="3:68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</row>
    <row r="133" spans="3:68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</row>
    <row r="134" spans="3:68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</row>
    <row r="135" spans="3:68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</row>
    <row r="136" spans="3:68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</row>
    <row r="137" spans="3:68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</row>
    <row r="138" spans="3:68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</row>
    <row r="139" spans="3:68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</row>
    <row r="140" spans="3:68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</row>
    <row r="141" spans="3:68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</row>
    <row r="142" spans="3:68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</row>
    <row r="143" spans="3:68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</row>
    <row r="144" spans="3:68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</row>
    <row r="145" spans="3:68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</row>
    <row r="146" spans="3:68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</row>
    <row r="147" spans="3:68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</row>
    <row r="148" spans="3:68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</row>
    <row r="149" spans="3:68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</row>
    <row r="150" spans="3:68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</row>
    <row r="151" spans="3:68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</row>
    <row r="152" spans="3:68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</row>
    <row r="153" spans="3:68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</row>
    <row r="154" spans="3:68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</row>
    <row r="155" spans="3:68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</row>
    <row r="156" spans="3:68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</row>
    <row r="157" spans="3:68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</row>
    <row r="158" spans="3:68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</row>
    <row r="159" spans="3:68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</row>
    <row r="160" spans="3:68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</row>
    <row r="161" spans="3:68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</row>
    <row r="162" spans="3:68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</row>
    <row r="163" spans="3:68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</row>
    <row r="164" spans="3:68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</row>
    <row r="165" spans="3:68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</row>
    <row r="166" spans="3:68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</row>
    <row r="167" spans="3:68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</row>
    <row r="168" spans="3:68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</row>
    <row r="169" spans="3:68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</row>
    <row r="170" spans="3:68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</row>
    <row r="171" spans="3:68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</row>
    <row r="172" spans="3:68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</row>
    <row r="173" spans="3:68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</row>
    <row r="174" spans="3:68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</row>
    <row r="175" spans="3:68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</row>
    <row r="176" spans="3:68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</row>
    <row r="177" spans="3:68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</row>
    <row r="178" spans="3:68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</row>
    <row r="179" spans="3:68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</row>
    <row r="180" spans="3:68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</row>
    <row r="181" spans="3:68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</row>
    <row r="182" spans="3:68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</row>
    <row r="183" spans="3:68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</row>
    <row r="184" spans="3:68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</row>
    <row r="185" spans="3:68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</row>
    <row r="186" spans="3:68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</row>
    <row r="187" spans="3:68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</row>
    <row r="188" spans="3:68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</row>
    <row r="189" spans="3:68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</row>
    <row r="190" spans="3:68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</row>
    <row r="191" spans="3:68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</row>
    <row r="192" spans="3:68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</row>
    <row r="193" spans="3:68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</row>
    <row r="194" spans="3:68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</row>
    <row r="195" spans="3:68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</row>
    <row r="196" spans="3:68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</row>
    <row r="197" spans="3:68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</row>
    <row r="198" spans="3:68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</row>
    <row r="199" spans="3:68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</row>
    <row r="200" spans="3:68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</row>
    <row r="201" spans="3:68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</row>
    <row r="202" spans="3:68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</row>
    <row r="203" spans="3:68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</row>
    <row r="204" spans="3:68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</row>
    <row r="205" spans="3:68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</row>
    <row r="206" spans="3:68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</row>
    <row r="207" spans="3:68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</row>
    <row r="208" spans="3:68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</row>
    <row r="209" spans="3:68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</row>
    <row r="210" spans="3:68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</row>
    <row r="211" spans="3:68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</row>
    <row r="212" spans="3:68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</row>
    <row r="213" spans="3:68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</row>
    <row r="214" spans="3:68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</row>
    <row r="215" spans="3:68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</row>
    <row r="216" spans="3:68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</row>
    <row r="217" spans="3:68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</row>
    <row r="218" spans="3:68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</row>
    <row r="219" spans="3:68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</row>
    <row r="220" spans="3:68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</row>
    <row r="221" spans="3:68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</row>
    <row r="222" spans="3:68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</row>
    <row r="223" spans="3:68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</row>
    <row r="224" spans="3:68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</row>
    <row r="225" spans="3:68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</row>
    <row r="226" spans="3:68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</row>
    <row r="227" spans="3:68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</row>
    <row r="228" spans="3:68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</row>
    <row r="229" spans="3:68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</row>
    <row r="230" spans="3:68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</row>
    <row r="231" spans="3:68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</row>
    <row r="232" spans="3:68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</row>
    <row r="233" spans="3:68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</row>
    <row r="234" spans="3:68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</row>
    <row r="235" spans="3:68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</row>
    <row r="236" spans="3:68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</row>
    <row r="237" spans="3:68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</row>
    <row r="238" spans="3:68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</row>
  </sheetData>
  <sheetProtection/>
  <mergeCells count="59">
    <mergeCell ref="BD6:BE6"/>
    <mergeCell ref="AX5:AX6"/>
    <mergeCell ref="AY5:AY6"/>
    <mergeCell ref="BF3:BG3"/>
    <mergeCell ref="BD3:BE3"/>
    <mergeCell ref="BB6:BC6"/>
    <mergeCell ref="AX3:AY3"/>
    <mergeCell ref="AZ3:BA3"/>
    <mergeCell ref="BB3:BC3"/>
    <mergeCell ref="A3:A8"/>
    <mergeCell ref="B3:B8"/>
    <mergeCell ref="F5:G6"/>
    <mergeCell ref="H5:I6"/>
    <mergeCell ref="H3:I3"/>
    <mergeCell ref="C3:E6"/>
    <mergeCell ref="J5:K6"/>
    <mergeCell ref="J3:K3"/>
    <mergeCell ref="F3:G3"/>
    <mergeCell ref="AV3:AW3"/>
    <mergeCell ref="AV5:AW6"/>
    <mergeCell ref="L5:M6"/>
    <mergeCell ref="L3:M3"/>
    <mergeCell ref="N3:O3"/>
    <mergeCell ref="P5:Q6"/>
    <mergeCell ref="P3:Q3"/>
    <mergeCell ref="R3:S3"/>
    <mergeCell ref="T3:U3"/>
    <mergeCell ref="N5:N6"/>
    <mergeCell ref="O5:O6"/>
    <mergeCell ref="R6:S6"/>
    <mergeCell ref="AL5:AM6"/>
    <mergeCell ref="V3:W3"/>
    <mergeCell ref="AB3:AC3"/>
    <mergeCell ref="AD3:AE3"/>
    <mergeCell ref="X3:Y3"/>
    <mergeCell ref="V5:W6"/>
    <mergeCell ref="X5:X6"/>
    <mergeCell ref="Y5:Y6"/>
    <mergeCell ref="Z3:AA3"/>
    <mergeCell ref="AB5:AC6"/>
    <mergeCell ref="AH5:AH6"/>
    <mergeCell ref="AI5:AI6"/>
    <mergeCell ref="AJ5:AK6"/>
    <mergeCell ref="AJ3:AK3"/>
    <mergeCell ref="AE5:AE6"/>
    <mergeCell ref="Z5:AA6"/>
    <mergeCell ref="AF5:AG6"/>
    <mergeCell ref="AF3:AG3"/>
    <mergeCell ref="AD5:AD6"/>
    <mergeCell ref="AN5:AO6"/>
    <mergeCell ref="AL3:AM3"/>
    <mergeCell ref="AH3:AI3"/>
    <mergeCell ref="AT3:AU3"/>
    <mergeCell ref="AP5:AQ6"/>
    <mergeCell ref="AR5:AS6"/>
    <mergeCell ref="AT5:AU6"/>
    <mergeCell ref="AP3:AQ3"/>
    <mergeCell ref="AR3:AS3"/>
    <mergeCell ref="AN3:AO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27" max="1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CL238"/>
  <sheetViews>
    <sheetView view="pageBreakPreview" zoomScale="70" zoomScaleNormal="85" zoomScaleSheetLayoutView="70" workbookViewId="0" topLeftCell="A1">
      <selection activeCell="AH17" sqref="AH17"/>
    </sheetView>
  </sheetViews>
  <sheetFormatPr defaultColWidth="9.00390625" defaultRowHeight="13.5"/>
  <cols>
    <col min="1" max="1" width="10.00390625" style="10" customWidth="1"/>
    <col min="2" max="2" width="12.50390625" style="10" customWidth="1"/>
    <col min="3" max="60" width="4.75390625" style="10" customWidth="1"/>
    <col min="61" max="16384" width="9.00390625" style="10" customWidth="1"/>
  </cols>
  <sheetData>
    <row r="1" spans="1:22" ht="30" customHeight="1">
      <c r="A1" s="289" t="s">
        <v>872</v>
      </c>
      <c r="B1" s="4"/>
      <c r="C1" s="4"/>
      <c r="D1" s="4"/>
      <c r="E1" s="5"/>
      <c r="F1" s="6"/>
      <c r="G1" s="5"/>
      <c r="H1" s="4"/>
      <c r="I1" s="7"/>
      <c r="J1" s="8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</row>
    <row r="2" spans="1:22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60" ht="19.5" customHeight="1">
      <c r="A3" s="407" t="s">
        <v>194</v>
      </c>
      <c r="B3" s="411" t="s">
        <v>781</v>
      </c>
      <c r="C3" s="401" t="s">
        <v>829</v>
      </c>
      <c r="D3" s="402"/>
      <c r="E3" s="401" t="s">
        <v>830</v>
      </c>
      <c r="F3" s="402"/>
      <c r="G3" s="401" t="s">
        <v>831</v>
      </c>
      <c r="H3" s="402"/>
      <c r="I3" s="401" t="s">
        <v>832</v>
      </c>
      <c r="J3" s="402"/>
      <c r="K3" s="401" t="s">
        <v>833</v>
      </c>
      <c r="L3" s="402"/>
      <c r="M3" s="401" t="s">
        <v>834</v>
      </c>
      <c r="N3" s="418"/>
      <c r="O3" s="401" t="s">
        <v>835</v>
      </c>
      <c r="P3" s="418"/>
      <c r="Q3" s="401" t="s">
        <v>836</v>
      </c>
      <c r="R3" s="418"/>
      <c r="S3" s="401" t="s">
        <v>837</v>
      </c>
      <c r="T3" s="418"/>
      <c r="U3" s="401" t="s">
        <v>838</v>
      </c>
      <c r="V3" s="418"/>
      <c r="W3" s="401" t="s">
        <v>839</v>
      </c>
      <c r="X3" s="418"/>
      <c r="Y3" s="401" t="s">
        <v>840</v>
      </c>
      <c r="Z3" s="418"/>
      <c r="AA3" s="401" t="s">
        <v>841</v>
      </c>
      <c r="AB3" s="418"/>
      <c r="AC3" s="401" t="s">
        <v>842</v>
      </c>
      <c r="AD3" s="418"/>
      <c r="AE3" s="401" t="s">
        <v>843</v>
      </c>
      <c r="AF3" s="402"/>
      <c r="AG3" s="401" t="s">
        <v>844</v>
      </c>
      <c r="AH3" s="418"/>
      <c r="AI3" s="401" t="s">
        <v>845</v>
      </c>
      <c r="AJ3" s="402"/>
      <c r="AK3" s="401" t="s">
        <v>846</v>
      </c>
      <c r="AL3" s="402"/>
      <c r="AM3" s="401" t="s">
        <v>847</v>
      </c>
      <c r="AN3" s="418"/>
      <c r="AO3" s="401" t="s">
        <v>848</v>
      </c>
      <c r="AP3" s="402"/>
      <c r="AQ3" s="401" t="s">
        <v>849</v>
      </c>
      <c r="AR3" s="418"/>
      <c r="AS3" s="402" t="s">
        <v>850</v>
      </c>
      <c r="AT3" s="402"/>
      <c r="AU3" s="401" t="s">
        <v>851</v>
      </c>
      <c r="AV3" s="402"/>
      <c r="AW3" s="401" t="s">
        <v>852</v>
      </c>
      <c r="AX3" s="402"/>
      <c r="AY3" s="401" t="s">
        <v>853</v>
      </c>
      <c r="AZ3" s="402"/>
      <c r="BA3" s="401" t="s">
        <v>854</v>
      </c>
      <c r="BB3" s="402"/>
      <c r="BC3" s="401" t="s">
        <v>855</v>
      </c>
      <c r="BD3" s="402"/>
      <c r="BE3" s="457" t="s">
        <v>856</v>
      </c>
      <c r="BF3" s="401"/>
      <c r="BG3" s="401" t="s">
        <v>857</v>
      </c>
      <c r="BH3" s="422"/>
    </row>
    <row r="4" spans="1:60" ht="4.5" customHeight="1">
      <c r="A4" s="408"/>
      <c r="B4" s="412"/>
      <c r="C4" s="13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5"/>
      <c r="S4" s="13"/>
      <c r="T4" s="15"/>
      <c r="U4" s="13"/>
      <c r="V4" s="15"/>
      <c r="W4" s="13"/>
      <c r="X4" s="15"/>
      <c r="Y4" s="13"/>
      <c r="Z4" s="15"/>
      <c r="AA4" s="13"/>
      <c r="AB4" s="15"/>
      <c r="AC4" s="13"/>
      <c r="AD4" s="14"/>
      <c r="AE4" s="13"/>
      <c r="AF4" s="14"/>
      <c r="AG4" s="13"/>
      <c r="AH4" s="15"/>
      <c r="AI4" s="13"/>
      <c r="AJ4" s="14"/>
      <c r="AK4" s="13"/>
      <c r="AL4" s="14"/>
      <c r="AM4" s="13"/>
      <c r="AN4" s="15"/>
      <c r="AO4" s="13"/>
      <c r="AP4" s="14"/>
      <c r="AQ4" s="13"/>
      <c r="AR4" s="15"/>
      <c r="AS4" s="14"/>
      <c r="AT4" s="14"/>
      <c r="AU4" s="13"/>
      <c r="AV4" s="14"/>
      <c r="AW4" s="13"/>
      <c r="AX4" s="14"/>
      <c r="AY4" s="13"/>
      <c r="AZ4" s="14"/>
      <c r="BA4" s="13"/>
      <c r="BB4" s="14"/>
      <c r="BC4" s="13"/>
      <c r="BD4" s="14"/>
      <c r="BE4" s="13"/>
      <c r="BF4" s="14"/>
      <c r="BG4" s="13"/>
      <c r="BH4" s="16"/>
    </row>
    <row r="5" spans="1:60" ht="19.5" customHeight="1">
      <c r="A5" s="409"/>
      <c r="B5" s="413"/>
      <c r="C5" s="290"/>
      <c r="D5" s="28"/>
      <c r="E5" s="17"/>
      <c r="F5" s="18"/>
      <c r="G5" s="17"/>
      <c r="H5" s="18"/>
      <c r="I5" s="17"/>
      <c r="J5" s="18"/>
      <c r="K5" s="17"/>
      <c r="L5" s="291"/>
      <c r="M5" s="17"/>
      <c r="N5" s="18"/>
      <c r="O5" s="17"/>
      <c r="P5" s="18"/>
      <c r="Q5" s="403" t="s">
        <v>858</v>
      </c>
      <c r="R5" s="416" t="s">
        <v>859</v>
      </c>
      <c r="S5" s="17"/>
      <c r="T5" s="138"/>
      <c r="U5" s="17"/>
      <c r="V5" s="291"/>
      <c r="W5" s="17"/>
      <c r="X5" s="138"/>
      <c r="Y5" s="17"/>
      <c r="Z5" s="138"/>
      <c r="AA5" s="17"/>
      <c r="AB5" s="29"/>
      <c r="AC5" s="17"/>
      <c r="AD5" s="18"/>
      <c r="AE5" s="17"/>
      <c r="AF5" s="291"/>
      <c r="AG5" s="17"/>
      <c r="AH5" s="138"/>
      <c r="AI5" s="400" t="s">
        <v>760</v>
      </c>
      <c r="AJ5" s="434"/>
      <c r="AK5" s="400" t="s">
        <v>494</v>
      </c>
      <c r="AL5" s="416" t="s">
        <v>860</v>
      </c>
      <c r="AM5" s="400" t="s">
        <v>763</v>
      </c>
      <c r="AN5" s="434"/>
      <c r="AO5" s="27"/>
      <c r="AP5" s="138"/>
      <c r="AQ5" s="27"/>
      <c r="AR5" s="138"/>
      <c r="AS5" s="28"/>
      <c r="AT5" s="140"/>
      <c r="AU5" s="143"/>
      <c r="AV5" s="189"/>
      <c r="AW5" s="27"/>
      <c r="AX5" s="28"/>
      <c r="AY5" s="27"/>
      <c r="AZ5" s="28"/>
      <c r="BA5" s="27"/>
      <c r="BB5" s="28"/>
      <c r="BC5" s="27"/>
      <c r="BD5" s="29"/>
      <c r="BE5" s="403" t="s">
        <v>765</v>
      </c>
      <c r="BF5" s="434"/>
      <c r="BG5" s="403" t="s">
        <v>766</v>
      </c>
      <c r="BH5" s="458"/>
    </row>
    <row r="6" spans="1:60" ht="150" customHeight="1">
      <c r="A6" s="409"/>
      <c r="B6" s="413"/>
      <c r="C6" s="27" t="s">
        <v>817</v>
      </c>
      <c r="D6" s="29" t="s">
        <v>861</v>
      </c>
      <c r="E6" s="27" t="s">
        <v>703</v>
      </c>
      <c r="F6" s="28" t="s">
        <v>862</v>
      </c>
      <c r="G6" s="423" t="s">
        <v>863</v>
      </c>
      <c r="H6" s="460"/>
      <c r="I6" s="27" t="s">
        <v>819</v>
      </c>
      <c r="J6" s="29" t="s">
        <v>864</v>
      </c>
      <c r="K6" s="27" t="s">
        <v>712</v>
      </c>
      <c r="L6" s="29" t="s">
        <v>865</v>
      </c>
      <c r="M6" s="423" t="s">
        <v>873</v>
      </c>
      <c r="N6" s="460"/>
      <c r="O6" s="27" t="s">
        <v>712</v>
      </c>
      <c r="P6" s="29" t="s">
        <v>713</v>
      </c>
      <c r="Q6" s="425"/>
      <c r="R6" s="434"/>
      <c r="S6" s="403" t="s">
        <v>751</v>
      </c>
      <c r="T6" s="416"/>
      <c r="U6" s="403" t="s">
        <v>767</v>
      </c>
      <c r="V6" s="416"/>
      <c r="W6" s="27" t="s">
        <v>768</v>
      </c>
      <c r="X6" s="29" t="s">
        <v>769</v>
      </c>
      <c r="Y6" s="27" t="s">
        <v>866</v>
      </c>
      <c r="Z6" s="29" t="s">
        <v>867</v>
      </c>
      <c r="AA6" s="27" t="s">
        <v>868</v>
      </c>
      <c r="AB6" s="29" t="s">
        <v>867</v>
      </c>
      <c r="AC6" s="27" t="s">
        <v>869</v>
      </c>
      <c r="AD6" s="28" t="s">
        <v>870</v>
      </c>
      <c r="AE6" s="27" t="s">
        <v>754</v>
      </c>
      <c r="AF6" s="29" t="s">
        <v>755</v>
      </c>
      <c r="AG6" s="27" t="s">
        <v>756</v>
      </c>
      <c r="AH6" s="29" t="s">
        <v>757</v>
      </c>
      <c r="AI6" s="425"/>
      <c r="AJ6" s="434"/>
      <c r="AK6" s="392"/>
      <c r="AL6" s="416"/>
      <c r="AM6" s="425"/>
      <c r="AN6" s="434"/>
      <c r="AO6" s="403" t="s">
        <v>770</v>
      </c>
      <c r="AP6" s="416"/>
      <c r="AQ6" s="403" t="s">
        <v>771</v>
      </c>
      <c r="AR6" s="416"/>
      <c r="AS6" s="27" t="s">
        <v>772</v>
      </c>
      <c r="AT6" s="29" t="s">
        <v>773</v>
      </c>
      <c r="AU6" s="447" t="s">
        <v>871</v>
      </c>
      <c r="AV6" s="448"/>
      <c r="AW6" s="27" t="s">
        <v>494</v>
      </c>
      <c r="AX6" s="28" t="s">
        <v>774</v>
      </c>
      <c r="AY6" s="27" t="s">
        <v>775</v>
      </c>
      <c r="AZ6" s="28" t="s">
        <v>776</v>
      </c>
      <c r="BA6" s="423" t="s">
        <v>777</v>
      </c>
      <c r="BB6" s="459"/>
      <c r="BC6" s="27" t="s">
        <v>494</v>
      </c>
      <c r="BD6" s="29" t="s">
        <v>763</v>
      </c>
      <c r="BE6" s="425"/>
      <c r="BF6" s="434"/>
      <c r="BG6" s="425"/>
      <c r="BH6" s="458"/>
    </row>
    <row r="7" spans="1:60" ht="4.5" customHeight="1">
      <c r="A7" s="409"/>
      <c r="B7" s="413"/>
      <c r="C7" s="37"/>
      <c r="D7" s="39"/>
      <c r="E7" s="37"/>
      <c r="F7" s="38"/>
      <c r="G7" s="41"/>
      <c r="H7" s="311"/>
      <c r="I7" s="37"/>
      <c r="J7" s="39"/>
      <c r="K7" s="37"/>
      <c r="L7" s="39"/>
      <c r="M7" s="41"/>
      <c r="N7" s="311"/>
      <c r="O7" s="37"/>
      <c r="P7" s="39"/>
      <c r="Q7" s="154"/>
      <c r="R7" s="148"/>
      <c r="S7" s="37"/>
      <c r="T7" s="39"/>
      <c r="U7" s="37"/>
      <c r="V7" s="39"/>
      <c r="W7" s="37"/>
      <c r="X7" s="39"/>
      <c r="Y7" s="146"/>
      <c r="Z7" s="191"/>
      <c r="AA7" s="146"/>
      <c r="AB7" s="191"/>
      <c r="AC7" s="37"/>
      <c r="AD7" s="38"/>
      <c r="AE7" s="37"/>
      <c r="AF7" s="39"/>
      <c r="AG7" s="37"/>
      <c r="AH7" s="39"/>
      <c r="AI7" s="154"/>
      <c r="AJ7" s="148"/>
      <c r="AK7" s="312"/>
      <c r="AL7" s="147"/>
      <c r="AM7" s="154"/>
      <c r="AN7" s="148"/>
      <c r="AO7" s="37"/>
      <c r="AP7" s="39"/>
      <c r="AQ7" s="37"/>
      <c r="AR7" s="39"/>
      <c r="AS7" s="146"/>
      <c r="AT7" s="191"/>
      <c r="AU7" s="313"/>
      <c r="AV7" s="314"/>
      <c r="AW7" s="146"/>
      <c r="AX7" s="315"/>
      <c r="AY7" s="37"/>
      <c r="AZ7" s="38"/>
      <c r="BA7" s="41"/>
      <c r="BB7" s="316"/>
      <c r="BC7" s="146"/>
      <c r="BD7" s="191"/>
      <c r="BE7" s="154"/>
      <c r="BF7" s="148"/>
      <c r="BG7" s="154"/>
      <c r="BH7" s="317"/>
    </row>
    <row r="8" spans="1:60" ht="24.75" customHeight="1" thickBot="1">
      <c r="A8" s="410"/>
      <c r="B8" s="396"/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4" t="s">
        <v>196</v>
      </c>
      <c r="J8" s="45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5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5" t="s">
        <v>195</v>
      </c>
      <c r="AY8" s="45" t="s">
        <v>196</v>
      </c>
      <c r="AZ8" s="45" t="s">
        <v>195</v>
      </c>
      <c r="BA8" s="45" t="s">
        <v>196</v>
      </c>
      <c r="BB8" s="45" t="s">
        <v>195</v>
      </c>
      <c r="BC8" s="45" t="s">
        <v>196</v>
      </c>
      <c r="BD8" s="45" t="s">
        <v>195</v>
      </c>
      <c r="BE8" s="45" t="s">
        <v>196</v>
      </c>
      <c r="BF8" s="45" t="s">
        <v>195</v>
      </c>
      <c r="BG8" s="45" t="s">
        <v>196</v>
      </c>
      <c r="BH8" s="46" t="s">
        <v>195</v>
      </c>
    </row>
    <row r="9" spans="1:90" s="7" customFormat="1" ht="16.5" customHeight="1">
      <c r="A9" s="47"/>
      <c r="B9" s="48" t="s">
        <v>926</v>
      </c>
      <c r="C9" s="295">
        <v>0</v>
      </c>
      <c r="D9" s="295">
        <v>0</v>
      </c>
      <c r="E9" s="295">
        <v>3</v>
      </c>
      <c r="F9" s="295">
        <v>4</v>
      </c>
      <c r="G9" s="295">
        <v>1</v>
      </c>
      <c r="H9" s="295">
        <v>3</v>
      </c>
      <c r="I9" s="295">
        <v>0</v>
      </c>
      <c r="J9" s="295">
        <v>1</v>
      </c>
      <c r="K9" s="296">
        <v>0</v>
      </c>
      <c r="L9" s="297">
        <v>0</v>
      </c>
      <c r="M9" s="295">
        <v>1</v>
      </c>
      <c r="N9" s="298">
        <v>1</v>
      </c>
      <c r="O9" s="295">
        <v>4</v>
      </c>
      <c r="P9" s="295">
        <v>1</v>
      </c>
      <c r="Q9" s="295">
        <v>18</v>
      </c>
      <c r="R9" s="295">
        <v>22</v>
      </c>
      <c r="S9" s="295">
        <v>0</v>
      </c>
      <c r="T9" s="296">
        <v>0</v>
      </c>
      <c r="U9" s="297">
        <v>8</v>
      </c>
      <c r="V9" s="296">
        <v>6</v>
      </c>
      <c r="W9" s="299">
        <v>3</v>
      </c>
      <c r="X9" s="299">
        <v>5</v>
      </c>
      <c r="Y9" s="299">
        <v>3</v>
      </c>
      <c r="Z9" s="299">
        <v>2</v>
      </c>
      <c r="AA9" s="299">
        <v>1</v>
      </c>
      <c r="AB9" s="299">
        <v>0</v>
      </c>
      <c r="AC9" s="299">
        <v>1</v>
      </c>
      <c r="AD9" s="299">
        <v>1</v>
      </c>
      <c r="AE9" s="299">
        <v>1</v>
      </c>
      <c r="AF9" s="299">
        <v>1</v>
      </c>
      <c r="AG9" s="299">
        <v>1</v>
      </c>
      <c r="AH9" s="299">
        <v>7</v>
      </c>
      <c r="AI9" s="299">
        <v>5</v>
      </c>
      <c r="AJ9" s="299">
        <v>3</v>
      </c>
      <c r="AK9" s="299">
        <v>2</v>
      </c>
      <c r="AL9" s="299">
        <v>3</v>
      </c>
      <c r="AM9" s="299">
        <v>4</v>
      </c>
      <c r="AN9" s="299">
        <v>1</v>
      </c>
      <c r="AO9" s="299">
        <v>1</v>
      </c>
      <c r="AP9" s="299">
        <v>0</v>
      </c>
      <c r="AQ9" s="299">
        <v>0</v>
      </c>
      <c r="AR9" s="299">
        <v>0</v>
      </c>
      <c r="AS9" s="299">
        <v>0</v>
      </c>
      <c r="AT9" s="299">
        <v>0</v>
      </c>
      <c r="AU9" s="299">
        <v>2</v>
      </c>
      <c r="AV9" s="299">
        <v>0</v>
      </c>
      <c r="AW9" s="299">
        <v>1</v>
      </c>
      <c r="AX9" s="299">
        <v>1</v>
      </c>
      <c r="AY9" s="299">
        <v>0</v>
      </c>
      <c r="AZ9" s="299">
        <v>0</v>
      </c>
      <c r="BA9" s="299">
        <v>0</v>
      </c>
      <c r="BB9" s="299">
        <v>0</v>
      </c>
      <c r="BC9" s="299">
        <v>0</v>
      </c>
      <c r="BD9" s="299">
        <v>0</v>
      </c>
      <c r="BE9" s="299">
        <v>0</v>
      </c>
      <c r="BF9" s="299">
        <v>1</v>
      </c>
      <c r="BG9" s="299">
        <v>1</v>
      </c>
      <c r="BH9" s="300">
        <v>1</v>
      </c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s="7" customFormat="1" ht="16.5" customHeight="1">
      <c r="A10" s="47"/>
      <c r="B10" s="48">
        <v>20</v>
      </c>
      <c r="C10" s="295">
        <v>0</v>
      </c>
      <c r="D10" s="295">
        <v>0</v>
      </c>
      <c r="E10" s="295">
        <v>4</v>
      </c>
      <c r="F10" s="295">
        <v>2</v>
      </c>
      <c r="G10" s="295">
        <v>4</v>
      </c>
      <c r="H10" s="295">
        <v>5</v>
      </c>
      <c r="I10" s="295">
        <v>0</v>
      </c>
      <c r="J10" s="295">
        <v>1</v>
      </c>
      <c r="K10" s="296">
        <v>1</v>
      </c>
      <c r="L10" s="297">
        <v>0</v>
      </c>
      <c r="M10" s="295">
        <v>5</v>
      </c>
      <c r="N10" s="298">
        <v>0</v>
      </c>
      <c r="O10" s="295">
        <v>4</v>
      </c>
      <c r="P10" s="295">
        <v>3</v>
      </c>
      <c r="Q10" s="295">
        <v>15</v>
      </c>
      <c r="R10" s="295">
        <v>9</v>
      </c>
      <c r="S10" s="295">
        <v>1</v>
      </c>
      <c r="T10" s="296">
        <v>1</v>
      </c>
      <c r="U10" s="297">
        <v>3</v>
      </c>
      <c r="V10" s="296">
        <v>3</v>
      </c>
      <c r="W10" s="299">
        <v>3</v>
      </c>
      <c r="X10" s="299">
        <v>1</v>
      </c>
      <c r="Y10" s="299">
        <v>1</v>
      </c>
      <c r="Z10" s="299">
        <v>0</v>
      </c>
      <c r="AA10" s="299">
        <v>0</v>
      </c>
      <c r="AB10" s="299">
        <v>1</v>
      </c>
      <c r="AC10" s="299">
        <v>0</v>
      </c>
      <c r="AD10" s="299">
        <v>1</v>
      </c>
      <c r="AE10" s="299">
        <v>2</v>
      </c>
      <c r="AF10" s="299">
        <v>1</v>
      </c>
      <c r="AG10" s="299">
        <v>5</v>
      </c>
      <c r="AH10" s="299">
        <v>1</v>
      </c>
      <c r="AI10" s="299">
        <v>6</v>
      </c>
      <c r="AJ10" s="299">
        <v>5</v>
      </c>
      <c r="AK10" s="299">
        <v>9</v>
      </c>
      <c r="AL10" s="299">
        <v>10</v>
      </c>
      <c r="AM10" s="299">
        <v>7</v>
      </c>
      <c r="AN10" s="299">
        <v>2</v>
      </c>
      <c r="AO10" s="299">
        <v>0</v>
      </c>
      <c r="AP10" s="299">
        <v>0</v>
      </c>
      <c r="AQ10" s="299">
        <v>0</v>
      </c>
      <c r="AR10" s="299">
        <v>1</v>
      </c>
      <c r="AS10" s="299">
        <v>0</v>
      </c>
      <c r="AT10" s="299">
        <v>1</v>
      </c>
      <c r="AU10" s="299">
        <v>5</v>
      </c>
      <c r="AV10" s="299">
        <v>0</v>
      </c>
      <c r="AW10" s="299">
        <v>2</v>
      </c>
      <c r="AX10" s="299">
        <v>0</v>
      </c>
      <c r="AY10" s="299">
        <v>0</v>
      </c>
      <c r="AZ10" s="299">
        <v>0</v>
      </c>
      <c r="BA10" s="299">
        <v>0</v>
      </c>
      <c r="BB10" s="299">
        <v>0</v>
      </c>
      <c r="BC10" s="299">
        <v>0</v>
      </c>
      <c r="BD10" s="299">
        <v>0</v>
      </c>
      <c r="BE10" s="299">
        <v>0</v>
      </c>
      <c r="BF10" s="299">
        <v>0</v>
      </c>
      <c r="BG10" s="299">
        <v>1</v>
      </c>
      <c r="BH10" s="300">
        <v>0</v>
      </c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ht="16.5" customHeight="1">
      <c r="A11" s="47"/>
      <c r="B11" s="56">
        <v>21</v>
      </c>
      <c r="C11" s="301">
        <f aca="true" t="shared" si="0" ref="C11:AH11">SUM(C13,C14)</f>
        <v>0</v>
      </c>
      <c r="D11" s="301">
        <f t="shared" si="0"/>
        <v>1</v>
      </c>
      <c r="E11" s="301">
        <f t="shared" si="0"/>
        <v>1</v>
      </c>
      <c r="F11" s="301">
        <f t="shared" si="0"/>
        <v>0</v>
      </c>
      <c r="G11" s="301">
        <f t="shared" si="0"/>
        <v>7</v>
      </c>
      <c r="H11" s="301">
        <f t="shared" si="0"/>
        <v>1</v>
      </c>
      <c r="I11" s="301">
        <f t="shared" si="0"/>
        <v>1</v>
      </c>
      <c r="J11" s="301">
        <f t="shared" si="0"/>
        <v>1</v>
      </c>
      <c r="K11" s="302">
        <f t="shared" si="0"/>
        <v>0</v>
      </c>
      <c r="L11" s="303">
        <f t="shared" si="0"/>
        <v>0</v>
      </c>
      <c r="M11" s="301">
        <f t="shared" si="0"/>
        <v>0</v>
      </c>
      <c r="N11" s="304">
        <f t="shared" si="0"/>
        <v>3</v>
      </c>
      <c r="O11" s="301">
        <f t="shared" si="0"/>
        <v>2</v>
      </c>
      <c r="P11" s="301">
        <f t="shared" si="0"/>
        <v>3</v>
      </c>
      <c r="Q11" s="301">
        <f t="shared" si="0"/>
        <v>17</v>
      </c>
      <c r="R11" s="301">
        <f t="shared" si="0"/>
        <v>19</v>
      </c>
      <c r="S11" s="301">
        <f t="shared" si="0"/>
        <v>1</v>
      </c>
      <c r="T11" s="302">
        <f t="shared" si="0"/>
        <v>1</v>
      </c>
      <c r="U11" s="303">
        <f t="shared" si="0"/>
        <v>5</v>
      </c>
      <c r="V11" s="302">
        <f t="shared" si="0"/>
        <v>6</v>
      </c>
      <c r="W11" s="305">
        <f t="shared" si="0"/>
        <v>4</v>
      </c>
      <c r="X11" s="305">
        <f t="shared" si="0"/>
        <v>2</v>
      </c>
      <c r="Y11" s="305">
        <f t="shared" si="0"/>
        <v>2</v>
      </c>
      <c r="Z11" s="305">
        <f t="shared" si="0"/>
        <v>1</v>
      </c>
      <c r="AA11" s="305">
        <f t="shared" si="0"/>
        <v>0</v>
      </c>
      <c r="AB11" s="305">
        <f t="shared" si="0"/>
        <v>1</v>
      </c>
      <c r="AC11" s="305">
        <f t="shared" si="0"/>
        <v>1</v>
      </c>
      <c r="AD11" s="305">
        <f t="shared" si="0"/>
        <v>1</v>
      </c>
      <c r="AE11" s="305">
        <f t="shared" si="0"/>
        <v>2</v>
      </c>
      <c r="AF11" s="305">
        <f t="shared" si="0"/>
        <v>1</v>
      </c>
      <c r="AG11" s="305">
        <f t="shared" si="0"/>
        <v>2</v>
      </c>
      <c r="AH11" s="305">
        <f t="shared" si="0"/>
        <v>6</v>
      </c>
      <c r="AI11" s="305">
        <f aca="true" t="shared" si="1" ref="AI11:BH11">SUM(AI13,AI14)</f>
        <v>2</v>
      </c>
      <c r="AJ11" s="305">
        <f t="shared" si="1"/>
        <v>3</v>
      </c>
      <c r="AK11" s="305">
        <f t="shared" si="1"/>
        <v>7</v>
      </c>
      <c r="AL11" s="305">
        <f t="shared" si="1"/>
        <v>8</v>
      </c>
      <c r="AM11" s="305">
        <f t="shared" si="1"/>
        <v>2</v>
      </c>
      <c r="AN11" s="305">
        <f t="shared" si="1"/>
        <v>3</v>
      </c>
      <c r="AO11" s="305">
        <f t="shared" si="1"/>
        <v>0</v>
      </c>
      <c r="AP11" s="305">
        <f t="shared" si="1"/>
        <v>1</v>
      </c>
      <c r="AQ11" s="305">
        <f t="shared" si="1"/>
        <v>0</v>
      </c>
      <c r="AR11" s="305">
        <f t="shared" si="1"/>
        <v>0</v>
      </c>
      <c r="AS11" s="305">
        <f t="shared" si="1"/>
        <v>0</v>
      </c>
      <c r="AT11" s="305">
        <f t="shared" si="1"/>
        <v>0</v>
      </c>
      <c r="AU11" s="305">
        <f t="shared" si="1"/>
        <v>2</v>
      </c>
      <c r="AV11" s="305">
        <f t="shared" si="1"/>
        <v>1</v>
      </c>
      <c r="AW11" s="305">
        <f t="shared" si="1"/>
        <v>0</v>
      </c>
      <c r="AX11" s="305">
        <f t="shared" si="1"/>
        <v>0</v>
      </c>
      <c r="AY11" s="305">
        <f t="shared" si="1"/>
        <v>0</v>
      </c>
      <c r="AZ11" s="305">
        <f t="shared" si="1"/>
        <v>1</v>
      </c>
      <c r="BA11" s="305">
        <f t="shared" si="1"/>
        <v>0</v>
      </c>
      <c r="BB11" s="305">
        <f t="shared" si="1"/>
        <v>0</v>
      </c>
      <c r="BC11" s="305">
        <f t="shared" si="1"/>
        <v>0</v>
      </c>
      <c r="BD11" s="305">
        <f t="shared" si="1"/>
        <v>0</v>
      </c>
      <c r="BE11" s="305">
        <f t="shared" si="1"/>
        <v>0</v>
      </c>
      <c r="BF11" s="305">
        <f t="shared" si="1"/>
        <v>0</v>
      </c>
      <c r="BG11" s="305">
        <f t="shared" si="1"/>
        <v>1</v>
      </c>
      <c r="BH11" s="306">
        <f t="shared" si="1"/>
        <v>2</v>
      </c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</row>
    <row r="12" spans="1:90" ht="16.5" customHeight="1">
      <c r="A12" s="64"/>
      <c r="B12" s="65"/>
      <c r="C12" s="260"/>
      <c r="D12" s="260"/>
      <c r="E12" s="260"/>
      <c r="F12" s="260"/>
      <c r="G12" s="260"/>
      <c r="H12" s="260"/>
      <c r="I12" s="260"/>
      <c r="J12" s="260"/>
      <c r="K12" s="261"/>
      <c r="L12" s="262"/>
      <c r="M12" s="260"/>
      <c r="N12" s="260"/>
      <c r="O12" s="260"/>
      <c r="P12" s="260"/>
      <c r="Q12" s="260"/>
      <c r="R12" s="260"/>
      <c r="S12" s="260"/>
      <c r="T12" s="261"/>
      <c r="U12" s="262"/>
      <c r="V12" s="261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4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</row>
    <row r="13" spans="1:90" ht="16.5" customHeight="1">
      <c r="A13" s="64"/>
      <c r="B13" s="65" t="s">
        <v>822</v>
      </c>
      <c r="C13" s="181">
        <f aca="true" t="shared" si="2" ref="C13:AH13">SUM(C16,C26,C27,C28,C29,C31,C32,C35,C36,C37,C39,C40,C44,C45,C46,C47,C48,C51,C52,C56,C57,C64,C68,C69,C71,C72,C74,C75,C76)</f>
        <v>0</v>
      </c>
      <c r="D13" s="181">
        <f t="shared" si="2"/>
        <v>1</v>
      </c>
      <c r="E13" s="181">
        <f t="shared" si="2"/>
        <v>1</v>
      </c>
      <c r="F13" s="181">
        <f t="shared" si="2"/>
        <v>0</v>
      </c>
      <c r="G13" s="181">
        <f t="shared" si="2"/>
        <v>7</v>
      </c>
      <c r="H13" s="181">
        <f t="shared" si="2"/>
        <v>0</v>
      </c>
      <c r="I13" s="181">
        <f t="shared" si="2"/>
        <v>1</v>
      </c>
      <c r="J13" s="181">
        <f t="shared" si="2"/>
        <v>1</v>
      </c>
      <c r="K13" s="182">
        <f t="shared" si="2"/>
        <v>0</v>
      </c>
      <c r="L13" s="183">
        <f t="shared" si="2"/>
        <v>0</v>
      </c>
      <c r="M13" s="181">
        <f t="shared" si="2"/>
        <v>0</v>
      </c>
      <c r="N13" s="181">
        <f t="shared" si="2"/>
        <v>3</v>
      </c>
      <c r="O13" s="181">
        <f t="shared" si="2"/>
        <v>2</v>
      </c>
      <c r="P13" s="181">
        <f t="shared" si="2"/>
        <v>3</v>
      </c>
      <c r="Q13" s="181">
        <f t="shared" si="2"/>
        <v>17</v>
      </c>
      <c r="R13" s="181">
        <f t="shared" si="2"/>
        <v>19</v>
      </c>
      <c r="S13" s="181">
        <f t="shared" si="2"/>
        <v>1</v>
      </c>
      <c r="T13" s="182">
        <f t="shared" si="2"/>
        <v>1</v>
      </c>
      <c r="U13" s="183">
        <f t="shared" si="2"/>
        <v>5</v>
      </c>
      <c r="V13" s="182">
        <f t="shared" si="2"/>
        <v>6</v>
      </c>
      <c r="W13" s="180">
        <f t="shared" si="2"/>
        <v>4</v>
      </c>
      <c r="X13" s="180">
        <f t="shared" si="2"/>
        <v>2</v>
      </c>
      <c r="Y13" s="180">
        <f t="shared" si="2"/>
        <v>2</v>
      </c>
      <c r="Z13" s="180">
        <f t="shared" si="2"/>
        <v>1</v>
      </c>
      <c r="AA13" s="180">
        <f t="shared" si="2"/>
        <v>0</v>
      </c>
      <c r="AB13" s="180">
        <f t="shared" si="2"/>
        <v>1</v>
      </c>
      <c r="AC13" s="180">
        <f t="shared" si="2"/>
        <v>1</v>
      </c>
      <c r="AD13" s="180">
        <f t="shared" si="2"/>
        <v>1</v>
      </c>
      <c r="AE13" s="180">
        <f t="shared" si="2"/>
        <v>2</v>
      </c>
      <c r="AF13" s="180">
        <f t="shared" si="2"/>
        <v>1</v>
      </c>
      <c r="AG13" s="180">
        <f t="shared" si="2"/>
        <v>2</v>
      </c>
      <c r="AH13" s="180">
        <f t="shared" si="2"/>
        <v>6</v>
      </c>
      <c r="AI13" s="180">
        <f aca="true" t="shared" si="3" ref="AI13:BH13">SUM(AI16,AI26,AI27,AI28,AI29,AI31,AI32,AI35,AI36,AI37,AI39,AI40,AI44,AI45,AI46,AI47,AI48,AI51,AI52,AI56,AI57,AI64,AI68,AI69,AI71,AI72,AI74,AI75,AI76)</f>
        <v>2</v>
      </c>
      <c r="AJ13" s="180">
        <f t="shared" si="3"/>
        <v>2</v>
      </c>
      <c r="AK13" s="180">
        <f t="shared" si="3"/>
        <v>6</v>
      </c>
      <c r="AL13" s="180">
        <f t="shared" si="3"/>
        <v>8</v>
      </c>
      <c r="AM13" s="180">
        <f t="shared" si="3"/>
        <v>2</v>
      </c>
      <c r="AN13" s="180">
        <f t="shared" si="3"/>
        <v>3</v>
      </c>
      <c r="AO13" s="180">
        <f t="shared" si="3"/>
        <v>0</v>
      </c>
      <c r="AP13" s="180">
        <f t="shared" si="3"/>
        <v>1</v>
      </c>
      <c r="AQ13" s="180">
        <f t="shared" si="3"/>
        <v>0</v>
      </c>
      <c r="AR13" s="180">
        <f t="shared" si="3"/>
        <v>0</v>
      </c>
      <c r="AS13" s="180">
        <f t="shared" si="3"/>
        <v>0</v>
      </c>
      <c r="AT13" s="180">
        <f t="shared" si="3"/>
        <v>0</v>
      </c>
      <c r="AU13" s="180">
        <f t="shared" si="3"/>
        <v>2</v>
      </c>
      <c r="AV13" s="180">
        <f t="shared" si="3"/>
        <v>1</v>
      </c>
      <c r="AW13" s="180">
        <f t="shared" si="3"/>
        <v>0</v>
      </c>
      <c r="AX13" s="180">
        <f t="shared" si="3"/>
        <v>0</v>
      </c>
      <c r="AY13" s="180">
        <f t="shared" si="3"/>
        <v>0</v>
      </c>
      <c r="AZ13" s="180">
        <f t="shared" si="3"/>
        <v>1</v>
      </c>
      <c r="BA13" s="180">
        <f t="shared" si="3"/>
        <v>0</v>
      </c>
      <c r="BB13" s="180">
        <f t="shared" si="3"/>
        <v>0</v>
      </c>
      <c r="BC13" s="180">
        <f t="shared" si="3"/>
        <v>0</v>
      </c>
      <c r="BD13" s="180">
        <f t="shared" si="3"/>
        <v>0</v>
      </c>
      <c r="BE13" s="180">
        <f t="shared" si="3"/>
        <v>0</v>
      </c>
      <c r="BF13" s="180">
        <f t="shared" si="3"/>
        <v>0</v>
      </c>
      <c r="BG13" s="180">
        <f t="shared" si="3"/>
        <v>1</v>
      </c>
      <c r="BH13" s="184">
        <f t="shared" si="3"/>
        <v>2</v>
      </c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</row>
    <row r="14" spans="1:90" ht="16.5" customHeight="1">
      <c r="A14" s="64"/>
      <c r="B14" s="65" t="s">
        <v>823</v>
      </c>
      <c r="C14" s="181">
        <f aca="true" t="shared" si="4" ref="C14:AH14">SUM(C33,C41,C42,C49,C53,C54,C58,C60,C61,C62,C65,C66)</f>
        <v>0</v>
      </c>
      <c r="D14" s="181">
        <f t="shared" si="4"/>
        <v>0</v>
      </c>
      <c r="E14" s="181">
        <f t="shared" si="4"/>
        <v>0</v>
      </c>
      <c r="F14" s="181">
        <f t="shared" si="4"/>
        <v>0</v>
      </c>
      <c r="G14" s="181">
        <f t="shared" si="4"/>
        <v>0</v>
      </c>
      <c r="H14" s="181">
        <f t="shared" si="4"/>
        <v>1</v>
      </c>
      <c r="I14" s="181">
        <f t="shared" si="4"/>
        <v>0</v>
      </c>
      <c r="J14" s="181">
        <f t="shared" si="4"/>
        <v>0</v>
      </c>
      <c r="K14" s="182">
        <f t="shared" si="4"/>
        <v>0</v>
      </c>
      <c r="L14" s="183">
        <f t="shared" si="4"/>
        <v>0</v>
      </c>
      <c r="M14" s="181">
        <f t="shared" si="4"/>
        <v>0</v>
      </c>
      <c r="N14" s="181">
        <f t="shared" si="4"/>
        <v>0</v>
      </c>
      <c r="O14" s="181">
        <f t="shared" si="4"/>
        <v>0</v>
      </c>
      <c r="P14" s="181">
        <f t="shared" si="4"/>
        <v>0</v>
      </c>
      <c r="Q14" s="181">
        <f t="shared" si="4"/>
        <v>0</v>
      </c>
      <c r="R14" s="181">
        <f t="shared" si="4"/>
        <v>0</v>
      </c>
      <c r="S14" s="181">
        <f t="shared" si="4"/>
        <v>0</v>
      </c>
      <c r="T14" s="182">
        <f t="shared" si="4"/>
        <v>0</v>
      </c>
      <c r="U14" s="183">
        <f t="shared" si="4"/>
        <v>0</v>
      </c>
      <c r="V14" s="182">
        <f t="shared" si="4"/>
        <v>0</v>
      </c>
      <c r="W14" s="180">
        <f t="shared" si="4"/>
        <v>0</v>
      </c>
      <c r="X14" s="180">
        <f t="shared" si="4"/>
        <v>0</v>
      </c>
      <c r="Y14" s="180">
        <f t="shared" si="4"/>
        <v>0</v>
      </c>
      <c r="Z14" s="180">
        <f t="shared" si="4"/>
        <v>0</v>
      </c>
      <c r="AA14" s="180">
        <f t="shared" si="4"/>
        <v>0</v>
      </c>
      <c r="AB14" s="180">
        <f t="shared" si="4"/>
        <v>0</v>
      </c>
      <c r="AC14" s="180">
        <f t="shared" si="4"/>
        <v>0</v>
      </c>
      <c r="AD14" s="180">
        <f t="shared" si="4"/>
        <v>0</v>
      </c>
      <c r="AE14" s="180">
        <f t="shared" si="4"/>
        <v>0</v>
      </c>
      <c r="AF14" s="180">
        <f t="shared" si="4"/>
        <v>0</v>
      </c>
      <c r="AG14" s="180">
        <f t="shared" si="4"/>
        <v>0</v>
      </c>
      <c r="AH14" s="180">
        <f t="shared" si="4"/>
        <v>0</v>
      </c>
      <c r="AI14" s="180">
        <f aca="true" t="shared" si="5" ref="AI14:BH14">SUM(AI33,AI41,AI42,AI49,AI53,AI54,AI58,AI60,AI61,AI62,AI65,AI66)</f>
        <v>0</v>
      </c>
      <c r="AJ14" s="180">
        <f t="shared" si="5"/>
        <v>1</v>
      </c>
      <c r="AK14" s="180">
        <f t="shared" si="5"/>
        <v>1</v>
      </c>
      <c r="AL14" s="180">
        <f t="shared" si="5"/>
        <v>0</v>
      </c>
      <c r="AM14" s="180">
        <f t="shared" si="5"/>
        <v>0</v>
      </c>
      <c r="AN14" s="180">
        <f t="shared" si="5"/>
        <v>0</v>
      </c>
      <c r="AO14" s="180">
        <f t="shared" si="5"/>
        <v>0</v>
      </c>
      <c r="AP14" s="180">
        <f t="shared" si="5"/>
        <v>0</v>
      </c>
      <c r="AQ14" s="180">
        <f t="shared" si="5"/>
        <v>0</v>
      </c>
      <c r="AR14" s="180">
        <f t="shared" si="5"/>
        <v>0</v>
      </c>
      <c r="AS14" s="180">
        <f t="shared" si="5"/>
        <v>0</v>
      </c>
      <c r="AT14" s="180">
        <f t="shared" si="5"/>
        <v>0</v>
      </c>
      <c r="AU14" s="180">
        <f t="shared" si="5"/>
        <v>0</v>
      </c>
      <c r="AV14" s="180">
        <f t="shared" si="5"/>
        <v>0</v>
      </c>
      <c r="AW14" s="180">
        <f t="shared" si="5"/>
        <v>0</v>
      </c>
      <c r="AX14" s="180">
        <f t="shared" si="5"/>
        <v>0</v>
      </c>
      <c r="AY14" s="180">
        <f t="shared" si="5"/>
        <v>0</v>
      </c>
      <c r="AZ14" s="180">
        <f t="shared" si="5"/>
        <v>0</v>
      </c>
      <c r="BA14" s="180">
        <f t="shared" si="5"/>
        <v>0</v>
      </c>
      <c r="BB14" s="180">
        <f t="shared" si="5"/>
        <v>0</v>
      </c>
      <c r="BC14" s="180">
        <f t="shared" si="5"/>
        <v>0</v>
      </c>
      <c r="BD14" s="180">
        <f t="shared" si="5"/>
        <v>0</v>
      </c>
      <c r="BE14" s="180">
        <f t="shared" si="5"/>
        <v>0</v>
      </c>
      <c r="BF14" s="180">
        <f t="shared" si="5"/>
        <v>0</v>
      </c>
      <c r="BG14" s="180">
        <f t="shared" si="5"/>
        <v>0</v>
      </c>
      <c r="BH14" s="184">
        <f t="shared" si="5"/>
        <v>0</v>
      </c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</row>
    <row r="15" spans="1:90" ht="16.5" customHeight="1">
      <c r="A15" s="64"/>
      <c r="B15" s="65"/>
      <c r="C15" s="67"/>
      <c r="D15" s="67"/>
      <c r="E15" s="67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67"/>
      <c r="S15" s="67"/>
      <c r="T15" s="68"/>
      <c r="U15" s="69"/>
      <c r="V15" s="68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7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</row>
    <row r="16" spans="1:90" ht="16.5" customHeight="1">
      <c r="A16" s="80" t="s">
        <v>66</v>
      </c>
      <c r="B16" s="4" t="s">
        <v>145</v>
      </c>
      <c r="C16" s="72">
        <f aca="true" t="shared" si="6" ref="C16:P16">SUM(C17:C25)</f>
        <v>0</v>
      </c>
      <c r="D16" s="72">
        <f t="shared" si="6"/>
        <v>0</v>
      </c>
      <c r="E16" s="72">
        <f t="shared" si="6"/>
        <v>0</v>
      </c>
      <c r="F16" s="72">
        <f t="shared" si="6"/>
        <v>0</v>
      </c>
      <c r="G16" s="72">
        <f t="shared" si="6"/>
        <v>2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73">
        <f t="shared" si="6"/>
        <v>0</v>
      </c>
      <c r="L16" s="74">
        <f t="shared" si="6"/>
        <v>0</v>
      </c>
      <c r="M16" s="72">
        <f t="shared" si="6"/>
        <v>0</v>
      </c>
      <c r="N16" s="72">
        <f t="shared" si="6"/>
        <v>1</v>
      </c>
      <c r="O16" s="72">
        <f t="shared" si="6"/>
        <v>1</v>
      </c>
      <c r="P16" s="72">
        <f t="shared" si="6"/>
        <v>0</v>
      </c>
      <c r="Q16" s="72">
        <f aca="true" t="shared" si="7" ref="Q16:Q47">SUM(S16,U16,W16,Y16,AA16,AC16,AE16,AG16)</f>
        <v>2</v>
      </c>
      <c r="R16" s="72">
        <f aca="true" t="shared" si="8" ref="R16:R47">SUM(T16,V16,X16,Z16,AB16,AD16,AF16,AH16)</f>
        <v>5</v>
      </c>
      <c r="S16" s="72">
        <f aca="true" t="shared" si="9" ref="S16:AL16">SUM(S17:S25)</f>
        <v>0</v>
      </c>
      <c r="T16" s="73">
        <f t="shared" si="9"/>
        <v>0</v>
      </c>
      <c r="U16" s="74">
        <f t="shared" si="9"/>
        <v>1</v>
      </c>
      <c r="V16" s="73">
        <f t="shared" si="9"/>
        <v>2</v>
      </c>
      <c r="W16" s="75">
        <f t="shared" si="9"/>
        <v>1</v>
      </c>
      <c r="X16" s="75">
        <f t="shared" si="9"/>
        <v>1</v>
      </c>
      <c r="Y16" s="75">
        <f t="shared" si="9"/>
        <v>0</v>
      </c>
      <c r="Z16" s="75">
        <f t="shared" si="9"/>
        <v>0</v>
      </c>
      <c r="AA16" s="75">
        <f t="shared" si="9"/>
        <v>0</v>
      </c>
      <c r="AB16" s="75">
        <f t="shared" si="9"/>
        <v>1</v>
      </c>
      <c r="AC16" s="75">
        <f t="shared" si="9"/>
        <v>0</v>
      </c>
      <c r="AD16" s="75">
        <f t="shared" si="9"/>
        <v>1</v>
      </c>
      <c r="AE16" s="75">
        <f t="shared" si="9"/>
        <v>0</v>
      </c>
      <c r="AF16" s="75">
        <f t="shared" si="9"/>
        <v>0</v>
      </c>
      <c r="AG16" s="75">
        <f t="shared" si="9"/>
        <v>0</v>
      </c>
      <c r="AH16" s="75">
        <f t="shared" si="9"/>
        <v>0</v>
      </c>
      <c r="AI16" s="75">
        <f t="shared" si="9"/>
        <v>1</v>
      </c>
      <c r="AJ16" s="75">
        <f t="shared" si="9"/>
        <v>2</v>
      </c>
      <c r="AK16" s="75">
        <f t="shared" si="9"/>
        <v>1</v>
      </c>
      <c r="AL16" s="75">
        <f t="shared" si="9"/>
        <v>1</v>
      </c>
      <c r="AM16" s="75">
        <f aca="true" t="shared" si="10" ref="AM16:AM47">SUM(AO16,AQ16,AS16,AU16,AW16,AY16,BA16,BC16)</f>
        <v>1</v>
      </c>
      <c r="AN16" s="75">
        <f aca="true" t="shared" si="11" ref="AN16:AN47">SUM(AP16,AR16,AT16,AV16,AX16,AZ16,BB16,BD16)</f>
        <v>1</v>
      </c>
      <c r="AO16" s="75">
        <f aca="true" t="shared" si="12" ref="AO16:BH16">SUM(AO17:AO25)</f>
        <v>0</v>
      </c>
      <c r="AP16" s="75">
        <f t="shared" si="12"/>
        <v>0</v>
      </c>
      <c r="AQ16" s="75">
        <f t="shared" si="12"/>
        <v>0</v>
      </c>
      <c r="AR16" s="75">
        <f t="shared" si="12"/>
        <v>0</v>
      </c>
      <c r="AS16" s="75">
        <f t="shared" si="12"/>
        <v>0</v>
      </c>
      <c r="AT16" s="75">
        <f t="shared" si="12"/>
        <v>0</v>
      </c>
      <c r="AU16" s="75">
        <f t="shared" si="12"/>
        <v>1</v>
      </c>
      <c r="AV16" s="75">
        <f t="shared" si="12"/>
        <v>0</v>
      </c>
      <c r="AW16" s="75">
        <f t="shared" si="12"/>
        <v>0</v>
      </c>
      <c r="AX16" s="75">
        <f t="shared" si="12"/>
        <v>0</v>
      </c>
      <c r="AY16" s="75">
        <f t="shared" si="12"/>
        <v>0</v>
      </c>
      <c r="AZ16" s="75">
        <f t="shared" si="12"/>
        <v>1</v>
      </c>
      <c r="BA16" s="75">
        <f t="shared" si="12"/>
        <v>0</v>
      </c>
      <c r="BB16" s="75">
        <f t="shared" si="12"/>
        <v>0</v>
      </c>
      <c r="BC16" s="75">
        <f t="shared" si="12"/>
        <v>0</v>
      </c>
      <c r="BD16" s="75">
        <f t="shared" si="12"/>
        <v>0</v>
      </c>
      <c r="BE16" s="75">
        <f t="shared" si="12"/>
        <v>0</v>
      </c>
      <c r="BF16" s="75">
        <f t="shared" si="12"/>
        <v>0</v>
      </c>
      <c r="BG16" s="75">
        <f t="shared" si="12"/>
        <v>1</v>
      </c>
      <c r="BH16" s="76">
        <f t="shared" si="12"/>
        <v>0</v>
      </c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</row>
    <row r="17" spans="1:90" ht="16.5" customHeight="1">
      <c r="A17" s="81"/>
      <c r="B17" s="82" t="s">
        <v>146</v>
      </c>
      <c r="C17" s="77">
        <v>0</v>
      </c>
      <c r="D17" s="77">
        <v>0</v>
      </c>
      <c r="E17" s="77">
        <v>0</v>
      </c>
      <c r="F17" s="77">
        <v>0</v>
      </c>
      <c r="G17" s="77">
        <v>1</v>
      </c>
      <c r="H17" s="77">
        <v>0</v>
      </c>
      <c r="I17" s="77">
        <v>0</v>
      </c>
      <c r="J17" s="77">
        <v>0</v>
      </c>
      <c r="K17" s="114">
        <v>0</v>
      </c>
      <c r="L17" s="115">
        <v>0</v>
      </c>
      <c r="M17" s="77">
        <v>0</v>
      </c>
      <c r="N17" s="77">
        <v>0</v>
      </c>
      <c r="O17" s="77">
        <v>0</v>
      </c>
      <c r="P17" s="77">
        <v>0</v>
      </c>
      <c r="Q17" s="77">
        <f t="shared" si="7"/>
        <v>0</v>
      </c>
      <c r="R17" s="77">
        <f t="shared" si="8"/>
        <v>1</v>
      </c>
      <c r="S17" s="77">
        <v>0</v>
      </c>
      <c r="T17" s="114">
        <v>0</v>
      </c>
      <c r="U17" s="115">
        <v>0</v>
      </c>
      <c r="V17" s="114">
        <v>1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f t="shared" si="10"/>
        <v>1</v>
      </c>
      <c r="AN17" s="159">
        <f t="shared" si="11"/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1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68">
        <v>0</v>
      </c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</row>
    <row r="18" spans="1:90" ht="16.5" customHeight="1">
      <c r="A18" s="81"/>
      <c r="B18" s="82" t="s">
        <v>147</v>
      </c>
      <c r="C18" s="77">
        <v>0</v>
      </c>
      <c r="D18" s="77">
        <v>0</v>
      </c>
      <c r="E18" s="77">
        <v>0</v>
      </c>
      <c r="F18" s="77">
        <v>0</v>
      </c>
      <c r="G18" s="77">
        <v>1</v>
      </c>
      <c r="H18" s="77">
        <v>0</v>
      </c>
      <c r="I18" s="77">
        <v>0</v>
      </c>
      <c r="J18" s="77">
        <v>0</v>
      </c>
      <c r="K18" s="114">
        <v>0</v>
      </c>
      <c r="L18" s="115">
        <v>0</v>
      </c>
      <c r="M18" s="77">
        <v>0</v>
      </c>
      <c r="N18" s="77">
        <v>0</v>
      </c>
      <c r="O18" s="77">
        <v>0</v>
      </c>
      <c r="P18" s="77">
        <v>0</v>
      </c>
      <c r="Q18" s="77">
        <f t="shared" si="7"/>
        <v>0</v>
      </c>
      <c r="R18" s="77">
        <f t="shared" si="8"/>
        <v>0</v>
      </c>
      <c r="S18" s="77">
        <v>0</v>
      </c>
      <c r="T18" s="114">
        <v>0</v>
      </c>
      <c r="U18" s="115">
        <v>0</v>
      </c>
      <c r="V18" s="114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f t="shared" si="10"/>
        <v>0</v>
      </c>
      <c r="AN18" s="159">
        <f t="shared" si="11"/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68">
        <v>0</v>
      </c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</row>
    <row r="19" spans="1:90" ht="16.5" customHeight="1">
      <c r="A19" s="81"/>
      <c r="B19" s="82" t="s">
        <v>148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114">
        <v>0</v>
      </c>
      <c r="L19" s="115">
        <v>0</v>
      </c>
      <c r="M19" s="77">
        <v>0</v>
      </c>
      <c r="N19" s="77">
        <v>0</v>
      </c>
      <c r="O19" s="77">
        <v>0</v>
      </c>
      <c r="P19" s="77">
        <v>0</v>
      </c>
      <c r="Q19" s="77">
        <f t="shared" si="7"/>
        <v>0</v>
      </c>
      <c r="R19" s="77">
        <f t="shared" si="8"/>
        <v>1</v>
      </c>
      <c r="S19" s="77">
        <v>0</v>
      </c>
      <c r="T19" s="114">
        <v>0</v>
      </c>
      <c r="U19" s="115">
        <v>0</v>
      </c>
      <c r="V19" s="114">
        <v>1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f t="shared" si="10"/>
        <v>0</v>
      </c>
      <c r="AN19" s="159">
        <f t="shared" si="11"/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9">
        <v>0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68">
        <v>0</v>
      </c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</row>
    <row r="20" spans="1:90" ht="16.5" customHeight="1">
      <c r="A20" s="81"/>
      <c r="B20" s="82" t="s">
        <v>149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114">
        <v>0</v>
      </c>
      <c r="L20" s="115">
        <v>0</v>
      </c>
      <c r="M20" s="77">
        <v>0</v>
      </c>
      <c r="N20" s="77">
        <v>0</v>
      </c>
      <c r="O20" s="77">
        <v>1</v>
      </c>
      <c r="P20" s="77">
        <v>0</v>
      </c>
      <c r="Q20" s="77">
        <f t="shared" si="7"/>
        <v>0</v>
      </c>
      <c r="R20" s="77">
        <f t="shared" si="8"/>
        <v>0</v>
      </c>
      <c r="S20" s="77">
        <v>0</v>
      </c>
      <c r="T20" s="114">
        <v>0</v>
      </c>
      <c r="U20" s="115">
        <v>0</v>
      </c>
      <c r="V20" s="114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1</v>
      </c>
      <c r="AK20" s="159">
        <v>0</v>
      </c>
      <c r="AL20" s="159">
        <v>1</v>
      </c>
      <c r="AM20" s="159">
        <f t="shared" si="10"/>
        <v>0</v>
      </c>
      <c r="AN20" s="159">
        <f t="shared" si="11"/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1</v>
      </c>
      <c r="BH20" s="168">
        <v>0</v>
      </c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</row>
    <row r="21" spans="1:90" ht="16.5" customHeight="1">
      <c r="A21" s="81"/>
      <c r="B21" s="82" t="s">
        <v>150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114">
        <v>0</v>
      </c>
      <c r="L21" s="115">
        <v>0</v>
      </c>
      <c r="M21" s="77">
        <v>0</v>
      </c>
      <c r="N21" s="77">
        <v>0</v>
      </c>
      <c r="O21" s="77">
        <v>0</v>
      </c>
      <c r="P21" s="77">
        <v>0</v>
      </c>
      <c r="Q21" s="77">
        <f t="shared" si="7"/>
        <v>0</v>
      </c>
      <c r="R21" s="77">
        <f t="shared" si="8"/>
        <v>0</v>
      </c>
      <c r="S21" s="77">
        <v>0</v>
      </c>
      <c r="T21" s="114">
        <v>0</v>
      </c>
      <c r="U21" s="115">
        <v>0</v>
      </c>
      <c r="V21" s="114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f t="shared" si="10"/>
        <v>0</v>
      </c>
      <c r="AN21" s="159">
        <f t="shared" si="11"/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68">
        <v>0</v>
      </c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</row>
    <row r="22" spans="1:90" ht="16.5" customHeight="1">
      <c r="A22" s="81"/>
      <c r="B22" s="82" t="s">
        <v>151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114">
        <v>0</v>
      </c>
      <c r="L22" s="115">
        <v>0</v>
      </c>
      <c r="M22" s="77">
        <v>0</v>
      </c>
      <c r="N22" s="77">
        <v>0</v>
      </c>
      <c r="O22" s="77">
        <v>0</v>
      </c>
      <c r="P22" s="77">
        <v>0</v>
      </c>
      <c r="Q22" s="77">
        <f t="shared" si="7"/>
        <v>1</v>
      </c>
      <c r="R22" s="77">
        <f t="shared" si="8"/>
        <v>1</v>
      </c>
      <c r="S22" s="77">
        <v>0</v>
      </c>
      <c r="T22" s="114">
        <v>0</v>
      </c>
      <c r="U22" s="115">
        <v>1</v>
      </c>
      <c r="V22" s="114">
        <v>0</v>
      </c>
      <c r="W22" s="159">
        <v>0</v>
      </c>
      <c r="X22" s="159">
        <v>1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1</v>
      </c>
      <c r="AL22" s="159">
        <v>0</v>
      </c>
      <c r="AM22" s="159">
        <f t="shared" si="10"/>
        <v>0</v>
      </c>
      <c r="AN22" s="159">
        <f t="shared" si="11"/>
        <v>1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1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68">
        <v>0</v>
      </c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</row>
    <row r="23" spans="1:90" ht="16.5" customHeight="1">
      <c r="A23" s="81"/>
      <c r="B23" s="82" t="s">
        <v>152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114">
        <v>0</v>
      </c>
      <c r="L23" s="115">
        <v>0</v>
      </c>
      <c r="M23" s="77">
        <v>0</v>
      </c>
      <c r="N23" s="77">
        <v>0</v>
      </c>
      <c r="O23" s="77">
        <v>0</v>
      </c>
      <c r="P23" s="77">
        <v>0</v>
      </c>
      <c r="Q23" s="77">
        <f t="shared" si="7"/>
        <v>0</v>
      </c>
      <c r="R23" s="77">
        <f t="shared" si="8"/>
        <v>1</v>
      </c>
      <c r="S23" s="77">
        <v>0</v>
      </c>
      <c r="T23" s="114">
        <v>0</v>
      </c>
      <c r="U23" s="115">
        <v>0</v>
      </c>
      <c r="V23" s="114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1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1</v>
      </c>
      <c r="AK23" s="159">
        <v>0</v>
      </c>
      <c r="AL23" s="159">
        <v>0</v>
      </c>
      <c r="AM23" s="159">
        <f t="shared" si="10"/>
        <v>0</v>
      </c>
      <c r="AN23" s="159">
        <f t="shared" si="11"/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68">
        <v>0</v>
      </c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</row>
    <row r="24" spans="1:90" ht="16.5" customHeight="1">
      <c r="A24" s="81"/>
      <c r="B24" s="82" t="s">
        <v>153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114">
        <v>0</v>
      </c>
      <c r="L24" s="115">
        <v>0</v>
      </c>
      <c r="M24" s="77">
        <v>0</v>
      </c>
      <c r="N24" s="77">
        <v>0</v>
      </c>
      <c r="O24" s="77">
        <v>0</v>
      </c>
      <c r="P24" s="77">
        <v>0</v>
      </c>
      <c r="Q24" s="77">
        <f t="shared" si="7"/>
        <v>1</v>
      </c>
      <c r="R24" s="77">
        <f t="shared" si="8"/>
        <v>0</v>
      </c>
      <c r="S24" s="77">
        <v>0</v>
      </c>
      <c r="T24" s="114">
        <v>0</v>
      </c>
      <c r="U24" s="115">
        <v>0</v>
      </c>
      <c r="V24" s="114">
        <v>0</v>
      </c>
      <c r="W24" s="159">
        <v>1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f t="shared" si="10"/>
        <v>0</v>
      </c>
      <c r="AN24" s="159">
        <f t="shared" si="11"/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68">
        <v>0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</row>
    <row r="25" spans="1:90" ht="16.5" customHeight="1">
      <c r="A25" s="84"/>
      <c r="B25" s="85" t="s">
        <v>154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117">
        <v>0</v>
      </c>
      <c r="L25" s="118">
        <v>0</v>
      </c>
      <c r="M25" s="86">
        <v>0</v>
      </c>
      <c r="N25" s="86">
        <v>1</v>
      </c>
      <c r="O25" s="86">
        <v>0</v>
      </c>
      <c r="P25" s="86">
        <v>0</v>
      </c>
      <c r="Q25" s="86">
        <f t="shared" si="7"/>
        <v>0</v>
      </c>
      <c r="R25" s="86">
        <f t="shared" si="8"/>
        <v>1</v>
      </c>
      <c r="S25" s="86">
        <v>0</v>
      </c>
      <c r="T25" s="117">
        <v>0</v>
      </c>
      <c r="U25" s="118">
        <v>0</v>
      </c>
      <c r="V25" s="117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1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1</v>
      </c>
      <c r="AJ25" s="159">
        <v>0</v>
      </c>
      <c r="AK25" s="159">
        <v>0</v>
      </c>
      <c r="AL25" s="159">
        <v>0</v>
      </c>
      <c r="AM25" s="159">
        <f t="shared" si="10"/>
        <v>0</v>
      </c>
      <c r="AN25" s="159">
        <f t="shared" si="11"/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159">
        <v>0</v>
      </c>
      <c r="AY25" s="159">
        <v>0</v>
      </c>
      <c r="AZ25" s="159">
        <v>0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68">
        <v>0</v>
      </c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</row>
    <row r="26" spans="1:90" ht="16.5" customHeight="1">
      <c r="A26" s="87" t="s">
        <v>67</v>
      </c>
      <c r="B26" s="88" t="s">
        <v>155</v>
      </c>
      <c r="C26" s="90">
        <v>0</v>
      </c>
      <c r="D26" s="90">
        <v>0</v>
      </c>
      <c r="E26" s="90">
        <v>0</v>
      </c>
      <c r="F26" s="90">
        <v>0</v>
      </c>
      <c r="G26" s="90">
        <v>1</v>
      </c>
      <c r="H26" s="90">
        <v>0</v>
      </c>
      <c r="I26" s="90">
        <v>1</v>
      </c>
      <c r="J26" s="90">
        <v>0</v>
      </c>
      <c r="K26" s="119">
        <v>0</v>
      </c>
      <c r="L26" s="120">
        <v>0</v>
      </c>
      <c r="M26" s="90">
        <v>0</v>
      </c>
      <c r="N26" s="90">
        <v>0</v>
      </c>
      <c r="O26" s="90">
        <v>0</v>
      </c>
      <c r="P26" s="90">
        <v>1</v>
      </c>
      <c r="Q26" s="90">
        <f t="shared" si="7"/>
        <v>6</v>
      </c>
      <c r="R26" s="90">
        <f t="shared" si="8"/>
        <v>4</v>
      </c>
      <c r="S26" s="90">
        <v>0</v>
      </c>
      <c r="T26" s="119">
        <v>0</v>
      </c>
      <c r="U26" s="120">
        <v>2</v>
      </c>
      <c r="V26" s="119">
        <v>0</v>
      </c>
      <c r="W26" s="161">
        <v>1</v>
      </c>
      <c r="X26" s="161">
        <v>0</v>
      </c>
      <c r="Y26" s="161">
        <v>1</v>
      </c>
      <c r="Z26" s="161">
        <v>1</v>
      </c>
      <c r="AA26" s="161">
        <v>0</v>
      </c>
      <c r="AB26" s="161">
        <v>0</v>
      </c>
      <c r="AC26" s="161">
        <v>1</v>
      </c>
      <c r="AD26" s="161">
        <v>0</v>
      </c>
      <c r="AE26" s="161">
        <v>0</v>
      </c>
      <c r="AF26" s="161">
        <v>0</v>
      </c>
      <c r="AG26" s="161">
        <v>1</v>
      </c>
      <c r="AH26" s="161">
        <v>3</v>
      </c>
      <c r="AI26" s="161">
        <v>0</v>
      </c>
      <c r="AJ26" s="161">
        <v>0</v>
      </c>
      <c r="AK26" s="161">
        <v>1</v>
      </c>
      <c r="AL26" s="161">
        <v>1</v>
      </c>
      <c r="AM26" s="161">
        <f t="shared" si="10"/>
        <v>0</v>
      </c>
      <c r="AN26" s="161">
        <f t="shared" si="11"/>
        <v>1</v>
      </c>
      <c r="AO26" s="161">
        <v>0</v>
      </c>
      <c r="AP26" s="161">
        <v>1</v>
      </c>
      <c r="AQ26" s="161">
        <v>0</v>
      </c>
      <c r="AR26" s="161">
        <v>0</v>
      </c>
      <c r="AS26" s="161">
        <v>0</v>
      </c>
      <c r="AT26" s="161">
        <v>0</v>
      </c>
      <c r="AU26" s="161">
        <v>0</v>
      </c>
      <c r="AV26" s="161">
        <v>0</v>
      </c>
      <c r="AW26" s="161">
        <v>0</v>
      </c>
      <c r="AX26" s="161">
        <v>0</v>
      </c>
      <c r="AY26" s="161">
        <v>0</v>
      </c>
      <c r="AZ26" s="161">
        <v>0</v>
      </c>
      <c r="BA26" s="161">
        <v>0</v>
      </c>
      <c r="BB26" s="161">
        <v>0</v>
      </c>
      <c r="BC26" s="161">
        <v>0</v>
      </c>
      <c r="BD26" s="161">
        <v>0</v>
      </c>
      <c r="BE26" s="161">
        <v>0</v>
      </c>
      <c r="BF26" s="161">
        <v>0</v>
      </c>
      <c r="BG26" s="161">
        <v>0</v>
      </c>
      <c r="BH26" s="171">
        <v>1</v>
      </c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</row>
    <row r="27" spans="1:90" ht="16.5" customHeight="1">
      <c r="A27" s="87" t="s">
        <v>68</v>
      </c>
      <c r="B27" s="88" t="s">
        <v>156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1</v>
      </c>
      <c r="K27" s="119">
        <v>0</v>
      </c>
      <c r="L27" s="120">
        <v>0</v>
      </c>
      <c r="M27" s="90">
        <v>0</v>
      </c>
      <c r="N27" s="90">
        <v>0</v>
      </c>
      <c r="O27" s="90">
        <v>0</v>
      </c>
      <c r="P27" s="90">
        <v>1</v>
      </c>
      <c r="Q27" s="90">
        <f t="shared" si="7"/>
        <v>4</v>
      </c>
      <c r="R27" s="90">
        <f t="shared" si="8"/>
        <v>3</v>
      </c>
      <c r="S27" s="90">
        <v>0</v>
      </c>
      <c r="T27" s="119">
        <v>1</v>
      </c>
      <c r="U27" s="120">
        <v>0</v>
      </c>
      <c r="V27" s="119">
        <v>0</v>
      </c>
      <c r="W27" s="161">
        <v>1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2</v>
      </c>
      <c r="AF27" s="161">
        <v>1</v>
      </c>
      <c r="AG27" s="161">
        <v>1</v>
      </c>
      <c r="AH27" s="161">
        <v>1</v>
      </c>
      <c r="AI27" s="161">
        <v>0</v>
      </c>
      <c r="AJ27" s="161">
        <v>0</v>
      </c>
      <c r="AK27" s="161">
        <v>0</v>
      </c>
      <c r="AL27" s="161">
        <v>1</v>
      </c>
      <c r="AM27" s="161">
        <f t="shared" si="10"/>
        <v>0</v>
      </c>
      <c r="AN27" s="161">
        <f t="shared" si="11"/>
        <v>0</v>
      </c>
      <c r="AO27" s="161">
        <v>0</v>
      </c>
      <c r="AP27" s="161">
        <v>0</v>
      </c>
      <c r="AQ27" s="16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1">
        <v>0</v>
      </c>
      <c r="BE27" s="161">
        <v>0</v>
      </c>
      <c r="BF27" s="161">
        <v>0</v>
      </c>
      <c r="BG27" s="161">
        <v>0</v>
      </c>
      <c r="BH27" s="171">
        <v>0</v>
      </c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</row>
    <row r="28" spans="1:90" ht="16.5" customHeight="1">
      <c r="A28" s="87" t="s">
        <v>69</v>
      </c>
      <c r="B28" s="88" t="s">
        <v>157</v>
      </c>
      <c r="C28" s="90">
        <v>0</v>
      </c>
      <c r="D28" s="90">
        <v>1</v>
      </c>
      <c r="E28" s="90">
        <v>1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119">
        <v>0</v>
      </c>
      <c r="L28" s="120">
        <v>0</v>
      </c>
      <c r="M28" s="90">
        <v>0</v>
      </c>
      <c r="N28" s="90">
        <v>1</v>
      </c>
      <c r="O28" s="90">
        <v>0</v>
      </c>
      <c r="P28" s="90">
        <v>0</v>
      </c>
      <c r="Q28" s="90">
        <f t="shared" si="7"/>
        <v>1</v>
      </c>
      <c r="R28" s="90">
        <f t="shared" si="8"/>
        <v>2</v>
      </c>
      <c r="S28" s="90">
        <v>0</v>
      </c>
      <c r="T28" s="119">
        <v>0</v>
      </c>
      <c r="U28" s="120">
        <v>0</v>
      </c>
      <c r="V28" s="119">
        <v>1</v>
      </c>
      <c r="W28" s="161">
        <v>1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1</v>
      </c>
      <c r="AI28" s="161">
        <v>0</v>
      </c>
      <c r="AJ28" s="161">
        <v>0</v>
      </c>
      <c r="AK28" s="161">
        <v>0</v>
      </c>
      <c r="AL28" s="161">
        <v>0</v>
      </c>
      <c r="AM28" s="161">
        <f t="shared" si="10"/>
        <v>0</v>
      </c>
      <c r="AN28" s="161">
        <f t="shared" si="11"/>
        <v>0</v>
      </c>
      <c r="AO28" s="161">
        <v>0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61">
        <v>0</v>
      </c>
      <c r="BC28" s="161">
        <v>0</v>
      </c>
      <c r="BD28" s="161">
        <v>0</v>
      </c>
      <c r="BE28" s="161">
        <v>0</v>
      </c>
      <c r="BF28" s="161">
        <v>0</v>
      </c>
      <c r="BG28" s="161">
        <v>0</v>
      </c>
      <c r="BH28" s="171">
        <v>0</v>
      </c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</row>
    <row r="29" spans="1:90" ht="16.5" customHeight="1">
      <c r="A29" s="87" t="s">
        <v>70</v>
      </c>
      <c r="B29" s="88" t="s">
        <v>158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122">
        <v>0</v>
      </c>
      <c r="L29" s="123">
        <v>0</v>
      </c>
      <c r="M29" s="93">
        <v>0</v>
      </c>
      <c r="N29" s="93">
        <v>0</v>
      </c>
      <c r="O29" s="93">
        <v>0</v>
      </c>
      <c r="P29" s="93">
        <v>0</v>
      </c>
      <c r="Q29" s="93">
        <f t="shared" si="7"/>
        <v>0</v>
      </c>
      <c r="R29" s="93">
        <f t="shared" si="8"/>
        <v>0</v>
      </c>
      <c r="S29" s="93">
        <v>0</v>
      </c>
      <c r="T29" s="122">
        <v>0</v>
      </c>
      <c r="U29" s="123">
        <v>0</v>
      </c>
      <c r="V29" s="12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f t="shared" si="10"/>
        <v>0</v>
      </c>
      <c r="AN29" s="162">
        <f t="shared" si="11"/>
        <v>0</v>
      </c>
      <c r="AO29" s="162">
        <v>0</v>
      </c>
      <c r="AP29" s="162">
        <v>0</v>
      </c>
      <c r="AQ29" s="162">
        <v>0</v>
      </c>
      <c r="AR29" s="162">
        <v>0</v>
      </c>
      <c r="AS29" s="162">
        <v>0</v>
      </c>
      <c r="AT29" s="162">
        <v>0</v>
      </c>
      <c r="AU29" s="162">
        <v>0</v>
      </c>
      <c r="AV29" s="162"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72">
        <v>0</v>
      </c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</row>
    <row r="30" spans="1:90" ht="16.5" customHeight="1">
      <c r="A30" s="95" t="s">
        <v>159</v>
      </c>
      <c r="B30" s="96"/>
      <c r="C30" s="97">
        <f aca="true" t="shared" si="13" ref="C30:P30">SUM(C31:C33)</f>
        <v>0</v>
      </c>
      <c r="D30" s="97">
        <f t="shared" si="13"/>
        <v>0</v>
      </c>
      <c r="E30" s="97">
        <f t="shared" si="13"/>
        <v>0</v>
      </c>
      <c r="F30" s="97">
        <f t="shared" si="13"/>
        <v>0</v>
      </c>
      <c r="G30" s="97">
        <f t="shared" si="13"/>
        <v>1</v>
      </c>
      <c r="H30" s="97">
        <f t="shared" si="13"/>
        <v>1</v>
      </c>
      <c r="I30" s="97">
        <f t="shared" si="13"/>
        <v>0</v>
      </c>
      <c r="J30" s="97">
        <f t="shared" si="13"/>
        <v>0</v>
      </c>
      <c r="K30" s="98">
        <f t="shared" si="13"/>
        <v>0</v>
      </c>
      <c r="L30" s="99">
        <f t="shared" si="13"/>
        <v>0</v>
      </c>
      <c r="M30" s="97">
        <f t="shared" si="13"/>
        <v>0</v>
      </c>
      <c r="N30" s="97">
        <f t="shared" si="13"/>
        <v>0</v>
      </c>
      <c r="O30" s="97">
        <f t="shared" si="13"/>
        <v>0</v>
      </c>
      <c r="P30" s="97">
        <f t="shared" si="13"/>
        <v>0</v>
      </c>
      <c r="Q30" s="97">
        <f t="shared" si="7"/>
        <v>0</v>
      </c>
      <c r="R30" s="97">
        <f t="shared" si="8"/>
        <v>2</v>
      </c>
      <c r="S30" s="97">
        <f aca="true" t="shared" si="14" ref="S30:AL30">SUM(S31:S33)</f>
        <v>0</v>
      </c>
      <c r="T30" s="98">
        <f t="shared" si="14"/>
        <v>0</v>
      </c>
      <c r="U30" s="99">
        <f t="shared" si="14"/>
        <v>0</v>
      </c>
      <c r="V30" s="98">
        <f t="shared" si="14"/>
        <v>1</v>
      </c>
      <c r="W30" s="100">
        <f t="shared" si="14"/>
        <v>0</v>
      </c>
      <c r="X30" s="100">
        <f t="shared" si="14"/>
        <v>0</v>
      </c>
      <c r="Y30" s="100">
        <f t="shared" si="14"/>
        <v>0</v>
      </c>
      <c r="Z30" s="100">
        <f t="shared" si="14"/>
        <v>0</v>
      </c>
      <c r="AA30" s="100">
        <f t="shared" si="14"/>
        <v>0</v>
      </c>
      <c r="AB30" s="100">
        <f t="shared" si="14"/>
        <v>0</v>
      </c>
      <c r="AC30" s="100">
        <f t="shared" si="14"/>
        <v>0</v>
      </c>
      <c r="AD30" s="100">
        <f t="shared" si="14"/>
        <v>0</v>
      </c>
      <c r="AE30" s="100">
        <f t="shared" si="14"/>
        <v>0</v>
      </c>
      <c r="AF30" s="100">
        <f t="shared" si="14"/>
        <v>0</v>
      </c>
      <c r="AG30" s="100">
        <f t="shared" si="14"/>
        <v>0</v>
      </c>
      <c r="AH30" s="100">
        <f t="shared" si="14"/>
        <v>1</v>
      </c>
      <c r="AI30" s="100">
        <f t="shared" si="14"/>
        <v>0</v>
      </c>
      <c r="AJ30" s="100">
        <f t="shared" si="14"/>
        <v>0</v>
      </c>
      <c r="AK30" s="100">
        <f t="shared" si="14"/>
        <v>0</v>
      </c>
      <c r="AL30" s="100">
        <f t="shared" si="14"/>
        <v>1</v>
      </c>
      <c r="AM30" s="100">
        <f t="shared" si="10"/>
        <v>0</v>
      </c>
      <c r="AN30" s="100">
        <f t="shared" si="11"/>
        <v>0</v>
      </c>
      <c r="AO30" s="100">
        <f aca="true" t="shared" si="15" ref="AO30:BH30">SUM(AO31:AO33)</f>
        <v>0</v>
      </c>
      <c r="AP30" s="100">
        <f t="shared" si="15"/>
        <v>0</v>
      </c>
      <c r="AQ30" s="100">
        <f t="shared" si="15"/>
        <v>0</v>
      </c>
      <c r="AR30" s="100">
        <f t="shared" si="15"/>
        <v>0</v>
      </c>
      <c r="AS30" s="100">
        <f t="shared" si="15"/>
        <v>0</v>
      </c>
      <c r="AT30" s="100">
        <f t="shared" si="15"/>
        <v>0</v>
      </c>
      <c r="AU30" s="100">
        <f t="shared" si="15"/>
        <v>0</v>
      </c>
      <c r="AV30" s="100">
        <f t="shared" si="15"/>
        <v>0</v>
      </c>
      <c r="AW30" s="100">
        <f t="shared" si="15"/>
        <v>0</v>
      </c>
      <c r="AX30" s="100">
        <f t="shared" si="15"/>
        <v>0</v>
      </c>
      <c r="AY30" s="100">
        <f t="shared" si="15"/>
        <v>0</v>
      </c>
      <c r="AZ30" s="100">
        <f t="shared" si="15"/>
        <v>0</v>
      </c>
      <c r="BA30" s="100">
        <f t="shared" si="15"/>
        <v>0</v>
      </c>
      <c r="BB30" s="100">
        <f t="shared" si="15"/>
        <v>0</v>
      </c>
      <c r="BC30" s="100">
        <f t="shared" si="15"/>
        <v>0</v>
      </c>
      <c r="BD30" s="100">
        <f t="shared" si="15"/>
        <v>0</v>
      </c>
      <c r="BE30" s="100">
        <f t="shared" si="15"/>
        <v>0</v>
      </c>
      <c r="BF30" s="100">
        <f t="shared" si="15"/>
        <v>0</v>
      </c>
      <c r="BG30" s="100">
        <f t="shared" si="15"/>
        <v>0</v>
      </c>
      <c r="BH30" s="101">
        <f t="shared" si="15"/>
        <v>1</v>
      </c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</row>
    <row r="31" spans="1:90" ht="16.5" customHeight="1">
      <c r="A31" s="81"/>
      <c r="B31" s="102" t="s">
        <v>160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114">
        <v>0</v>
      </c>
      <c r="L31" s="115">
        <v>0</v>
      </c>
      <c r="M31" s="77">
        <v>0</v>
      </c>
      <c r="N31" s="77">
        <v>0</v>
      </c>
      <c r="O31" s="77">
        <v>0</v>
      </c>
      <c r="P31" s="77">
        <v>0</v>
      </c>
      <c r="Q31" s="77">
        <f t="shared" si="7"/>
        <v>0</v>
      </c>
      <c r="R31" s="77">
        <f t="shared" si="8"/>
        <v>0</v>
      </c>
      <c r="S31" s="77">
        <v>0</v>
      </c>
      <c r="T31" s="114">
        <v>0</v>
      </c>
      <c r="U31" s="115">
        <v>0</v>
      </c>
      <c r="V31" s="114">
        <v>0</v>
      </c>
      <c r="W31" s="159">
        <v>0</v>
      </c>
      <c r="X31" s="159">
        <v>0</v>
      </c>
      <c r="Y31" s="159">
        <v>0</v>
      </c>
      <c r="Z31" s="159">
        <v>0</v>
      </c>
      <c r="AA31" s="159">
        <v>0</v>
      </c>
      <c r="AB31" s="159">
        <v>0</v>
      </c>
      <c r="AC31" s="159">
        <v>0</v>
      </c>
      <c r="AD31" s="159">
        <v>0</v>
      </c>
      <c r="AE31" s="159">
        <v>0</v>
      </c>
      <c r="AF31" s="159">
        <v>0</v>
      </c>
      <c r="AG31" s="159">
        <v>0</v>
      </c>
      <c r="AH31" s="159">
        <v>0</v>
      </c>
      <c r="AI31" s="159">
        <v>0</v>
      </c>
      <c r="AJ31" s="159">
        <v>0</v>
      </c>
      <c r="AK31" s="159">
        <v>0</v>
      </c>
      <c r="AL31" s="159">
        <v>1</v>
      </c>
      <c r="AM31" s="159">
        <f t="shared" si="10"/>
        <v>0</v>
      </c>
      <c r="AN31" s="159">
        <f t="shared" si="11"/>
        <v>0</v>
      </c>
      <c r="AO31" s="159">
        <v>0</v>
      </c>
      <c r="AP31" s="159">
        <v>0</v>
      </c>
      <c r="AQ31" s="159">
        <v>0</v>
      </c>
      <c r="AR31" s="159">
        <v>0</v>
      </c>
      <c r="AS31" s="159">
        <v>0</v>
      </c>
      <c r="AT31" s="159">
        <v>0</v>
      </c>
      <c r="AU31" s="159">
        <v>0</v>
      </c>
      <c r="AV31" s="159"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59">
        <v>0</v>
      </c>
      <c r="BH31" s="168">
        <v>1</v>
      </c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</row>
    <row r="32" spans="1:90" ht="16.5" customHeight="1">
      <c r="A32" s="81"/>
      <c r="B32" s="102" t="s">
        <v>161</v>
      </c>
      <c r="C32" s="77">
        <v>0</v>
      </c>
      <c r="D32" s="77">
        <v>0</v>
      </c>
      <c r="E32" s="77">
        <v>0</v>
      </c>
      <c r="F32" s="77">
        <v>0</v>
      </c>
      <c r="G32" s="77">
        <v>1</v>
      </c>
      <c r="H32" s="77">
        <v>0</v>
      </c>
      <c r="I32" s="77">
        <v>0</v>
      </c>
      <c r="J32" s="77">
        <v>0</v>
      </c>
      <c r="K32" s="114">
        <v>0</v>
      </c>
      <c r="L32" s="115">
        <v>0</v>
      </c>
      <c r="M32" s="77">
        <v>0</v>
      </c>
      <c r="N32" s="77">
        <v>0</v>
      </c>
      <c r="O32" s="77">
        <v>0</v>
      </c>
      <c r="P32" s="77">
        <v>0</v>
      </c>
      <c r="Q32" s="77">
        <f t="shared" si="7"/>
        <v>0</v>
      </c>
      <c r="R32" s="77">
        <f t="shared" si="8"/>
        <v>2</v>
      </c>
      <c r="S32" s="77">
        <v>0</v>
      </c>
      <c r="T32" s="114">
        <v>0</v>
      </c>
      <c r="U32" s="115">
        <v>0</v>
      </c>
      <c r="V32" s="114">
        <v>1</v>
      </c>
      <c r="W32" s="159">
        <v>0</v>
      </c>
      <c r="X32" s="159">
        <v>0</v>
      </c>
      <c r="Y32" s="159">
        <v>0</v>
      </c>
      <c r="Z32" s="159">
        <v>0</v>
      </c>
      <c r="AA32" s="159">
        <v>0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9">
        <v>0</v>
      </c>
      <c r="AH32" s="159">
        <v>1</v>
      </c>
      <c r="AI32" s="159">
        <v>0</v>
      </c>
      <c r="AJ32" s="159">
        <v>0</v>
      </c>
      <c r="AK32" s="159">
        <v>0</v>
      </c>
      <c r="AL32" s="159">
        <v>0</v>
      </c>
      <c r="AM32" s="159">
        <f t="shared" si="10"/>
        <v>0</v>
      </c>
      <c r="AN32" s="159">
        <f t="shared" si="11"/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59">
        <v>0</v>
      </c>
      <c r="BF32" s="159">
        <v>0</v>
      </c>
      <c r="BG32" s="159">
        <v>0</v>
      </c>
      <c r="BH32" s="168">
        <v>0</v>
      </c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</row>
    <row r="33" spans="1:90" ht="16.5" customHeight="1">
      <c r="A33" s="84"/>
      <c r="B33" s="103" t="s">
        <v>71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1</v>
      </c>
      <c r="I33" s="86">
        <v>0</v>
      </c>
      <c r="J33" s="86">
        <v>0</v>
      </c>
      <c r="K33" s="117">
        <v>0</v>
      </c>
      <c r="L33" s="118">
        <v>0</v>
      </c>
      <c r="M33" s="86">
        <v>0</v>
      </c>
      <c r="N33" s="86">
        <v>0</v>
      </c>
      <c r="O33" s="86">
        <v>0</v>
      </c>
      <c r="P33" s="86">
        <v>0</v>
      </c>
      <c r="Q33" s="86">
        <f t="shared" si="7"/>
        <v>0</v>
      </c>
      <c r="R33" s="86">
        <f t="shared" si="8"/>
        <v>0</v>
      </c>
      <c r="S33" s="86">
        <v>0</v>
      </c>
      <c r="T33" s="117">
        <v>0</v>
      </c>
      <c r="U33" s="118">
        <v>0</v>
      </c>
      <c r="V33" s="117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0</v>
      </c>
      <c r="AM33" s="164">
        <f t="shared" si="10"/>
        <v>0</v>
      </c>
      <c r="AN33" s="164">
        <f t="shared" si="11"/>
        <v>0</v>
      </c>
      <c r="AO33" s="164">
        <v>0</v>
      </c>
      <c r="AP33" s="164">
        <v>0</v>
      </c>
      <c r="AQ33" s="164">
        <v>0</v>
      </c>
      <c r="AR33" s="164">
        <v>0</v>
      </c>
      <c r="AS33" s="164">
        <v>0</v>
      </c>
      <c r="AT33" s="164">
        <v>0</v>
      </c>
      <c r="AU33" s="164">
        <v>0</v>
      </c>
      <c r="AV33" s="164">
        <v>0</v>
      </c>
      <c r="AW33" s="164">
        <v>0</v>
      </c>
      <c r="AX33" s="164">
        <v>0</v>
      </c>
      <c r="AY33" s="164">
        <v>0</v>
      </c>
      <c r="AZ33" s="164">
        <v>0</v>
      </c>
      <c r="BA33" s="164">
        <v>0</v>
      </c>
      <c r="BB33" s="164">
        <v>0</v>
      </c>
      <c r="BC33" s="164">
        <v>0</v>
      </c>
      <c r="BD33" s="164">
        <v>0</v>
      </c>
      <c r="BE33" s="164">
        <v>0</v>
      </c>
      <c r="BF33" s="164">
        <v>0</v>
      </c>
      <c r="BG33" s="164">
        <v>0</v>
      </c>
      <c r="BH33" s="173">
        <v>0</v>
      </c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</row>
    <row r="34" spans="1:90" ht="16.5" customHeight="1">
      <c r="A34" s="95" t="s">
        <v>162</v>
      </c>
      <c r="B34" s="96"/>
      <c r="C34" s="72">
        <f aca="true" t="shared" si="16" ref="C34:P34">SUM(C35:C36)</f>
        <v>0</v>
      </c>
      <c r="D34" s="72">
        <f t="shared" si="16"/>
        <v>0</v>
      </c>
      <c r="E34" s="72">
        <f t="shared" si="16"/>
        <v>0</v>
      </c>
      <c r="F34" s="72">
        <f t="shared" si="16"/>
        <v>0</v>
      </c>
      <c r="G34" s="72">
        <f t="shared" si="16"/>
        <v>0</v>
      </c>
      <c r="H34" s="72">
        <f t="shared" si="16"/>
        <v>0</v>
      </c>
      <c r="I34" s="72">
        <f t="shared" si="16"/>
        <v>0</v>
      </c>
      <c r="J34" s="72">
        <f t="shared" si="16"/>
        <v>0</v>
      </c>
      <c r="K34" s="73">
        <f t="shared" si="16"/>
        <v>0</v>
      </c>
      <c r="L34" s="74">
        <f t="shared" si="16"/>
        <v>0</v>
      </c>
      <c r="M34" s="72">
        <f t="shared" si="16"/>
        <v>0</v>
      </c>
      <c r="N34" s="72">
        <f t="shared" si="16"/>
        <v>1</v>
      </c>
      <c r="O34" s="72">
        <f t="shared" si="16"/>
        <v>0</v>
      </c>
      <c r="P34" s="72">
        <f t="shared" si="16"/>
        <v>0</v>
      </c>
      <c r="Q34" s="72">
        <f t="shared" si="7"/>
        <v>1</v>
      </c>
      <c r="R34" s="72">
        <f t="shared" si="8"/>
        <v>0</v>
      </c>
      <c r="S34" s="72">
        <f aca="true" t="shared" si="17" ref="S34:AL34">SUM(S35:S36)</f>
        <v>0</v>
      </c>
      <c r="T34" s="73">
        <f t="shared" si="17"/>
        <v>0</v>
      </c>
      <c r="U34" s="74">
        <f t="shared" si="17"/>
        <v>0</v>
      </c>
      <c r="V34" s="73">
        <f t="shared" si="17"/>
        <v>0</v>
      </c>
      <c r="W34" s="75">
        <f t="shared" si="17"/>
        <v>0</v>
      </c>
      <c r="X34" s="75">
        <f t="shared" si="17"/>
        <v>0</v>
      </c>
      <c r="Y34" s="75">
        <f t="shared" si="17"/>
        <v>1</v>
      </c>
      <c r="Z34" s="75">
        <f t="shared" si="17"/>
        <v>0</v>
      </c>
      <c r="AA34" s="75">
        <f t="shared" si="17"/>
        <v>0</v>
      </c>
      <c r="AB34" s="75">
        <f t="shared" si="17"/>
        <v>0</v>
      </c>
      <c r="AC34" s="75">
        <f t="shared" si="17"/>
        <v>0</v>
      </c>
      <c r="AD34" s="75">
        <f t="shared" si="17"/>
        <v>0</v>
      </c>
      <c r="AE34" s="75">
        <f t="shared" si="17"/>
        <v>0</v>
      </c>
      <c r="AF34" s="75">
        <f t="shared" si="17"/>
        <v>0</v>
      </c>
      <c r="AG34" s="75">
        <f t="shared" si="17"/>
        <v>0</v>
      </c>
      <c r="AH34" s="75">
        <f t="shared" si="17"/>
        <v>0</v>
      </c>
      <c r="AI34" s="75">
        <f t="shared" si="17"/>
        <v>0</v>
      </c>
      <c r="AJ34" s="75">
        <f t="shared" si="17"/>
        <v>0</v>
      </c>
      <c r="AK34" s="75">
        <f t="shared" si="17"/>
        <v>0</v>
      </c>
      <c r="AL34" s="75">
        <f t="shared" si="17"/>
        <v>0</v>
      </c>
      <c r="AM34" s="75">
        <f t="shared" si="10"/>
        <v>1</v>
      </c>
      <c r="AN34" s="75">
        <f t="shared" si="11"/>
        <v>0</v>
      </c>
      <c r="AO34" s="75">
        <f aca="true" t="shared" si="18" ref="AO34:BH34">SUM(AO35:AO36)</f>
        <v>0</v>
      </c>
      <c r="AP34" s="75">
        <f t="shared" si="18"/>
        <v>0</v>
      </c>
      <c r="AQ34" s="75">
        <f t="shared" si="18"/>
        <v>0</v>
      </c>
      <c r="AR34" s="75">
        <f t="shared" si="18"/>
        <v>0</v>
      </c>
      <c r="AS34" s="75">
        <f t="shared" si="18"/>
        <v>0</v>
      </c>
      <c r="AT34" s="75">
        <f t="shared" si="18"/>
        <v>0</v>
      </c>
      <c r="AU34" s="75">
        <f t="shared" si="18"/>
        <v>1</v>
      </c>
      <c r="AV34" s="75">
        <f t="shared" si="18"/>
        <v>0</v>
      </c>
      <c r="AW34" s="75">
        <f t="shared" si="18"/>
        <v>0</v>
      </c>
      <c r="AX34" s="75">
        <f t="shared" si="18"/>
        <v>0</v>
      </c>
      <c r="AY34" s="75">
        <f t="shared" si="18"/>
        <v>0</v>
      </c>
      <c r="AZ34" s="75">
        <f t="shared" si="18"/>
        <v>0</v>
      </c>
      <c r="BA34" s="75">
        <f t="shared" si="18"/>
        <v>0</v>
      </c>
      <c r="BB34" s="75">
        <f t="shared" si="18"/>
        <v>0</v>
      </c>
      <c r="BC34" s="75">
        <f t="shared" si="18"/>
        <v>0</v>
      </c>
      <c r="BD34" s="75">
        <f t="shared" si="18"/>
        <v>0</v>
      </c>
      <c r="BE34" s="75">
        <f t="shared" si="18"/>
        <v>0</v>
      </c>
      <c r="BF34" s="75">
        <f t="shared" si="18"/>
        <v>0</v>
      </c>
      <c r="BG34" s="75">
        <f t="shared" si="18"/>
        <v>0</v>
      </c>
      <c r="BH34" s="76">
        <f t="shared" si="18"/>
        <v>0</v>
      </c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</row>
    <row r="35" spans="1:90" ht="16.5" customHeight="1">
      <c r="A35" s="81"/>
      <c r="B35" s="102" t="s">
        <v>163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114">
        <v>0</v>
      </c>
      <c r="L35" s="115">
        <v>0</v>
      </c>
      <c r="M35" s="77">
        <v>0</v>
      </c>
      <c r="N35" s="77">
        <v>1</v>
      </c>
      <c r="O35" s="77">
        <v>0</v>
      </c>
      <c r="P35" s="77">
        <v>0</v>
      </c>
      <c r="Q35" s="77">
        <f t="shared" si="7"/>
        <v>0</v>
      </c>
      <c r="R35" s="77">
        <f t="shared" si="8"/>
        <v>0</v>
      </c>
      <c r="S35" s="77">
        <v>0</v>
      </c>
      <c r="T35" s="114">
        <v>0</v>
      </c>
      <c r="U35" s="115">
        <v>0</v>
      </c>
      <c r="V35" s="114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f t="shared" si="10"/>
        <v>1</v>
      </c>
      <c r="AN35" s="159">
        <f t="shared" si="11"/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1</v>
      </c>
      <c r="AV35" s="159">
        <v>0</v>
      </c>
      <c r="AW35" s="159">
        <v>0</v>
      </c>
      <c r="AX35" s="159">
        <v>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0</v>
      </c>
      <c r="BF35" s="159">
        <v>0</v>
      </c>
      <c r="BG35" s="159">
        <v>0</v>
      </c>
      <c r="BH35" s="168">
        <v>0</v>
      </c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</row>
    <row r="36" spans="1:90" ht="16.5" customHeight="1">
      <c r="A36" s="84"/>
      <c r="B36" s="103" t="s">
        <v>164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117">
        <v>0</v>
      </c>
      <c r="L36" s="118">
        <v>0</v>
      </c>
      <c r="M36" s="86">
        <v>0</v>
      </c>
      <c r="N36" s="86">
        <v>0</v>
      </c>
      <c r="O36" s="86">
        <v>0</v>
      </c>
      <c r="P36" s="86">
        <v>0</v>
      </c>
      <c r="Q36" s="86">
        <f t="shared" si="7"/>
        <v>1</v>
      </c>
      <c r="R36" s="86">
        <f t="shared" si="8"/>
        <v>0</v>
      </c>
      <c r="S36" s="86">
        <v>0</v>
      </c>
      <c r="T36" s="117">
        <v>0</v>
      </c>
      <c r="U36" s="118">
        <v>0</v>
      </c>
      <c r="V36" s="117">
        <v>0</v>
      </c>
      <c r="W36" s="164">
        <v>0</v>
      </c>
      <c r="X36" s="164">
        <v>0</v>
      </c>
      <c r="Y36" s="164">
        <v>1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0</v>
      </c>
      <c r="AF36" s="164">
        <v>0</v>
      </c>
      <c r="AG36" s="164">
        <v>0</v>
      </c>
      <c r="AH36" s="164">
        <v>0</v>
      </c>
      <c r="AI36" s="164">
        <v>0</v>
      </c>
      <c r="AJ36" s="164">
        <v>0</v>
      </c>
      <c r="AK36" s="164">
        <v>0</v>
      </c>
      <c r="AL36" s="164">
        <v>0</v>
      </c>
      <c r="AM36" s="164">
        <f t="shared" si="10"/>
        <v>0</v>
      </c>
      <c r="AN36" s="164">
        <f t="shared" si="11"/>
        <v>0</v>
      </c>
      <c r="AO36" s="164">
        <v>0</v>
      </c>
      <c r="AP36" s="164">
        <v>0</v>
      </c>
      <c r="AQ36" s="164">
        <v>0</v>
      </c>
      <c r="AR36" s="164">
        <v>0</v>
      </c>
      <c r="AS36" s="164">
        <v>0</v>
      </c>
      <c r="AT36" s="164">
        <v>0</v>
      </c>
      <c r="AU36" s="164">
        <v>0</v>
      </c>
      <c r="AV36" s="164">
        <v>0</v>
      </c>
      <c r="AW36" s="164">
        <v>0</v>
      </c>
      <c r="AX36" s="164">
        <v>0</v>
      </c>
      <c r="AY36" s="164">
        <v>0</v>
      </c>
      <c r="AZ36" s="164">
        <v>0</v>
      </c>
      <c r="BA36" s="164">
        <v>0</v>
      </c>
      <c r="BB36" s="164">
        <v>0</v>
      </c>
      <c r="BC36" s="164">
        <v>0</v>
      </c>
      <c r="BD36" s="164">
        <v>0</v>
      </c>
      <c r="BE36" s="164">
        <v>0</v>
      </c>
      <c r="BF36" s="164">
        <v>0</v>
      </c>
      <c r="BG36" s="164">
        <v>0</v>
      </c>
      <c r="BH36" s="173">
        <v>0</v>
      </c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</row>
    <row r="37" spans="1:90" ht="16.5" customHeight="1">
      <c r="A37" s="87" t="s">
        <v>72</v>
      </c>
      <c r="B37" s="88" t="s">
        <v>165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119">
        <v>0</v>
      </c>
      <c r="L37" s="120">
        <v>0</v>
      </c>
      <c r="M37" s="90">
        <v>0</v>
      </c>
      <c r="N37" s="90">
        <v>0</v>
      </c>
      <c r="O37" s="90">
        <v>0</v>
      </c>
      <c r="P37" s="90">
        <v>1</v>
      </c>
      <c r="Q37" s="90">
        <f t="shared" si="7"/>
        <v>0</v>
      </c>
      <c r="R37" s="90">
        <f t="shared" si="8"/>
        <v>1</v>
      </c>
      <c r="S37" s="90">
        <v>0</v>
      </c>
      <c r="T37" s="119">
        <v>0</v>
      </c>
      <c r="U37" s="120">
        <v>0</v>
      </c>
      <c r="V37" s="119">
        <v>0</v>
      </c>
      <c r="W37" s="165">
        <v>0</v>
      </c>
      <c r="X37" s="165">
        <v>1</v>
      </c>
      <c r="Y37" s="165">
        <v>0</v>
      </c>
      <c r="Z37" s="165">
        <v>0</v>
      </c>
      <c r="AA37" s="165">
        <v>0</v>
      </c>
      <c r="AB37" s="165">
        <v>0</v>
      </c>
      <c r="AC37" s="165">
        <v>0</v>
      </c>
      <c r="AD37" s="165">
        <v>0</v>
      </c>
      <c r="AE37" s="165">
        <v>0</v>
      </c>
      <c r="AF37" s="165">
        <v>0</v>
      </c>
      <c r="AG37" s="165">
        <v>0</v>
      </c>
      <c r="AH37" s="165">
        <v>0</v>
      </c>
      <c r="AI37" s="165">
        <v>0</v>
      </c>
      <c r="AJ37" s="165">
        <v>0</v>
      </c>
      <c r="AK37" s="165">
        <v>0</v>
      </c>
      <c r="AL37" s="165">
        <v>2</v>
      </c>
      <c r="AM37" s="165">
        <f t="shared" si="10"/>
        <v>0</v>
      </c>
      <c r="AN37" s="165">
        <f t="shared" si="11"/>
        <v>1</v>
      </c>
      <c r="AO37" s="165">
        <v>0</v>
      </c>
      <c r="AP37" s="165">
        <v>0</v>
      </c>
      <c r="AQ37" s="165">
        <v>0</v>
      </c>
      <c r="AR37" s="165">
        <v>0</v>
      </c>
      <c r="AS37" s="165">
        <v>0</v>
      </c>
      <c r="AT37" s="165">
        <v>0</v>
      </c>
      <c r="AU37" s="165">
        <v>0</v>
      </c>
      <c r="AV37" s="165">
        <v>1</v>
      </c>
      <c r="AW37" s="165">
        <v>0</v>
      </c>
      <c r="AX37" s="165">
        <v>0</v>
      </c>
      <c r="AY37" s="165">
        <v>0</v>
      </c>
      <c r="AZ37" s="165">
        <v>0</v>
      </c>
      <c r="BA37" s="165">
        <v>0</v>
      </c>
      <c r="BB37" s="165">
        <v>0</v>
      </c>
      <c r="BC37" s="165">
        <v>0</v>
      </c>
      <c r="BD37" s="165">
        <v>0</v>
      </c>
      <c r="BE37" s="165">
        <v>0</v>
      </c>
      <c r="BF37" s="165">
        <v>0</v>
      </c>
      <c r="BG37" s="165">
        <v>0</v>
      </c>
      <c r="BH37" s="174">
        <v>0</v>
      </c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</row>
    <row r="38" spans="1:90" ht="16.5" customHeight="1">
      <c r="A38" s="95" t="s">
        <v>73</v>
      </c>
      <c r="B38" s="96"/>
      <c r="C38" s="72">
        <f aca="true" t="shared" si="19" ref="C38:P38">SUM(C39:C42)</f>
        <v>0</v>
      </c>
      <c r="D38" s="72">
        <f t="shared" si="19"/>
        <v>0</v>
      </c>
      <c r="E38" s="72">
        <f t="shared" si="19"/>
        <v>0</v>
      </c>
      <c r="F38" s="72">
        <f t="shared" si="19"/>
        <v>0</v>
      </c>
      <c r="G38" s="72">
        <f t="shared" si="19"/>
        <v>2</v>
      </c>
      <c r="H38" s="72">
        <f t="shared" si="19"/>
        <v>0</v>
      </c>
      <c r="I38" s="72">
        <f t="shared" si="19"/>
        <v>0</v>
      </c>
      <c r="J38" s="72">
        <f t="shared" si="19"/>
        <v>0</v>
      </c>
      <c r="K38" s="73">
        <f t="shared" si="19"/>
        <v>0</v>
      </c>
      <c r="L38" s="74">
        <f t="shared" si="19"/>
        <v>0</v>
      </c>
      <c r="M38" s="72">
        <f t="shared" si="19"/>
        <v>0</v>
      </c>
      <c r="N38" s="72">
        <f t="shared" si="19"/>
        <v>0</v>
      </c>
      <c r="O38" s="72">
        <f t="shared" si="19"/>
        <v>1</v>
      </c>
      <c r="P38" s="72">
        <f t="shared" si="19"/>
        <v>0</v>
      </c>
      <c r="Q38" s="72">
        <f t="shared" si="7"/>
        <v>1</v>
      </c>
      <c r="R38" s="72">
        <f t="shared" si="8"/>
        <v>0</v>
      </c>
      <c r="S38" s="72">
        <f aca="true" t="shared" si="20" ref="S38:AL38">SUM(S39:S42)</f>
        <v>0</v>
      </c>
      <c r="T38" s="73">
        <f t="shared" si="20"/>
        <v>0</v>
      </c>
      <c r="U38" s="74">
        <f t="shared" si="20"/>
        <v>1</v>
      </c>
      <c r="V38" s="73">
        <f t="shared" si="20"/>
        <v>0</v>
      </c>
      <c r="W38" s="75">
        <f t="shared" si="20"/>
        <v>0</v>
      </c>
      <c r="X38" s="75">
        <f t="shared" si="20"/>
        <v>0</v>
      </c>
      <c r="Y38" s="75">
        <f t="shared" si="20"/>
        <v>0</v>
      </c>
      <c r="Z38" s="75">
        <f t="shared" si="20"/>
        <v>0</v>
      </c>
      <c r="AA38" s="75">
        <f t="shared" si="20"/>
        <v>0</v>
      </c>
      <c r="AB38" s="75">
        <f t="shared" si="20"/>
        <v>0</v>
      </c>
      <c r="AC38" s="75">
        <f t="shared" si="20"/>
        <v>0</v>
      </c>
      <c r="AD38" s="75">
        <f t="shared" si="20"/>
        <v>0</v>
      </c>
      <c r="AE38" s="75">
        <f t="shared" si="20"/>
        <v>0</v>
      </c>
      <c r="AF38" s="75">
        <f t="shared" si="20"/>
        <v>0</v>
      </c>
      <c r="AG38" s="75">
        <f t="shared" si="20"/>
        <v>0</v>
      </c>
      <c r="AH38" s="75">
        <f t="shared" si="20"/>
        <v>0</v>
      </c>
      <c r="AI38" s="75">
        <f t="shared" si="20"/>
        <v>1</v>
      </c>
      <c r="AJ38" s="75">
        <f t="shared" si="20"/>
        <v>0</v>
      </c>
      <c r="AK38" s="75">
        <f t="shared" si="20"/>
        <v>1</v>
      </c>
      <c r="AL38" s="75">
        <f t="shared" si="20"/>
        <v>0</v>
      </c>
      <c r="AM38" s="75">
        <f t="shared" si="10"/>
        <v>0</v>
      </c>
      <c r="AN38" s="75">
        <f t="shared" si="11"/>
        <v>0</v>
      </c>
      <c r="AO38" s="75">
        <f aca="true" t="shared" si="21" ref="AO38:BH38">SUM(AO39:AO42)</f>
        <v>0</v>
      </c>
      <c r="AP38" s="75">
        <f t="shared" si="21"/>
        <v>0</v>
      </c>
      <c r="AQ38" s="75">
        <f t="shared" si="21"/>
        <v>0</v>
      </c>
      <c r="AR38" s="75">
        <f t="shared" si="21"/>
        <v>0</v>
      </c>
      <c r="AS38" s="75">
        <f t="shared" si="21"/>
        <v>0</v>
      </c>
      <c r="AT38" s="75">
        <f t="shared" si="21"/>
        <v>0</v>
      </c>
      <c r="AU38" s="75">
        <f t="shared" si="21"/>
        <v>0</v>
      </c>
      <c r="AV38" s="75">
        <f t="shared" si="21"/>
        <v>0</v>
      </c>
      <c r="AW38" s="75">
        <f t="shared" si="21"/>
        <v>0</v>
      </c>
      <c r="AX38" s="75">
        <f t="shared" si="21"/>
        <v>0</v>
      </c>
      <c r="AY38" s="75">
        <f t="shared" si="21"/>
        <v>0</v>
      </c>
      <c r="AZ38" s="75">
        <f t="shared" si="21"/>
        <v>0</v>
      </c>
      <c r="BA38" s="75">
        <f t="shared" si="21"/>
        <v>0</v>
      </c>
      <c r="BB38" s="75">
        <f t="shared" si="21"/>
        <v>0</v>
      </c>
      <c r="BC38" s="75">
        <f t="shared" si="21"/>
        <v>0</v>
      </c>
      <c r="BD38" s="75">
        <f t="shared" si="21"/>
        <v>0</v>
      </c>
      <c r="BE38" s="75">
        <f t="shared" si="21"/>
        <v>0</v>
      </c>
      <c r="BF38" s="75">
        <f t="shared" si="21"/>
        <v>0</v>
      </c>
      <c r="BG38" s="75">
        <f t="shared" si="21"/>
        <v>0</v>
      </c>
      <c r="BH38" s="76">
        <f t="shared" si="21"/>
        <v>0</v>
      </c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</row>
    <row r="39" spans="1:90" ht="16.5" customHeight="1">
      <c r="A39" s="81"/>
      <c r="B39" s="102" t="s">
        <v>74</v>
      </c>
      <c r="C39" s="77">
        <v>0</v>
      </c>
      <c r="D39" s="77">
        <v>0</v>
      </c>
      <c r="E39" s="77">
        <v>0</v>
      </c>
      <c r="F39" s="77">
        <v>0</v>
      </c>
      <c r="G39" s="77">
        <v>1</v>
      </c>
      <c r="H39" s="77">
        <v>0</v>
      </c>
      <c r="I39" s="77">
        <v>0</v>
      </c>
      <c r="J39" s="77">
        <v>0</v>
      </c>
      <c r="K39" s="114">
        <v>0</v>
      </c>
      <c r="L39" s="115">
        <v>0</v>
      </c>
      <c r="M39" s="77">
        <v>0</v>
      </c>
      <c r="N39" s="77">
        <v>0</v>
      </c>
      <c r="O39" s="77">
        <v>1</v>
      </c>
      <c r="P39" s="77">
        <v>0</v>
      </c>
      <c r="Q39" s="77">
        <f t="shared" si="7"/>
        <v>0</v>
      </c>
      <c r="R39" s="77">
        <f t="shared" si="8"/>
        <v>0</v>
      </c>
      <c r="S39" s="77">
        <v>0</v>
      </c>
      <c r="T39" s="114">
        <v>0</v>
      </c>
      <c r="U39" s="115">
        <v>0</v>
      </c>
      <c r="V39" s="114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1</v>
      </c>
      <c r="AJ39" s="159">
        <v>0</v>
      </c>
      <c r="AK39" s="159">
        <v>1</v>
      </c>
      <c r="AL39" s="159">
        <v>0</v>
      </c>
      <c r="AM39" s="159">
        <f t="shared" si="10"/>
        <v>0</v>
      </c>
      <c r="AN39" s="159">
        <f t="shared" si="11"/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59">
        <v>0</v>
      </c>
      <c r="BC39" s="159">
        <v>0</v>
      </c>
      <c r="BD39" s="159">
        <v>0</v>
      </c>
      <c r="BE39" s="159">
        <v>0</v>
      </c>
      <c r="BF39" s="159">
        <v>0</v>
      </c>
      <c r="BG39" s="159">
        <v>0</v>
      </c>
      <c r="BH39" s="168">
        <v>0</v>
      </c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</row>
    <row r="40" spans="1:90" ht="16.5" customHeight="1">
      <c r="A40" s="81"/>
      <c r="B40" s="102" t="s">
        <v>166</v>
      </c>
      <c r="C40" s="77">
        <v>0</v>
      </c>
      <c r="D40" s="77">
        <v>0</v>
      </c>
      <c r="E40" s="77">
        <v>0</v>
      </c>
      <c r="F40" s="77">
        <v>0</v>
      </c>
      <c r="G40" s="77">
        <v>1</v>
      </c>
      <c r="H40" s="77">
        <v>0</v>
      </c>
      <c r="I40" s="77">
        <v>0</v>
      </c>
      <c r="J40" s="77">
        <v>0</v>
      </c>
      <c r="K40" s="114">
        <v>0</v>
      </c>
      <c r="L40" s="115">
        <v>0</v>
      </c>
      <c r="M40" s="77">
        <v>0</v>
      </c>
      <c r="N40" s="77">
        <v>0</v>
      </c>
      <c r="O40" s="77">
        <v>0</v>
      </c>
      <c r="P40" s="77">
        <v>0</v>
      </c>
      <c r="Q40" s="77">
        <f t="shared" si="7"/>
        <v>1</v>
      </c>
      <c r="R40" s="77">
        <f t="shared" si="8"/>
        <v>0</v>
      </c>
      <c r="S40" s="77">
        <v>0</v>
      </c>
      <c r="T40" s="114">
        <v>0</v>
      </c>
      <c r="U40" s="115">
        <v>1</v>
      </c>
      <c r="V40" s="114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f t="shared" si="10"/>
        <v>0</v>
      </c>
      <c r="AN40" s="159">
        <f t="shared" si="11"/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59">
        <v>0</v>
      </c>
      <c r="BD40" s="159">
        <v>0</v>
      </c>
      <c r="BE40" s="159">
        <v>0</v>
      </c>
      <c r="BF40" s="159">
        <v>0</v>
      </c>
      <c r="BG40" s="159">
        <v>0</v>
      </c>
      <c r="BH40" s="168">
        <v>0</v>
      </c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</row>
    <row r="41" spans="1:90" ht="16.5" customHeight="1">
      <c r="A41" s="81"/>
      <c r="B41" s="102" t="s">
        <v>167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114">
        <v>0</v>
      </c>
      <c r="L41" s="115">
        <v>0</v>
      </c>
      <c r="M41" s="77">
        <v>0</v>
      </c>
      <c r="N41" s="77">
        <v>0</v>
      </c>
      <c r="O41" s="77">
        <v>0</v>
      </c>
      <c r="P41" s="77">
        <v>0</v>
      </c>
      <c r="Q41" s="77">
        <f t="shared" si="7"/>
        <v>0</v>
      </c>
      <c r="R41" s="77">
        <f t="shared" si="8"/>
        <v>0</v>
      </c>
      <c r="S41" s="77">
        <v>0</v>
      </c>
      <c r="T41" s="114">
        <v>0</v>
      </c>
      <c r="U41" s="115">
        <v>0</v>
      </c>
      <c r="V41" s="114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f t="shared" si="10"/>
        <v>0</v>
      </c>
      <c r="AN41" s="159">
        <f t="shared" si="11"/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59">
        <v>0</v>
      </c>
      <c r="BH41" s="168">
        <v>0</v>
      </c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</row>
    <row r="42" spans="1:90" ht="16.5" customHeight="1">
      <c r="A42" s="84"/>
      <c r="B42" s="103" t="s">
        <v>168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117">
        <v>0</v>
      </c>
      <c r="L42" s="118">
        <v>0</v>
      </c>
      <c r="M42" s="86">
        <v>0</v>
      </c>
      <c r="N42" s="86">
        <v>0</v>
      </c>
      <c r="O42" s="86">
        <v>0</v>
      </c>
      <c r="P42" s="86">
        <v>0</v>
      </c>
      <c r="Q42" s="86">
        <f t="shared" si="7"/>
        <v>0</v>
      </c>
      <c r="R42" s="86">
        <f t="shared" si="8"/>
        <v>0</v>
      </c>
      <c r="S42" s="86">
        <v>0</v>
      </c>
      <c r="T42" s="117">
        <v>0</v>
      </c>
      <c r="U42" s="118">
        <v>0</v>
      </c>
      <c r="V42" s="117">
        <v>0</v>
      </c>
      <c r="W42" s="164">
        <v>0</v>
      </c>
      <c r="X42" s="164">
        <v>0</v>
      </c>
      <c r="Y42" s="164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164">
        <v>0</v>
      </c>
      <c r="AJ42" s="164">
        <v>0</v>
      </c>
      <c r="AK42" s="164">
        <v>0</v>
      </c>
      <c r="AL42" s="164">
        <v>0</v>
      </c>
      <c r="AM42" s="164">
        <f t="shared" si="10"/>
        <v>0</v>
      </c>
      <c r="AN42" s="164">
        <f t="shared" si="11"/>
        <v>0</v>
      </c>
      <c r="AO42" s="164">
        <v>0</v>
      </c>
      <c r="AP42" s="164">
        <v>0</v>
      </c>
      <c r="AQ42" s="164">
        <v>0</v>
      </c>
      <c r="AR42" s="164">
        <v>0</v>
      </c>
      <c r="AS42" s="164">
        <v>0</v>
      </c>
      <c r="AT42" s="164">
        <v>0</v>
      </c>
      <c r="AU42" s="164">
        <v>0</v>
      </c>
      <c r="AV42" s="164">
        <v>0</v>
      </c>
      <c r="AW42" s="164"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164">
        <v>0</v>
      </c>
      <c r="BH42" s="173">
        <v>0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</row>
    <row r="43" spans="1:90" ht="16.5" customHeight="1">
      <c r="A43" s="95" t="s">
        <v>75</v>
      </c>
      <c r="B43" s="96"/>
      <c r="C43" s="72">
        <f aca="true" t="shared" si="22" ref="C43:P43">SUM(C44:C49)</f>
        <v>0</v>
      </c>
      <c r="D43" s="72">
        <f t="shared" si="22"/>
        <v>0</v>
      </c>
      <c r="E43" s="72">
        <f t="shared" si="22"/>
        <v>0</v>
      </c>
      <c r="F43" s="72">
        <f t="shared" si="22"/>
        <v>0</v>
      </c>
      <c r="G43" s="72">
        <f t="shared" si="22"/>
        <v>0</v>
      </c>
      <c r="H43" s="72">
        <f t="shared" si="22"/>
        <v>0</v>
      </c>
      <c r="I43" s="72">
        <f t="shared" si="22"/>
        <v>0</v>
      </c>
      <c r="J43" s="72">
        <f t="shared" si="22"/>
        <v>0</v>
      </c>
      <c r="K43" s="73">
        <f t="shared" si="22"/>
        <v>0</v>
      </c>
      <c r="L43" s="74">
        <f t="shared" si="22"/>
        <v>0</v>
      </c>
      <c r="M43" s="72">
        <f t="shared" si="22"/>
        <v>0</v>
      </c>
      <c r="N43" s="72">
        <f t="shared" si="22"/>
        <v>0</v>
      </c>
      <c r="O43" s="72">
        <f t="shared" si="22"/>
        <v>0</v>
      </c>
      <c r="P43" s="72">
        <f t="shared" si="22"/>
        <v>0</v>
      </c>
      <c r="Q43" s="72">
        <f t="shared" si="7"/>
        <v>1</v>
      </c>
      <c r="R43" s="72">
        <f t="shared" si="8"/>
        <v>1</v>
      </c>
      <c r="S43" s="72">
        <f aca="true" t="shared" si="23" ref="S43:AL43">SUM(S44:S49)</f>
        <v>1</v>
      </c>
      <c r="T43" s="73">
        <f t="shared" si="23"/>
        <v>0</v>
      </c>
      <c r="U43" s="74">
        <f t="shared" si="23"/>
        <v>0</v>
      </c>
      <c r="V43" s="73">
        <f t="shared" si="23"/>
        <v>1</v>
      </c>
      <c r="W43" s="75">
        <f t="shared" si="23"/>
        <v>0</v>
      </c>
      <c r="X43" s="75">
        <f t="shared" si="23"/>
        <v>0</v>
      </c>
      <c r="Y43" s="75">
        <f t="shared" si="23"/>
        <v>0</v>
      </c>
      <c r="Z43" s="75">
        <f t="shared" si="23"/>
        <v>0</v>
      </c>
      <c r="AA43" s="75">
        <f t="shared" si="23"/>
        <v>0</v>
      </c>
      <c r="AB43" s="75">
        <f t="shared" si="23"/>
        <v>0</v>
      </c>
      <c r="AC43" s="75">
        <f t="shared" si="23"/>
        <v>0</v>
      </c>
      <c r="AD43" s="75">
        <f t="shared" si="23"/>
        <v>0</v>
      </c>
      <c r="AE43" s="75">
        <f t="shared" si="23"/>
        <v>0</v>
      </c>
      <c r="AF43" s="75">
        <f t="shared" si="23"/>
        <v>0</v>
      </c>
      <c r="AG43" s="75">
        <f t="shared" si="23"/>
        <v>0</v>
      </c>
      <c r="AH43" s="75">
        <f t="shared" si="23"/>
        <v>0</v>
      </c>
      <c r="AI43" s="75">
        <f t="shared" si="23"/>
        <v>0</v>
      </c>
      <c r="AJ43" s="75">
        <f t="shared" si="23"/>
        <v>0</v>
      </c>
      <c r="AK43" s="75">
        <f t="shared" si="23"/>
        <v>2</v>
      </c>
      <c r="AL43" s="75">
        <f t="shared" si="23"/>
        <v>0</v>
      </c>
      <c r="AM43" s="75">
        <f t="shared" si="10"/>
        <v>0</v>
      </c>
      <c r="AN43" s="75">
        <f t="shared" si="11"/>
        <v>0</v>
      </c>
      <c r="AO43" s="75">
        <f aca="true" t="shared" si="24" ref="AO43:BH43">SUM(AO44:AO49)</f>
        <v>0</v>
      </c>
      <c r="AP43" s="75">
        <f t="shared" si="24"/>
        <v>0</v>
      </c>
      <c r="AQ43" s="75">
        <f t="shared" si="24"/>
        <v>0</v>
      </c>
      <c r="AR43" s="75">
        <f t="shared" si="24"/>
        <v>0</v>
      </c>
      <c r="AS43" s="75">
        <f t="shared" si="24"/>
        <v>0</v>
      </c>
      <c r="AT43" s="75">
        <f t="shared" si="24"/>
        <v>0</v>
      </c>
      <c r="AU43" s="75">
        <f t="shared" si="24"/>
        <v>0</v>
      </c>
      <c r="AV43" s="75">
        <f t="shared" si="24"/>
        <v>0</v>
      </c>
      <c r="AW43" s="75">
        <f t="shared" si="24"/>
        <v>0</v>
      </c>
      <c r="AX43" s="75">
        <f t="shared" si="24"/>
        <v>0</v>
      </c>
      <c r="AY43" s="75">
        <f t="shared" si="24"/>
        <v>0</v>
      </c>
      <c r="AZ43" s="75">
        <f t="shared" si="24"/>
        <v>0</v>
      </c>
      <c r="BA43" s="75">
        <f t="shared" si="24"/>
        <v>0</v>
      </c>
      <c r="BB43" s="75">
        <f t="shared" si="24"/>
        <v>0</v>
      </c>
      <c r="BC43" s="75">
        <f t="shared" si="24"/>
        <v>0</v>
      </c>
      <c r="BD43" s="75">
        <f t="shared" si="24"/>
        <v>0</v>
      </c>
      <c r="BE43" s="75">
        <f t="shared" si="24"/>
        <v>0</v>
      </c>
      <c r="BF43" s="75">
        <f t="shared" si="24"/>
        <v>0</v>
      </c>
      <c r="BG43" s="75">
        <f t="shared" si="24"/>
        <v>0</v>
      </c>
      <c r="BH43" s="76">
        <f t="shared" si="24"/>
        <v>0</v>
      </c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</row>
    <row r="44" spans="1:90" ht="16.5" customHeight="1">
      <c r="A44" s="81"/>
      <c r="B44" s="102" t="s">
        <v>169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114">
        <v>0</v>
      </c>
      <c r="L44" s="115">
        <v>0</v>
      </c>
      <c r="M44" s="77">
        <v>0</v>
      </c>
      <c r="N44" s="77">
        <v>0</v>
      </c>
      <c r="O44" s="77">
        <v>0</v>
      </c>
      <c r="P44" s="77">
        <v>0</v>
      </c>
      <c r="Q44" s="77">
        <f t="shared" si="7"/>
        <v>0</v>
      </c>
      <c r="R44" s="77">
        <f t="shared" si="8"/>
        <v>0</v>
      </c>
      <c r="S44" s="77">
        <v>0</v>
      </c>
      <c r="T44" s="114">
        <v>0</v>
      </c>
      <c r="U44" s="115">
        <v>0</v>
      </c>
      <c r="V44" s="114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f t="shared" si="10"/>
        <v>0</v>
      </c>
      <c r="AN44" s="159">
        <f t="shared" si="11"/>
        <v>0</v>
      </c>
      <c r="AO44" s="159">
        <v>0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59">
        <v>0</v>
      </c>
      <c r="AW44" s="159">
        <v>0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59">
        <v>0</v>
      </c>
      <c r="BH44" s="168">
        <v>0</v>
      </c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</row>
    <row r="45" spans="1:90" ht="16.5" customHeight="1">
      <c r="A45" s="81"/>
      <c r="B45" s="102" t="s">
        <v>170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114">
        <v>0</v>
      </c>
      <c r="L45" s="115">
        <v>0</v>
      </c>
      <c r="M45" s="77">
        <v>0</v>
      </c>
      <c r="N45" s="77">
        <v>0</v>
      </c>
      <c r="O45" s="77">
        <v>0</v>
      </c>
      <c r="P45" s="77">
        <v>0</v>
      </c>
      <c r="Q45" s="77">
        <f t="shared" si="7"/>
        <v>0</v>
      </c>
      <c r="R45" s="77">
        <f t="shared" si="8"/>
        <v>0</v>
      </c>
      <c r="S45" s="77">
        <v>0</v>
      </c>
      <c r="T45" s="114">
        <v>0</v>
      </c>
      <c r="U45" s="115">
        <v>0</v>
      </c>
      <c r="V45" s="114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1</v>
      </c>
      <c r="AL45" s="159">
        <v>0</v>
      </c>
      <c r="AM45" s="159">
        <f t="shared" si="10"/>
        <v>0</v>
      </c>
      <c r="AN45" s="159">
        <f t="shared" si="11"/>
        <v>0</v>
      </c>
      <c r="AO45" s="159">
        <v>0</v>
      </c>
      <c r="AP45" s="159">
        <v>0</v>
      </c>
      <c r="AQ45" s="159">
        <v>0</v>
      </c>
      <c r="AR45" s="159">
        <v>0</v>
      </c>
      <c r="AS45" s="159">
        <v>0</v>
      </c>
      <c r="AT45" s="159">
        <v>0</v>
      </c>
      <c r="AU45" s="159">
        <v>0</v>
      </c>
      <c r="AV45" s="159">
        <v>0</v>
      </c>
      <c r="AW45" s="159">
        <v>0</v>
      </c>
      <c r="AX45" s="159">
        <v>0</v>
      </c>
      <c r="AY45" s="159">
        <v>0</v>
      </c>
      <c r="AZ45" s="159">
        <v>0</v>
      </c>
      <c r="BA45" s="159">
        <v>0</v>
      </c>
      <c r="BB45" s="159">
        <v>0</v>
      </c>
      <c r="BC45" s="159">
        <v>0</v>
      </c>
      <c r="BD45" s="159">
        <v>0</v>
      </c>
      <c r="BE45" s="159">
        <v>0</v>
      </c>
      <c r="BF45" s="159">
        <v>0</v>
      </c>
      <c r="BG45" s="159">
        <v>0</v>
      </c>
      <c r="BH45" s="168">
        <v>0</v>
      </c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</row>
    <row r="46" spans="1:90" ht="16.5" customHeight="1">
      <c r="A46" s="81"/>
      <c r="B46" s="102" t="s">
        <v>171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114">
        <v>0</v>
      </c>
      <c r="L46" s="115">
        <v>0</v>
      </c>
      <c r="M46" s="77">
        <v>0</v>
      </c>
      <c r="N46" s="77">
        <v>0</v>
      </c>
      <c r="O46" s="77">
        <v>0</v>
      </c>
      <c r="P46" s="77">
        <v>0</v>
      </c>
      <c r="Q46" s="77">
        <f t="shared" si="7"/>
        <v>0</v>
      </c>
      <c r="R46" s="77">
        <f t="shared" si="8"/>
        <v>0</v>
      </c>
      <c r="S46" s="77">
        <v>0</v>
      </c>
      <c r="T46" s="114">
        <v>0</v>
      </c>
      <c r="U46" s="115">
        <v>0</v>
      </c>
      <c r="V46" s="114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  <c r="AG46" s="159">
        <v>0</v>
      </c>
      <c r="AH46" s="159">
        <v>0</v>
      </c>
      <c r="AI46" s="159">
        <v>0</v>
      </c>
      <c r="AJ46" s="159">
        <v>0</v>
      </c>
      <c r="AK46" s="159">
        <v>0</v>
      </c>
      <c r="AL46" s="159">
        <v>0</v>
      </c>
      <c r="AM46" s="159">
        <f t="shared" si="10"/>
        <v>0</v>
      </c>
      <c r="AN46" s="159">
        <f t="shared" si="11"/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0</v>
      </c>
      <c r="AT46" s="159">
        <v>0</v>
      </c>
      <c r="AU46" s="159">
        <v>0</v>
      </c>
      <c r="AV46" s="159">
        <v>0</v>
      </c>
      <c r="AW46" s="159">
        <v>0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v>0</v>
      </c>
      <c r="BD46" s="159">
        <v>0</v>
      </c>
      <c r="BE46" s="159">
        <v>0</v>
      </c>
      <c r="BF46" s="159">
        <v>0</v>
      </c>
      <c r="BG46" s="159">
        <v>0</v>
      </c>
      <c r="BH46" s="168">
        <v>0</v>
      </c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</row>
    <row r="47" spans="1:90" ht="16.5" customHeight="1">
      <c r="A47" s="106"/>
      <c r="B47" s="102" t="s">
        <v>172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114">
        <v>0</v>
      </c>
      <c r="L47" s="115">
        <v>0</v>
      </c>
      <c r="M47" s="77">
        <v>0</v>
      </c>
      <c r="N47" s="77">
        <v>0</v>
      </c>
      <c r="O47" s="77">
        <v>0</v>
      </c>
      <c r="P47" s="77">
        <v>0</v>
      </c>
      <c r="Q47" s="77">
        <f t="shared" si="7"/>
        <v>0</v>
      </c>
      <c r="R47" s="77">
        <f t="shared" si="8"/>
        <v>0</v>
      </c>
      <c r="S47" s="77">
        <v>0</v>
      </c>
      <c r="T47" s="114">
        <v>0</v>
      </c>
      <c r="U47" s="115">
        <v>0</v>
      </c>
      <c r="V47" s="114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f t="shared" si="10"/>
        <v>0</v>
      </c>
      <c r="AN47" s="159">
        <f t="shared" si="11"/>
        <v>0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159">
        <v>0</v>
      </c>
      <c r="AY47" s="159">
        <v>0</v>
      </c>
      <c r="AZ47" s="159">
        <v>0</v>
      </c>
      <c r="BA47" s="159">
        <v>0</v>
      </c>
      <c r="BB47" s="159">
        <v>0</v>
      </c>
      <c r="BC47" s="159">
        <v>0</v>
      </c>
      <c r="BD47" s="159">
        <v>0</v>
      </c>
      <c r="BE47" s="159">
        <v>0</v>
      </c>
      <c r="BF47" s="159">
        <v>0</v>
      </c>
      <c r="BG47" s="159">
        <v>0</v>
      </c>
      <c r="BH47" s="168">
        <v>0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</row>
    <row r="48" spans="1:90" ht="16.5" customHeight="1">
      <c r="A48" s="81" t="s">
        <v>173</v>
      </c>
      <c r="B48" s="102" t="s">
        <v>174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114">
        <v>0</v>
      </c>
      <c r="L48" s="115">
        <v>0</v>
      </c>
      <c r="M48" s="77">
        <v>0</v>
      </c>
      <c r="N48" s="77">
        <v>0</v>
      </c>
      <c r="O48" s="77">
        <v>0</v>
      </c>
      <c r="P48" s="77">
        <v>0</v>
      </c>
      <c r="Q48" s="77">
        <f aca="true" t="shared" si="25" ref="Q48:Q76">SUM(S48,U48,W48,Y48,AA48,AC48,AE48,AG48)</f>
        <v>1</v>
      </c>
      <c r="R48" s="77">
        <f aca="true" t="shared" si="26" ref="R48:R76">SUM(T48,V48,X48,Z48,AB48,AD48,AF48,AH48)</f>
        <v>1</v>
      </c>
      <c r="S48" s="77">
        <v>1</v>
      </c>
      <c r="T48" s="114">
        <v>0</v>
      </c>
      <c r="U48" s="115">
        <v>0</v>
      </c>
      <c r="V48" s="114">
        <v>1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1</v>
      </c>
      <c r="AL48" s="159">
        <v>0</v>
      </c>
      <c r="AM48" s="159">
        <f aca="true" t="shared" si="27" ref="AM48:AM76">SUM(AO48,AQ48,AS48,AU48,AW48,AY48,BA48,BC48)</f>
        <v>0</v>
      </c>
      <c r="AN48" s="159">
        <f aca="true" t="shared" si="28" ref="AN48:AN76">SUM(AP48,AR48,AT48,AV48,AX48,AZ48,BB48,BD48)</f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59">
        <v>0</v>
      </c>
      <c r="BH48" s="168">
        <v>0</v>
      </c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</row>
    <row r="49" spans="1:90" ht="16.5" customHeight="1">
      <c r="A49" s="84"/>
      <c r="B49" s="102" t="s">
        <v>175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117">
        <v>0</v>
      </c>
      <c r="L49" s="118">
        <v>0</v>
      </c>
      <c r="M49" s="86">
        <v>0</v>
      </c>
      <c r="N49" s="86">
        <v>0</v>
      </c>
      <c r="O49" s="86">
        <v>0</v>
      </c>
      <c r="P49" s="86">
        <v>0</v>
      </c>
      <c r="Q49" s="86">
        <f t="shared" si="25"/>
        <v>0</v>
      </c>
      <c r="R49" s="86">
        <f t="shared" si="26"/>
        <v>0</v>
      </c>
      <c r="S49" s="86">
        <v>0</v>
      </c>
      <c r="T49" s="117">
        <v>0</v>
      </c>
      <c r="U49" s="118">
        <v>0</v>
      </c>
      <c r="V49" s="117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0</v>
      </c>
      <c r="AF49" s="164">
        <v>0</v>
      </c>
      <c r="AG49" s="164">
        <v>0</v>
      </c>
      <c r="AH49" s="164">
        <v>0</v>
      </c>
      <c r="AI49" s="164">
        <v>0</v>
      </c>
      <c r="AJ49" s="164">
        <v>0</v>
      </c>
      <c r="AK49" s="164">
        <v>0</v>
      </c>
      <c r="AL49" s="164">
        <v>0</v>
      </c>
      <c r="AM49" s="164">
        <f t="shared" si="27"/>
        <v>0</v>
      </c>
      <c r="AN49" s="164">
        <f t="shared" si="28"/>
        <v>0</v>
      </c>
      <c r="AO49" s="164">
        <v>0</v>
      </c>
      <c r="AP49" s="164">
        <v>0</v>
      </c>
      <c r="AQ49" s="164">
        <v>0</v>
      </c>
      <c r="AR49" s="164">
        <v>0</v>
      </c>
      <c r="AS49" s="164">
        <v>0</v>
      </c>
      <c r="AT49" s="164">
        <v>0</v>
      </c>
      <c r="AU49" s="164">
        <v>0</v>
      </c>
      <c r="AV49" s="164">
        <v>0</v>
      </c>
      <c r="AW49" s="164">
        <v>0</v>
      </c>
      <c r="AX49" s="164">
        <v>0</v>
      </c>
      <c r="AY49" s="164">
        <v>0</v>
      </c>
      <c r="AZ49" s="164">
        <v>0</v>
      </c>
      <c r="BA49" s="164">
        <v>0</v>
      </c>
      <c r="BB49" s="164">
        <v>0</v>
      </c>
      <c r="BC49" s="164">
        <v>0</v>
      </c>
      <c r="BD49" s="164">
        <v>0</v>
      </c>
      <c r="BE49" s="164">
        <v>0</v>
      </c>
      <c r="BF49" s="164">
        <v>0</v>
      </c>
      <c r="BG49" s="164">
        <v>0</v>
      </c>
      <c r="BH49" s="173">
        <v>0</v>
      </c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</row>
    <row r="50" spans="1:90" ht="16.5" customHeight="1">
      <c r="A50" s="95" t="s">
        <v>76</v>
      </c>
      <c r="B50" s="96"/>
      <c r="C50" s="72">
        <f aca="true" t="shared" si="29" ref="C50:P50">SUM(C51:C54)</f>
        <v>0</v>
      </c>
      <c r="D50" s="72">
        <f t="shared" si="29"/>
        <v>0</v>
      </c>
      <c r="E50" s="72">
        <f t="shared" si="29"/>
        <v>0</v>
      </c>
      <c r="F50" s="72">
        <f t="shared" si="29"/>
        <v>0</v>
      </c>
      <c r="G50" s="72">
        <f t="shared" si="29"/>
        <v>0</v>
      </c>
      <c r="H50" s="72">
        <f t="shared" si="29"/>
        <v>0</v>
      </c>
      <c r="I50" s="72">
        <f t="shared" si="29"/>
        <v>0</v>
      </c>
      <c r="J50" s="72">
        <f t="shared" si="29"/>
        <v>0</v>
      </c>
      <c r="K50" s="73">
        <f t="shared" si="29"/>
        <v>0</v>
      </c>
      <c r="L50" s="74">
        <f t="shared" si="29"/>
        <v>0</v>
      </c>
      <c r="M50" s="72">
        <f t="shared" si="29"/>
        <v>0</v>
      </c>
      <c r="N50" s="72">
        <f t="shared" si="29"/>
        <v>0</v>
      </c>
      <c r="O50" s="72">
        <f t="shared" si="29"/>
        <v>0</v>
      </c>
      <c r="P50" s="72">
        <f t="shared" si="29"/>
        <v>0</v>
      </c>
      <c r="Q50" s="72">
        <f t="shared" si="25"/>
        <v>1</v>
      </c>
      <c r="R50" s="72">
        <f t="shared" si="26"/>
        <v>1</v>
      </c>
      <c r="S50" s="72">
        <f aca="true" t="shared" si="30" ref="S50:AL50">SUM(S51:S54)</f>
        <v>0</v>
      </c>
      <c r="T50" s="73">
        <f t="shared" si="30"/>
        <v>0</v>
      </c>
      <c r="U50" s="74">
        <f t="shared" si="30"/>
        <v>1</v>
      </c>
      <c r="V50" s="73">
        <f t="shared" si="30"/>
        <v>1</v>
      </c>
      <c r="W50" s="75">
        <f t="shared" si="30"/>
        <v>0</v>
      </c>
      <c r="X50" s="75">
        <f t="shared" si="30"/>
        <v>0</v>
      </c>
      <c r="Y50" s="75">
        <f t="shared" si="30"/>
        <v>0</v>
      </c>
      <c r="Z50" s="75">
        <f t="shared" si="30"/>
        <v>0</v>
      </c>
      <c r="AA50" s="75">
        <f t="shared" si="30"/>
        <v>0</v>
      </c>
      <c r="AB50" s="75">
        <f t="shared" si="30"/>
        <v>0</v>
      </c>
      <c r="AC50" s="75">
        <f t="shared" si="30"/>
        <v>0</v>
      </c>
      <c r="AD50" s="75">
        <f t="shared" si="30"/>
        <v>0</v>
      </c>
      <c r="AE50" s="75">
        <f t="shared" si="30"/>
        <v>0</v>
      </c>
      <c r="AF50" s="75">
        <f t="shared" si="30"/>
        <v>0</v>
      </c>
      <c r="AG50" s="75">
        <f t="shared" si="30"/>
        <v>0</v>
      </c>
      <c r="AH50" s="75">
        <f t="shared" si="30"/>
        <v>0</v>
      </c>
      <c r="AI50" s="75">
        <f t="shared" si="30"/>
        <v>0</v>
      </c>
      <c r="AJ50" s="75">
        <f t="shared" si="30"/>
        <v>0</v>
      </c>
      <c r="AK50" s="75">
        <f t="shared" si="30"/>
        <v>0</v>
      </c>
      <c r="AL50" s="75">
        <f t="shared" si="30"/>
        <v>0</v>
      </c>
      <c r="AM50" s="75">
        <f t="shared" si="27"/>
        <v>0</v>
      </c>
      <c r="AN50" s="75">
        <f t="shared" si="28"/>
        <v>0</v>
      </c>
      <c r="AO50" s="75">
        <f aca="true" t="shared" si="31" ref="AO50:BH50">SUM(AO51:AO54)</f>
        <v>0</v>
      </c>
      <c r="AP50" s="75">
        <f t="shared" si="31"/>
        <v>0</v>
      </c>
      <c r="AQ50" s="75">
        <f t="shared" si="31"/>
        <v>0</v>
      </c>
      <c r="AR50" s="75">
        <f t="shared" si="31"/>
        <v>0</v>
      </c>
      <c r="AS50" s="75">
        <f t="shared" si="31"/>
        <v>0</v>
      </c>
      <c r="AT50" s="75">
        <f t="shared" si="31"/>
        <v>0</v>
      </c>
      <c r="AU50" s="75">
        <f t="shared" si="31"/>
        <v>0</v>
      </c>
      <c r="AV50" s="75">
        <f t="shared" si="31"/>
        <v>0</v>
      </c>
      <c r="AW50" s="75">
        <f t="shared" si="31"/>
        <v>0</v>
      </c>
      <c r="AX50" s="75">
        <f t="shared" si="31"/>
        <v>0</v>
      </c>
      <c r="AY50" s="75">
        <f t="shared" si="31"/>
        <v>0</v>
      </c>
      <c r="AZ50" s="75">
        <f t="shared" si="31"/>
        <v>0</v>
      </c>
      <c r="BA50" s="75">
        <f t="shared" si="31"/>
        <v>0</v>
      </c>
      <c r="BB50" s="75">
        <f t="shared" si="31"/>
        <v>0</v>
      </c>
      <c r="BC50" s="75">
        <f t="shared" si="31"/>
        <v>0</v>
      </c>
      <c r="BD50" s="75">
        <f t="shared" si="31"/>
        <v>0</v>
      </c>
      <c r="BE50" s="75">
        <f t="shared" si="31"/>
        <v>0</v>
      </c>
      <c r="BF50" s="75">
        <f t="shared" si="31"/>
        <v>0</v>
      </c>
      <c r="BG50" s="75">
        <f t="shared" si="31"/>
        <v>0</v>
      </c>
      <c r="BH50" s="76">
        <f t="shared" si="31"/>
        <v>0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</row>
    <row r="51" spans="1:90" ht="16.5" customHeight="1">
      <c r="A51" s="81"/>
      <c r="B51" s="102" t="s">
        <v>176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114">
        <v>0</v>
      </c>
      <c r="L51" s="115">
        <v>0</v>
      </c>
      <c r="M51" s="77">
        <v>0</v>
      </c>
      <c r="N51" s="77">
        <v>0</v>
      </c>
      <c r="O51" s="77">
        <v>0</v>
      </c>
      <c r="P51" s="77">
        <v>0</v>
      </c>
      <c r="Q51" s="77">
        <f t="shared" si="25"/>
        <v>0</v>
      </c>
      <c r="R51" s="77">
        <f t="shared" si="26"/>
        <v>0</v>
      </c>
      <c r="S51" s="77">
        <v>0</v>
      </c>
      <c r="T51" s="114">
        <v>0</v>
      </c>
      <c r="U51" s="115">
        <v>0</v>
      </c>
      <c r="V51" s="114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f t="shared" si="27"/>
        <v>0</v>
      </c>
      <c r="AN51" s="159">
        <f t="shared" si="28"/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v>0</v>
      </c>
      <c r="BD51" s="159">
        <v>0</v>
      </c>
      <c r="BE51" s="159">
        <v>0</v>
      </c>
      <c r="BF51" s="159">
        <v>0</v>
      </c>
      <c r="BG51" s="159">
        <v>0</v>
      </c>
      <c r="BH51" s="168">
        <v>0</v>
      </c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</row>
    <row r="52" spans="1:90" ht="16.5" customHeight="1">
      <c r="A52" s="81"/>
      <c r="B52" s="102" t="s">
        <v>177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114">
        <v>0</v>
      </c>
      <c r="L52" s="115">
        <v>0</v>
      </c>
      <c r="M52" s="77">
        <v>0</v>
      </c>
      <c r="N52" s="77">
        <v>0</v>
      </c>
      <c r="O52" s="77">
        <v>0</v>
      </c>
      <c r="P52" s="77">
        <v>0</v>
      </c>
      <c r="Q52" s="77">
        <f t="shared" si="25"/>
        <v>1</v>
      </c>
      <c r="R52" s="77">
        <f t="shared" si="26"/>
        <v>1</v>
      </c>
      <c r="S52" s="77">
        <v>0</v>
      </c>
      <c r="T52" s="114">
        <v>0</v>
      </c>
      <c r="U52" s="115">
        <v>1</v>
      </c>
      <c r="V52" s="114">
        <v>1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f t="shared" si="27"/>
        <v>0</v>
      </c>
      <c r="AN52" s="159">
        <f t="shared" si="28"/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0</v>
      </c>
      <c r="BB52" s="159">
        <v>0</v>
      </c>
      <c r="BC52" s="159">
        <v>0</v>
      </c>
      <c r="BD52" s="159">
        <v>0</v>
      </c>
      <c r="BE52" s="159">
        <v>0</v>
      </c>
      <c r="BF52" s="159">
        <v>0</v>
      </c>
      <c r="BG52" s="159">
        <v>0</v>
      </c>
      <c r="BH52" s="168">
        <v>0</v>
      </c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</row>
    <row r="53" spans="1:90" ht="16.5" customHeight="1">
      <c r="A53" s="81"/>
      <c r="B53" s="102" t="s">
        <v>77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114">
        <v>0</v>
      </c>
      <c r="L53" s="115">
        <v>0</v>
      </c>
      <c r="M53" s="77">
        <v>0</v>
      </c>
      <c r="N53" s="77">
        <v>0</v>
      </c>
      <c r="O53" s="77">
        <v>0</v>
      </c>
      <c r="P53" s="77">
        <v>0</v>
      </c>
      <c r="Q53" s="77">
        <f t="shared" si="25"/>
        <v>0</v>
      </c>
      <c r="R53" s="77">
        <f t="shared" si="26"/>
        <v>0</v>
      </c>
      <c r="S53" s="77">
        <v>0</v>
      </c>
      <c r="T53" s="114">
        <v>0</v>
      </c>
      <c r="U53" s="115">
        <v>0</v>
      </c>
      <c r="V53" s="114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f t="shared" si="27"/>
        <v>0</v>
      </c>
      <c r="AN53" s="159">
        <f t="shared" si="28"/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59">
        <v>0</v>
      </c>
      <c r="BH53" s="168">
        <v>0</v>
      </c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</row>
    <row r="54" spans="1:90" ht="16.5" customHeight="1">
      <c r="A54" s="81"/>
      <c r="B54" s="102" t="s">
        <v>78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117">
        <v>0</v>
      </c>
      <c r="L54" s="118">
        <v>0</v>
      </c>
      <c r="M54" s="86">
        <v>0</v>
      </c>
      <c r="N54" s="86">
        <v>0</v>
      </c>
      <c r="O54" s="86">
        <v>0</v>
      </c>
      <c r="P54" s="86">
        <v>0</v>
      </c>
      <c r="Q54" s="86">
        <f t="shared" si="25"/>
        <v>0</v>
      </c>
      <c r="R54" s="86">
        <f t="shared" si="26"/>
        <v>0</v>
      </c>
      <c r="S54" s="86">
        <v>0</v>
      </c>
      <c r="T54" s="117">
        <v>0</v>
      </c>
      <c r="U54" s="118">
        <v>0</v>
      </c>
      <c r="V54" s="117">
        <v>0</v>
      </c>
      <c r="W54" s="164">
        <v>0</v>
      </c>
      <c r="X54" s="164">
        <v>0</v>
      </c>
      <c r="Y54" s="164">
        <v>0</v>
      </c>
      <c r="Z54" s="164">
        <v>0</v>
      </c>
      <c r="AA54" s="164">
        <v>0</v>
      </c>
      <c r="AB54" s="164">
        <v>0</v>
      </c>
      <c r="AC54" s="164">
        <v>0</v>
      </c>
      <c r="AD54" s="164">
        <v>0</v>
      </c>
      <c r="AE54" s="164">
        <v>0</v>
      </c>
      <c r="AF54" s="164">
        <v>0</v>
      </c>
      <c r="AG54" s="164">
        <v>0</v>
      </c>
      <c r="AH54" s="164">
        <v>0</v>
      </c>
      <c r="AI54" s="164">
        <v>0</v>
      </c>
      <c r="AJ54" s="164">
        <v>0</v>
      </c>
      <c r="AK54" s="164">
        <v>0</v>
      </c>
      <c r="AL54" s="164">
        <v>0</v>
      </c>
      <c r="AM54" s="164">
        <f t="shared" si="27"/>
        <v>0</v>
      </c>
      <c r="AN54" s="164">
        <f t="shared" si="28"/>
        <v>0</v>
      </c>
      <c r="AO54" s="164">
        <v>0</v>
      </c>
      <c r="AP54" s="164">
        <v>0</v>
      </c>
      <c r="AQ54" s="164">
        <v>0</v>
      </c>
      <c r="AR54" s="164">
        <v>0</v>
      </c>
      <c r="AS54" s="164">
        <v>0</v>
      </c>
      <c r="AT54" s="164">
        <v>0</v>
      </c>
      <c r="AU54" s="164">
        <v>0</v>
      </c>
      <c r="AV54" s="164">
        <v>0</v>
      </c>
      <c r="AW54" s="164">
        <v>0</v>
      </c>
      <c r="AX54" s="164">
        <v>0</v>
      </c>
      <c r="AY54" s="164">
        <v>0</v>
      </c>
      <c r="AZ54" s="164">
        <v>0</v>
      </c>
      <c r="BA54" s="164">
        <v>0</v>
      </c>
      <c r="BB54" s="164">
        <v>0</v>
      </c>
      <c r="BC54" s="164">
        <v>0</v>
      </c>
      <c r="BD54" s="164">
        <v>0</v>
      </c>
      <c r="BE54" s="164">
        <v>0</v>
      </c>
      <c r="BF54" s="164">
        <v>0</v>
      </c>
      <c r="BG54" s="164">
        <v>0</v>
      </c>
      <c r="BH54" s="173">
        <v>0</v>
      </c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</row>
    <row r="55" spans="1:90" ht="16.5" customHeight="1">
      <c r="A55" s="107" t="s">
        <v>79</v>
      </c>
      <c r="B55" s="108"/>
      <c r="C55" s="72">
        <f aca="true" t="shared" si="32" ref="C55:P55">SUM(C56:C58)</f>
        <v>0</v>
      </c>
      <c r="D55" s="72">
        <f t="shared" si="32"/>
        <v>0</v>
      </c>
      <c r="E55" s="72">
        <f t="shared" si="32"/>
        <v>0</v>
      </c>
      <c r="F55" s="72">
        <f t="shared" si="32"/>
        <v>0</v>
      </c>
      <c r="G55" s="72">
        <f t="shared" si="32"/>
        <v>0</v>
      </c>
      <c r="H55" s="72">
        <f t="shared" si="32"/>
        <v>0</v>
      </c>
      <c r="I55" s="72">
        <f t="shared" si="32"/>
        <v>0</v>
      </c>
      <c r="J55" s="72">
        <f t="shared" si="32"/>
        <v>0</v>
      </c>
      <c r="K55" s="73">
        <f t="shared" si="32"/>
        <v>0</v>
      </c>
      <c r="L55" s="74">
        <f t="shared" si="32"/>
        <v>0</v>
      </c>
      <c r="M55" s="72">
        <f t="shared" si="32"/>
        <v>0</v>
      </c>
      <c r="N55" s="72">
        <f t="shared" si="32"/>
        <v>0</v>
      </c>
      <c r="O55" s="72">
        <f t="shared" si="32"/>
        <v>0</v>
      </c>
      <c r="P55" s="72">
        <f t="shared" si="32"/>
        <v>0</v>
      </c>
      <c r="Q55" s="72">
        <f t="shared" si="25"/>
        <v>0</v>
      </c>
      <c r="R55" s="72">
        <f t="shared" si="26"/>
        <v>0</v>
      </c>
      <c r="S55" s="72">
        <f aca="true" t="shared" si="33" ref="S55:AL55">SUM(S56:S58)</f>
        <v>0</v>
      </c>
      <c r="T55" s="73">
        <f t="shared" si="33"/>
        <v>0</v>
      </c>
      <c r="U55" s="74">
        <f t="shared" si="33"/>
        <v>0</v>
      </c>
      <c r="V55" s="73">
        <f t="shared" si="33"/>
        <v>0</v>
      </c>
      <c r="W55" s="75">
        <f t="shared" si="33"/>
        <v>0</v>
      </c>
      <c r="X55" s="75">
        <f t="shared" si="33"/>
        <v>0</v>
      </c>
      <c r="Y55" s="75">
        <f t="shared" si="33"/>
        <v>0</v>
      </c>
      <c r="Z55" s="75">
        <f t="shared" si="33"/>
        <v>0</v>
      </c>
      <c r="AA55" s="75">
        <f t="shared" si="33"/>
        <v>0</v>
      </c>
      <c r="AB55" s="75">
        <f t="shared" si="33"/>
        <v>0</v>
      </c>
      <c r="AC55" s="75">
        <f t="shared" si="33"/>
        <v>0</v>
      </c>
      <c r="AD55" s="75">
        <f t="shared" si="33"/>
        <v>0</v>
      </c>
      <c r="AE55" s="75">
        <f t="shared" si="33"/>
        <v>0</v>
      </c>
      <c r="AF55" s="75">
        <f t="shared" si="33"/>
        <v>0</v>
      </c>
      <c r="AG55" s="75">
        <f t="shared" si="33"/>
        <v>0</v>
      </c>
      <c r="AH55" s="75">
        <f t="shared" si="33"/>
        <v>0</v>
      </c>
      <c r="AI55" s="75">
        <f t="shared" si="33"/>
        <v>0</v>
      </c>
      <c r="AJ55" s="75">
        <f t="shared" si="33"/>
        <v>0</v>
      </c>
      <c r="AK55" s="75">
        <f t="shared" si="33"/>
        <v>0</v>
      </c>
      <c r="AL55" s="75">
        <f t="shared" si="33"/>
        <v>0</v>
      </c>
      <c r="AM55" s="75">
        <f t="shared" si="27"/>
        <v>0</v>
      </c>
      <c r="AN55" s="75">
        <f t="shared" si="28"/>
        <v>0</v>
      </c>
      <c r="AO55" s="75">
        <f aca="true" t="shared" si="34" ref="AO55:BH55">SUM(AO56:AO58)</f>
        <v>0</v>
      </c>
      <c r="AP55" s="75">
        <f t="shared" si="34"/>
        <v>0</v>
      </c>
      <c r="AQ55" s="75">
        <f t="shared" si="34"/>
        <v>0</v>
      </c>
      <c r="AR55" s="75">
        <f t="shared" si="34"/>
        <v>0</v>
      </c>
      <c r="AS55" s="75">
        <f t="shared" si="34"/>
        <v>0</v>
      </c>
      <c r="AT55" s="75">
        <f t="shared" si="34"/>
        <v>0</v>
      </c>
      <c r="AU55" s="75">
        <f t="shared" si="34"/>
        <v>0</v>
      </c>
      <c r="AV55" s="75">
        <f t="shared" si="34"/>
        <v>0</v>
      </c>
      <c r="AW55" s="75">
        <f t="shared" si="34"/>
        <v>0</v>
      </c>
      <c r="AX55" s="75">
        <f t="shared" si="34"/>
        <v>0</v>
      </c>
      <c r="AY55" s="75">
        <f t="shared" si="34"/>
        <v>0</v>
      </c>
      <c r="AZ55" s="75">
        <f t="shared" si="34"/>
        <v>0</v>
      </c>
      <c r="BA55" s="75">
        <f t="shared" si="34"/>
        <v>0</v>
      </c>
      <c r="BB55" s="75">
        <f t="shared" si="34"/>
        <v>0</v>
      </c>
      <c r="BC55" s="75">
        <f t="shared" si="34"/>
        <v>0</v>
      </c>
      <c r="BD55" s="75">
        <f t="shared" si="34"/>
        <v>0</v>
      </c>
      <c r="BE55" s="75">
        <f t="shared" si="34"/>
        <v>0</v>
      </c>
      <c r="BF55" s="75">
        <f t="shared" si="34"/>
        <v>0</v>
      </c>
      <c r="BG55" s="75">
        <f t="shared" si="34"/>
        <v>0</v>
      </c>
      <c r="BH55" s="76">
        <f t="shared" si="34"/>
        <v>0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</row>
    <row r="56" spans="1:90" ht="16.5" customHeight="1">
      <c r="A56" s="81"/>
      <c r="B56" s="102" t="s">
        <v>178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114">
        <v>0</v>
      </c>
      <c r="L56" s="115">
        <v>0</v>
      </c>
      <c r="M56" s="77">
        <v>0</v>
      </c>
      <c r="N56" s="77">
        <v>0</v>
      </c>
      <c r="O56" s="77">
        <v>0</v>
      </c>
      <c r="P56" s="77">
        <v>0</v>
      </c>
      <c r="Q56" s="77">
        <f t="shared" si="25"/>
        <v>0</v>
      </c>
      <c r="R56" s="77">
        <f t="shared" si="26"/>
        <v>0</v>
      </c>
      <c r="S56" s="77">
        <v>0</v>
      </c>
      <c r="T56" s="114">
        <v>0</v>
      </c>
      <c r="U56" s="115">
        <v>0</v>
      </c>
      <c r="V56" s="114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f t="shared" si="27"/>
        <v>0</v>
      </c>
      <c r="AN56" s="159">
        <f t="shared" si="28"/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159">
        <v>0</v>
      </c>
      <c r="AY56" s="159">
        <v>0</v>
      </c>
      <c r="AZ56" s="159">
        <v>0</v>
      </c>
      <c r="BA56" s="159">
        <v>0</v>
      </c>
      <c r="BB56" s="159">
        <v>0</v>
      </c>
      <c r="BC56" s="159">
        <v>0</v>
      </c>
      <c r="BD56" s="159">
        <v>0</v>
      </c>
      <c r="BE56" s="159">
        <v>0</v>
      </c>
      <c r="BF56" s="159">
        <v>0</v>
      </c>
      <c r="BG56" s="159">
        <v>0</v>
      </c>
      <c r="BH56" s="168">
        <v>0</v>
      </c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</row>
    <row r="57" spans="1:90" ht="16.5" customHeight="1">
      <c r="A57" s="81"/>
      <c r="B57" s="102" t="s">
        <v>179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114">
        <v>0</v>
      </c>
      <c r="L57" s="115">
        <v>0</v>
      </c>
      <c r="M57" s="77">
        <v>0</v>
      </c>
      <c r="N57" s="77">
        <v>0</v>
      </c>
      <c r="O57" s="77">
        <v>0</v>
      </c>
      <c r="P57" s="77">
        <v>0</v>
      </c>
      <c r="Q57" s="77">
        <f t="shared" si="25"/>
        <v>0</v>
      </c>
      <c r="R57" s="77">
        <f t="shared" si="26"/>
        <v>0</v>
      </c>
      <c r="S57" s="77">
        <v>0</v>
      </c>
      <c r="T57" s="114">
        <v>0</v>
      </c>
      <c r="U57" s="115">
        <v>0</v>
      </c>
      <c r="V57" s="114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f t="shared" si="27"/>
        <v>0</v>
      </c>
      <c r="AN57" s="159">
        <f t="shared" si="28"/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  <c r="BD57" s="159">
        <v>0</v>
      </c>
      <c r="BE57" s="159">
        <v>0</v>
      </c>
      <c r="BF57" s="159">
        <v>0</v>
      </c>
      <c r="BG57" s="159">
        <v>0</v>
      </c>
      <c r="BH57" s="168">
        <v>0</v>
      </c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</row>
    <row r="58" spans="1:90" ht="16.5" customHeight="1">
      <c r="A58" s="84"/>
      <c r="B58" s="103" t="s">
        <v>180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117">
        <v>0</v>
      </c>
      <c r="L58" s="118">
        <v>0</v>
      </c>
      <c r="M58" s="86">
        <v>0</v>
      </c>
      <c r="N58" s="86">
        <v>0</v>
      </c>
      <c r="O58" s="86">
        <v>0</v>
      </c>
      <c r="P58" s="86">
        <v>0</v>
      </c>
      <c r="Q58" s="86">
        <f t="shared" si="25"/>
        <v>0</v>
      </c>
      <c r="R58" s="86">
        <f t="shared" si="26"/>
        <v>0</v>
      </c>
      <c r="S58" s="86">
        <v>0</v>
      </c>
      <c r="T58" s="117">
        <v>0</v>
      </c>
      <c r="U58" s="118">
        <v>0</v>
      </c>
      <c r="V58" s="117">
        <v>0</v>
      </c>
      <c r="W58" s="164">
        <v>0</v>
      </c>
      <c r="X58" s="164">
        <v>0</v>
      </c>
      <c r="Y58" s="164">
        <v>0</v>
      </c>
      <c r="Z58" s="164">
        <v>0</v>
      </c>
      <c r="AA58" s="164">
        <v>0</v>
      </c>
      <c r="AB58" s="164">
        <v>0</v>
      </c>
      <c r="AC58" s="164">
        <v>0</v>
      </c>
      <c r="AD58" s="164">
        <v>0</v>
      </c>
      <c r="AE58" s="164"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v>0</v>
      </c>
      <c r="AK58" s="164">
        <v>0</v>
      </c>
      <c r="AL58" s="164">
        <v>0</v>
      </c>
      <c r="AM58" s="164">
        <f t="shared" si="27"/>
        <v>0</v>
      </c>
      <c r="AN58" s="164">
        <f t="shared" si="28"/>
        <v>0</v>
      </c>
      <c r="AO58" s="164">
        <v>0</v>
      </c>
      <c r="AP58" s="164">
        <v>0</v>
      </c>
      <c r="AQ58" s="164">
        <v>0</v>
      </c>
      <c r="AR58" s="164">
        <v>0</v>
      </c>
      <c r="AS58" s="164">
        <v>0</v>
      </c>
      <c r="AT58" s="164">
        <v>0</v>
      </c>
      <c r="AU58" s="164">
        <v>0</v>
      </c>
      <c r="AV58" s="164">
        <v>0</v>
      </c>
      <c r="AW58" s="164">
        <v>0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64">
        <v>0</v>
      </c>
      <c r="BF58" s="164">
        <v>0</v>
      </c>
      <c r="BG58" s="164">
        <v>0</v>
      </c>
      <c r="BH58" s="173">
        <v>0</v>
      </c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</row>
    <row r="59" spans="1:90" ht="16.5" customHeight="1">
      <c r="A59" s="95" t="s">
        <v>80</v>
      </c>
      <c r="B59" s="96"/>
      <c r="C59" s="72">
        <f aca="true" t="shared" si="35" ref="C59:P59">SUM(C60:C62)</f>
        <v>0</v>
      </c>
      <c r="D59" s="72">
        <f t="shared" si="35"/>
        <v>0</v>
      </c>
      <c r="E59" s="72">
        <f t="shared" si="35"/>
        <v>0</v>
      </c>
      <c r="F59" s="72">
        <f t="shared" si="35"/>
        <v>0</v>
      </c>
      <c r="G59" s="72">
        <f t="shared" si="35"/>
        <v>0</v>
      </c>
      <c r="H59" s="72">
        <f t="shared" si="35"/>
        <v>0</v>
      </c>
      <c r="I59" s="72">
        <f t="shared" si="35"/>
        <v>0</v>
      </c>
      <c r="J59" s="72">
        <f t="shared" si="35"/>
        <v>0</v>
      </c>
      <c r="K59" s="73">
        <f t="shared" si="35"/>
        <v>0</v>
      </c>
      <c r="L59" s="74">
        <f t="shared" si="35"/>
        <v>0</v>
      </c>
      <c r="M59" s="72">
        <f t="shared" si="35"/>
        <v>0</v>
      </c>
      <c r="N59" s="72">
        <f t="shared" si="35"/>
        <v>0</v>
      </c>
      <c r="O59" s="72">
        <f t="shared" si="35"/>
        <v>0</v>
      </c>
      <c r="P59" s="72">
        <f t="shared" si="35"/>
        <v>0</v>
      </c>
      <c r="Q59" s="72">
        <f t="shared" si="25"/>
        <v>0</v>
      </c>
      <c r="R59" s="72">
        <f t="shared" si="26"/>
        <v>0</v>
      </c>
      <c r="S59" s="72">
        <f aca="true" t="shared" si="36" ref="S59:AL59">SUM(S60:S62)</f>
        <v>0</v>
      </c>
      <c r="T59" s="73">
        <f t="shared" si="36"/>
        <v>0</v>
      </c>
      <c r="U59" s="74">
        <f t="shared" si="36"/>
        <v>0</v>
      </c>
      <c r="V59" s="73">
        <f t="shared" si="36"/>
        <v>0</v>
      </c>
      <c r="W59" s="75">
        <f t="shared" si="36"/>
        <v>0</v>
      </c>
      <c r="X59" s="75">
        <f t="shared" si="36"/>
        <v>0</v>
      </c>
      <c r="Y59" s="75">
        <f t="shared" si="36"/>
        <v>0</v>
      </c>
      <c r="Z59" s="75">
        <f t="shared" si="36"/>
        <v>0</v>
      </c>
      <c r="AA59" s="75">
        <f t="shared" si="36"/>
        <v>0</v>
      </c>
      <c r="AB59" s="75">
        <f t="shared" si="36"/>
        <v>0</v>
      </c>
      <c r="AC59" s="75">
        <f t="shared" si="36"/>
        <v>0</v>
      </c>
      <c r="AD59" s="75">
        <f t="shared" si="36"/>
        <v>0</v>
      </c>
      <c r="AE59" s="75">
        <f t="shared" si="36"/>
        <v>0</v>
      </c>
      <c r="AF59" s="75">
        <f t="shared" si="36"/>
        <v>0</v>
      </c>
      <c r="AG59" s="75">
        <f t="shared" si="36"/>
        <v>0</v>
      </c>
      <c r="AH59" s="75">
        <f t="shared" si="36"/>
        <v>0</v>
      </c>
      <c r="AI59" s="75">
        <f t="shared" si="36"/>
        <v>0</v>
      </c>
      <c r="AJ59" s="75">
        <f t="shared" si="36"/>
        <v>0</v>
      </c>
      <c r="AK59" s="75">
        <f t="shared" si="36"/>
        <v>1</v>
      </c>
      <c r="AL59" s="75">
        <f t="shared" si="36"/>
        <v>0</v>
      </c>
      <c r="AM59" s="75">
        <f t="shared" si="27"/>
        <v>0</v>
      </c>
      <c r="AN59" s="75">
        <f t="shared" si="28"/>
        <v>0</v>
      </c>
      <c r="AO59" s="75">
        <f aca="true" t="shared" si="37" ref="AO59:BH59">SUM(AO60:AO62)</f>
        <v>0</v>
      </c>
      <c r="AP59" s="75">
        <f t="shared" si="37"/>
        <v>0</v>
      </c>
      <c r="AQ59" s="75">
        <f t="shared" si="37"/>
        <v>0</v>
      </c>
      <c r="AR59" s="75">
        <f t="shared" si="37"/>
        <v>0</v>
      </c>
      <c r="AS59" s="75">
        <f t="shared" si="37"/>
        <v>0</v>
      </c>
      <c r="AT59" s="75">
        <f t="shared" si="37"/>
        <v>0</v>
      </c>
      <c r="AU59" s="75">
        <f t="shared" si="37"/>
        <v>0</v>
      </c>
      <c r="AV59" s="75">
        <f t="shared" si="37"/>
        <v>0</v>
      </c>
      <c r="AW59" s="75">
        <f t="shared" si="37"/>
        <v>0</v>
      </c>
      <c r="AX59" s="75">
        <f t="shared" si="37"/>
        <v>0</v>
      </c>
      <c r="AY59" s="75">
        <f t="shared" si="37"/>
        <v>0</v>
      </c>
      <c r="AZ59" s="75">
        <f t="shared" si="37"/>
        <v>0</v>
      </c>
      <c r="BA59" s="75">
        <f t="shared" si="37"/>
        <v>0</v>
      </c>
      <c r="BB59" s="75">
        <f t="shared" si="37"/>
        <v>0</v>
      </c>
      <c r="BC59" s="75">
        <f t="shared" si="37"/>
        <v>0</v>
      </c>
      <c r="BD59" s="75">
        <f t="shared" si="37"/>
        <v>0</v>
      </c>
      <c r="BE59" s="75">
        <f t="shared" si="37"/>
        <v>0</v>
      </c>
      <c r="BF59" s="75">
        <f t="shared" si="37"/>
        <v>0</v>
      </c>
      <c r="BG59" s="75">
        <f t="shared" si="37"/>
        <v>0</v>
      </c>
      <c r="BH59" s="76">
        <f t="shared" si="37"/>
        <v>0</v>
      </c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</row>
    <row r="60" spans="1:90" ht="16.5" customHeight="1">
      <c r="A60" s="81"/>
      <c r="B60" s="102" t="s">
        <v>81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114">
        <v>0</v>
      </c>
      <c r="L60" s="115">
        <v>0</v>
      </c>
      <c r="M60" s="77">
        <v>0</v>
      </c>
      <c r="N60" s="77">
        <v>0</v>
      </c>
      <c r="O60" s="77">
        <v>0</v>
      </c>
      <c r="P60" s="77">
        <v>0</v>
      </c>
      <c r="Q60" s="77">
        <f t="shared" si="25"/>
        <v>0</v>
      </c>
      <c r="R60" s="77">
        <f t="shared" si="26"/>
        <v>0</v>
      </c>
      <c r="S60" s="77">
        <v>0</v>
      </c>
      <c r="T60" s="114">
        <v>0</v>
      </c>
      <c r="U60" s="115">
        <v>0</v>
      </c>
      <c r="V60" s="114">
        <v>0</v>
      </c>
      <c r="W60" s="159">
        <v>0</v>
      </c>
      <c r="X60" s="159">
        <v>0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f t="shared" si="27"/>
        <v>0</v>
      </c>
      <c r="AN60" s="159">
        <f t="shared" si="28"/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59">
        <v>0</v>
      </c>
      <c r="BC60" s="159">
        <v>0</v>
      </c>
      <c r="BD60" s="159">
        <v>0</v>
      </c>
      <c r="BE60" s="159">
        <v>0</v>
      </c>
      <c r="BF60" s="159">
        <v>0</v>
      </c>
      <c r="BG60" s="159">
        <v>0</v>
      </c>
      <c r="BH60" s="168">
        <v>0</v>
      </c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</row>
    <row r="61" spans="1:90" ht="16.5" customHeight="1">
      <c r="A61" s="81"/>
      <c r="B61" s="102" t="s">
        <v>82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114">
        <v>0</v>
      </c>
      <c r="L61" s="115">
        <v>0</v>
      </c>
      <c r="M61" s="77">
        <v>0</v>
      </c>
      <c r="N61" s="77">
        <v>0</v>
      </c>
      <c r="O61" s="77">
        <v>0</v>
      </c>
      <c r="P61" s="77">
        <v>0</v>
      </c>
      <c r="Q61" s="77">
        <f t="shared" si="25"/>
        <v>0</v>
      </c>
      <c r="R61" s="77">
        <f t="shared" si="26"/>
        <v>0</v>
      </c>
      <c r="S61" s="77">
        <v>0</v>
      </c>
      <c r="T61" s="114">
        <v>0</v>
      </c>
      <c r="U61" s="115">
        <v>0</v>
      </c>
      <c r="V61" s="114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f t="shared" si="27"/>
        <v>0</v>
      </c>
      <c r="AN61" s="159">
        <f t="shared" si="28"/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59"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0</v>
      </c>
      <c r="BG61" s="159">
        <v>0</v>
      </c>
      <c r="BH61" s="168">
        <v>0</v>
      </c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</row>
    <row r="62" spans="1:90" ht="16.5" customHeight="1">
      <c r="A62" s="84"/>
      <c r="B62" s="103" t="s">
        <v>181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117">
        <v>0</v>
      </c>
      <c r="L62" s="118">
        <v>0</v>
      </c>
      <c r="M62" s="86">
        <v>0</v>
      </c>
      <c r="N62" s="86">
        <v>0</v>
      </c>
      <c r="O62" s="86">
        <v>0</v>
      </c>
      <c r="P62" s="86">
        <v>0</v>
      </c>
      <c r="Q62" s="86">
        <f t="shared" si="25"/>
        <v>0</v>
      </c>
      <c r="R62" s="86">
        <f t="shared" si="26"/>
        <v>0</v>
      </c>
      <c r="S62" s="86">
        <v>0</v>
      </c>
      <c r="T62" s="117">
        <v>0</v>
      </c>
      <c r="U62" s="118">
        <v>0</v>
      </c>
      <c r="V62" s="117">
        <v>0</v>
      </c>
      <c r="W62" s="164">
        <v>0</v>
      </c>
      <c r="X62" s="164">
        <v>0</v>
      </c>
      <c r="Y62" s="164">
        <v>0</v>
      </c>
      <c r="Z62" s="164">
        <v>0</v>
      </c>
      <c r="AA62" s="164">
        <v>0</v>
      </c>
      <c r="AB62" s="164">
        <v>0</v>
      </c>
      <c r="AC62" s="164">
        <v>0</v>
      </c>
      <c r="AD62" s="164">
        <v>0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v>1</v>
      </c>
      <c r="AL62" s="164">
        <v>0</v>
      </c>
      <c r="AM62" s="164">
        <f t="shared" si="27"/>
        <v>0</v>
      </c>
      <c r="AN62" s="164">
        <f t="shared" si="28"/>
        <v>0</v>
      </c>
      <c r="AO62" s="164">
        <v>0</v>
      </c>
      <c r="AP62" s="164">
        <v>0</v>
      </c>
      <c r="AQ62" s="164">
        <v>0</v>
      </c>
      <c r="AR62" s="164">
        <v>0</v>
      </c>
      <c r="AS62" s="164">
        <v>0</v>
      </c>
      <c r="AT62" s="164">
        <v>0</v>
      </c>
      <c r="AU62" s="164">
        <v>0</v>
      </c>
      <c r="AV62" s="164">
        <v>0</v>
      </c>
      <c r="AW62" s="164">
        <v>0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64">
        <v>0</v>
      </c>
      <c r="BF62" s="164">
        <v>0</v>
      </c>
      <c r="BG62" s="164">
        <v>0</v>
      </c>
      <c r="BH62" s="173">
        <v>0</v>
      </c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</row>
    <row r="63" spans="1:90" ht="16.5" customHeight="1">
      <c r="A63" s="95" t="s">
        <v>182</v>
      </c>
      <c r="B63" s="96"/>
      <c r="C63" s="72">
        <f aca="true" t="shared" si="38" ref="C63:P63">SUM(C64:C66)</f>
        <v>0</v>
      </c>
      <c r="D63" s="72">
        <f t="shared" si="38"/>
        <v>0</v>
      </c>
      <c r="E63" s="72">
        <f t="shared" si="38"/>
        <v>0</v>
      </c>
      <c r="F63" s="72">
        <f t="shared" si="38"/>
        <v>0</v>
      </c>
      <c r="G63" s="72">
        <f t="shared" si="38"/>
        <v>0</v>
      </c>
      <c r="H63" s="72">
        <f t="shared" si="38"/>
        <v>0</v>
      </c>
      <c r="I63" s="72">
        <f t="shared" si="38"/>
        <v>0</v>
      </c>
      <c r="J63" s="72">
        <f t="shared" si="38"/>
        <v>0</v>
      </c>
      <c r="K63" s="73">
        <f t="shared" si="38"/>
        <v>0</v>
      </c>
      <c r="L63" s="74">
        <f t="shared" si="38"/>
        <v>0</v>
      </c>
      <c r="M63" s="72">
        <f t="shared" si="38"/>
        <v>0</v>
      </c>
      <c r="N63" s="72">
        <f t="shared" si="38"/>
        <v>0</v>
      </c>
      <c r="O63" s="72">
        <f t="shared" si="38"/>
        <v>0</v>
      </c>
      <c r="P63" s="72">
        <f t="shared" si="38"/>
        <v>0</v>
      </c>
      <c r="Q63" s="72">
        <f t="shared" si="25"/>
        <v>0</v>
      </c>
      <c r="R63" s="72">
        <f t="shared" si="26"/>
        <v>0</v>
      </c>
      <c r="S63" s="72">
        <f aca="true" t="shared" si="39" ref="S63:AL63">SUM(S64:S66)</f>
        <v>0</v>
      </c>
      <c r="T63" s="73">
        <f t="shared" si="39"/>
        <v>0</v>
      </c>
      <c r="U63" s="74">
        <f t="shared" si="39"/>
        <v>0</v>
      </c>
      <c r="V63" s="73">
        <f t="shared" si="39"/>
        <v>0</v>
      </c>
      <c r="W63" s="75">
        <f t="shared" si="39"/>
        <v>0</v>
      </c>
      <c r="X63" s="75">
        <f t="shared" si="39"/>
        <v>0</v>
      </c>
      <c r="Y63" s="75">
        <f t="shared" si="39"/>
        <v>0</v>
      </c>
      <c r="Z63" s="75">
        <f t="shared" si="39"/>
        <v>0</v>
      </c>
      <c r="AA63" s="75">
        <f t="shared" si="39"/>
        <v>0</v>
      </c>
      <c r="AB63" s="75">
        <f t="shared" si="39"/>
        <v>0</v>
      </c>
      <c r="AC63" s="75">
        <f t="shared" si="39"/>
        <v>0</v>
      </c>
      <c r="AD63" s="75">
        <f t="shared" si="39"/>
        <v>0</v>
      </c>
      <c r="AE63" s="75">
        <f t="shared" si="39"/>
        <v>0</v>
      </c>
      <c r="AF63" s="75">
        <f t="shared" si="39"/>
        <v>0</v>
      </c>
      <c r="AG63" s="75">
        <f t="shared" si="39"/>
        <v>0</v>
      </c>
      <c r="AH63" s="75">
        <f t="shared" si="39"/>
        <v>0</v>
      </c>
      <c r="AI63" s="75">
        <f t="shared" si="39"/>
        <v>0</v>
      </c>
      <c r="AJ63" s="75">
        <f t="shared" si="39"/>
        <v>1</v>
      </c>
      <c r="AK63" s="75">
        <f t="shared" si="39"/>
        <v>0</v>
      </c>
      <c r="AL63" s="75">
        <f t="shared" si="39"/>
        <v>1</v>
      </c>
      <c r="AM63" s="75">
        <f t="shared" si="27"/>
        <v>0</v>
      </c>
      <c r="AN63" s="75">
        <f t="shared" si="28"/>
        <v>0</v>
      </c>
      <c r="AO63" s="75">
        <f aca="true" t="shared" si="40" ref="AO63:BH63">SUM(AO64:AO66)</f>
        <v>0</v>
      </c>
      <c r="AP63" s="75">
        <f t="shared" si="40"/>
        <v>0</v>
      </c>
      <c r="AQ63" s="75">
        <f t="shared" si="40"/>
        <v>0</v>
      </c>
      <c r="AR63" s="75">
        <f t="shared" si="40"/>
        <v>0</v>
      </c>
      <c r="AS63" s="75">
        <f t="shared" si="40"/>
        <v>0</v>
      </c>
      <c r="AT63" s="75">
        <f t="shared" si="40"/>
        <v>0</v>
      </c>
      <c r="AU63" s="75">
        <f t="shared" si="40"/>
        <v>0</v>
      </c>
      <c r="AV63" s="75">
        <f t="shared" si="40"/>
        <v>0</v>
      </c>
      <c r="AW63" s="75">
        <f t="shared" si="40"/>
        <v>0</v>
      </c>
      <c r="AX63" s="75">
        <f t="shared" si="40"/>
        <v>0</v>
      </c>
      <c r="AY63" s="75">
        <f t="shared" si="40"/>
        <v>0</v>
      </c>
      <c r="AZ63" s="75">
        <f t="shared" si="40"/>
        <v>0</v>
      </c>
      <c r="BA63" s="75">
        <f t="shared" si="40"/>
        <v>0</v>
      </c>
      <c r="BB63" s="75">
        <f t="shared" si="40"/>
        <v>0</v>
      </c>
      <c r="BC63" s="75">
        <f t="shared" si="40"/>
        <v>0</v>
      </c>
      <c r="BD63" s="75">
        <f t="shared" si="40"/>
        <v>0</v>
      </c>
      <c r="BE63" s="75">
        <f t="shared" si="40"/>
        <v>0</v>
      </c>
      <c r="BF63" s="75">
        <f t="shared" si="40"/>
        <v>0</v>
      </c>
      <c r="BG63" s="75">
        <f t="shared" si="40"/>
        <v>0</v>
      </c>
      <c r="BH63" s="76">
        <f t="shared" si="40"/>
        <v>0</v>
      </c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</row>
    <row r="64" spans="1:90" ht="16.5" customHeight="1">
      <c r="A64" s="81"/>
      <c r="B64" s="102" t="s">
        <v>183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114">
        <v>0</v>
      </c>
      <c r="L64" s="115">
        <v>0</v>
      </c>
      <c r="M64" s="77">
        <v>0</v>
      </c>
      <c r="N64" s="77">
        <v>0</v>
      </c>
      <c r="O64" s="77">
        <v>0</v>
      </c>
      <c r="P64" s="77">
        <v>0</v>
      </c>
      <c r="Q64" s="77">
        <f t="shared" si="25"/>
        <v>0</v>
      </c>
      <c r="R64" s="77">
        <f t="shared" si="26"/>
        <v>0</v>
      </c>
      <c r="S64" s="77">
        <v>0</v>
      </c>
      <c r="T64" s="114">
        <v>0</v>
      </c>
      <c r="U64" s="115">
        <v>0</v>
      </c>
      <c r="V64" s="114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1</v>
      </c>
      <c r="AM64" s="159">
        <f t="shared" si="27"/>
        <v>0</v>
      </c>
      <c r="AN64" s="159">
        <f t="shared" si="28"/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159">
        <v>0</v>
      </c>
      <c r="BC64" s="159">
        <v>0</v>
      </c>
      <c r="BD64" s="159">
        <v>0</v>
      </c>
      <c r="BE64" s="159">
        <v>0</v>
      </c>
      <c r="BF64" s="159">
        <v>0</v>
      </c>
      <c r="BG64" s="159">
        <v>0</v>
      </c>
      <c r="BH64" s="168">
        <v>0</v>
      </c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</row>
    <row r="65" spans="1:90" ht="16.5" customHeight="1">
      <c r="A65" s="81"/>
      <c r="B65" s="102" t="s">
        <v>184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114">
        <v>0</v>
      </c>
      <c r="L65" s="115">
        <v>0</v>
      </c>
      <c r="M65" s="77">
        <v>0</v>
      </c>
      <c r="N65" s="77">
        <v>0</v>
      </c>
      <c r="O65" s="77">
        <v>0</v>
      </c>
      <c r="P65" s="77">
        <v>0</v>
      </c>
      <c r="Q65" s="77">
        <f t="shared" si="25"/>
        <v>0</v>
      </c>
      <c r="R65" s="77">
        <f t="shared" si="26"/>
        <v>0</v>
      </c>
      <c r="S65" s="77">
        <v>0</v>
      </c>
      <c r="T65" s="114">
        <v>0</v>
      </c>
      <c r="U65" s="115">
        <v>0</v>
      </c>
      <c r="V65" s="114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1</v>
      </c>
      <c r="AK65" s="159">
        <v>0</v>
      </c>
      <c r="AL65" s="159">
        <v>0</v>
      </c>
      <c r="AM65" s="159">
        <f t="shared" si="27"/>
        <v>0</v>
      </c>
      <c r="AN65" s="159">
        <f t="shared" si="28"/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59">
        <v>0</v>
      </c>
      <c r="AU65" s="159">
        <v>0</v>
      </c>
      <c r="AV65" s="159">
        <v>0</v>
      </c>
      <c r="AW65" s="159">
        <v>0</v>
      </c>
      <c r="AX65" s="159">
        <v>0</v>
      </c>
      <c r="AY65" s="159">
        <v>0</v>
      </c>
      <c r="AZ65" s="159">
        <v>0</v>
      </c>
      <c r="BA65" s="159">
        <v>0</v>
      </c>
      <c r="BB65" s="159">
        <v>0</v>
      </c>
      <c r="BC65" s="159">
        <v>0</v>
      </c>
      <c r="BD65" s="159">
        <v>0</v>
      </c>
      <c r="BE65" s="159">
        <v>0</v>
      </c>
      <c r="BF65" s="159">
        <v>0</v>
      </c>
      <c r="BG65" s="159">
        <v>0</v>
      </c>
      <c r="BH65" s="168">
        <v>0</v>
      </c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</row>
    <row r="66" spans="1:90" ht="16.5" customHeight="1">
      <c r="A66" s="84"/>
      <c r="B66" s="103" t="s">
        <v>185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117">
        <v>0</v>
      </c>
      <c r="L66" s="118">
        <v>0</v>
      </c>
      <c r="M66" s="86">
        <v>0</v>
      </c>
      <c r="N66" s="86">
        <v>0</v>
      </c>
      <c r="O66" s="86">
        <v>0</v>
      </c>
      <c r="P66" s="86">
        <v>0</v>
      </c>
      <c r="Q66" s="86">
        <f t="shared" si="25"/>
        <v>0</v>
      </c>
      <c r="R66" s="86">
        <f t="shared" si="26"/>
        <v>0</v>
      </c>
      <c r="S66" s="86">
        <v>0</v>
      </c>
      <c r="T66" s="117">
        <v>0</v>
      </c>
      <c r="U66" s="118">
        <v>0</v>
      </c>
      <c r="V66" s="117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v>0</v>
      </c>
      <c r="AE66" s="164">
        <v>0</v>
      </c>
      <c r="AF66" s="164">
        <v>0</v>
      </c>
      <c r="AG66" s="164">
        <v>0</v>
      </c>
      <c r="AH66" s="164">
        <v>0</v>
      </c>
      <c r="AI66" s="164">
        <v>0</v>
      </c>
      <c r="AJ66" s="164">
        <v>0</v>
      </c>
      <c r="AK66" s="164">
        <v>0</v>
      </c>
      <c r="AL66" s="164">
        <v>0</v>
      </c>
      <c r="AM66" s="164">
        <f t="shared" si="27"/>
        <v>0</v>
      </c>
      <c r="AN66" s="164">
        <f t="shared" si="28"/>
        <v>0</v>
      </c>
      <c r="AO66" s="164">
        <v>0</v>
      </c>
      <c r="AP66" s="164">
        <v>0</v>
      </c>
      <c r="AQ66" s="164">
        <v>0</v>
      </c>
      <c r="AR66" s="164">
        <v>0</v>
      </c>
      <c r="AS66" s="164">
        <v>0</v>
      </c>
      <c r="AT66" s="164">
        <v>0</v>
      </c>
      <c r="AU66" s="164">
        <v>0</v>
      </c>
      <c r="AV66" s="164">
        <v>0</v>
      </c>
      <c r="AW66" s="164">
        <v>0</v>
      </c>
      <c r="AX66" s="164">
        <v>0</v>
      </c>
      <c r="AY66" s="164">
        <v>0</v>
      </c>
      <c r="AZ66" s="164">
        <v>0</v>
      </c>
      <c r="BA66" s="164">
        <v>0</v>
      </c>
      <c r="BB66" s="164">
        <v>0</v>
      </c>
      <c r="BC66" s="164">
        <v>0</v>
      </c>
      <c r="BD66" s="164">
        <v>0</v>
      </c>
      <c r="BE66" s="164">
        <v>0</v>
      </c>
      <c r="BF66" s="164">
        <v>0</v>
      </c>
      <c r="BG66" s="164">
        <v>0</v>
      </c>
      <c r="BH66" s="173">
        <v>0</v>
      </c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pans="1:90" ht="16.5" customHeight="1">
      <c r="A67" s="95" t="s">
        <v>83</v>
      </c>
      <c r="B67" s="96"/>
      <c r="C67" s="72">
        <f aca="true" t="shared" si="41" ref="C67:P67">SUM(C68:C69)</f>
        <v>0</v>
      </c>
      <c r="D67" s="72">
        <f t="shared" si="41"/>
        <v>0</v>
      </c>
      <c r="E67" s="72">
        <f t="shared" si="41"/>
        <v>0</v>
      </c>
      <c r="F67" s="72">
        <f t="shared" si="41"/>
        <v>0</v>
      </c>
      <c r="G67" s="72">
        <f t="shared" si="41"/>
        <v>0</v>
      </c>
      <c r="H67" s="72">
        <f t="shared" si="41"/>
        <v>0</v>
      </c>
      <c r="I67" s="72">
        <f t="shared" si="41"/>
        <v>0</v>
      </c>
      <c r="J67" s="72">
        <f t="shared" si="41"/>
        <v>0</v>
      </c>
      <c r="K67" s="73">
        <f t="shared" si="41"/>
        <v>0</v>
      </c>
      <c r="L67" s="74">
        <f t="shared" si="41"/>
        <v>0</v>
      </c>
      <c r="M67" s="72">
        <f t="shared" si="41"/>
        <v>0</v>
      </c>
      <c r="N67" s="72">
        <f t="shared" si="41"/>
        <v>0</v>
      </c>
      <c r="O67" s="72">
        <f t="shared" si="41"/>
        <v>0</v>
      </c>
      <c r="P67" s="72">
        <f t="shared" si="41"/>
        <v>0</v>
      </c>
      <c r="Q67" s="72">
        <f t="shared" si="25"/>
        <v>0</v>
      </c>
      <c r="R67" s="72">
        <f t="shared" si="26"/>
        <v>0</v>
      </c>
      <c r="S67" s="72">
        <f aca="true" t="shared" si="42" ref="S67:AL67">SUM(S68:S69)</f>
        <v>0</v>
      </c>
      <c r="T67" s="73">
        <f t="shared" si="42"/>
        <v>0</v>
      </c>
      <c r="U67" s="74">
        <f t="shared" si="42"/>
        <v>0</v>
      </c>
      <c r="V67" s="73">
        <f t="shared" si="42"/>
        <v>0</v>
      </c>
      <c r="W67" s="75">
        <f t="shared" si="42"/>
        <v>0</v>
      </c>
      <c r="X67" s="75">
        <f t="shared" si="42"/>
        <v>0</v>
      </c>
      <c r="Y67" s="75">
        <f t="shared" si="42"/>
        <v>0</v>
      </c>
      <c r="Z67" s="75">
        <f t="shared" si="42"/>
        <v>0</v>
      </c>
      <c r="AA67" s="75">
        <f t="shared" si="42"/>
        <v>0</v>
      </c>
      <c r="AB67" s="75">
        <f t="shared" si="42"/>
        <v>0</v>
      </c>
      <c r="AC67" s="75">
        <f t="shared" si="42"/>
        <v>0</v>
      </c>
      <c r="AD67" s="75">
        <f t="shared" si="42"/>
        <v>0</v>
      </c>
      <c r="AE67" s="75">
        <f t="shared" si="42"/>
        <v>0</v>
      </c>
      <c r="AF67" s="75">
        <f t="shared" si="42"/>
        <v>0</v>
      </c>
      <c r="AG67" s="75">
        <f t="shared" si="42"/>
        <v>0</v>
      </c>
      <c r="AH67" s="75">
        <f t="shared" si="42"/>
        <v>0</v>
      </c>
      <c r="AI67" s="75">
        <f t="shared" si="42"/>
        <v>0</v>
      </c>
      <c r="AJ67" s="75">
        <f t="shared" si="42"/>
        <v>0</v>
      </c>
      <c r="AK67" s="75">
        <f t="shared" si="42"/>
        <v>0</v>
      </c>
      <c r="AL67" s="75">
        <f t="shared" si="42"/>
        <v>0</v>
      </c>
      <c r="AM67" s="75">
        <f t="shared" si="27"/>
        <v>0</v>
      </c>
      <c r="AN67" s="75">
        <f t="shared" si="28"/>
        <v>0</v>
      </c>
      <c r="AO67" s="75">
        <f aca="true" t="shared" si="43" ref="AO67:BH67">SUM(AO68:AO69)</f>
        <v>0</v>
      </c>
      <c r="AP67" s="75">
        <f t="shared" si="43"/>
        <v>0</v>
      </c>
      <c r="AQ67" s="75">
        <f t="shared" si="43"/>
        <v>0</v>
      </c>
      <c r="AR67" s="75">
        <f t="shared" si="43"/>
        <v>0</v>
      </c>
      <c r="AS67" s="75">
        <f t="shared" si="43"/>
        <v>0</v>
      </c>
      <c r="AT67" s="75">
        <f t="shared" si="43"/>
        <v>0</v>
      </c>
      <c r="AU67" s="75">
        <f t="shared" si="43"/>
        <v>0</v>
      </c>
      <c r="AV67" s="75">
        <f t="shared" si="43"/>
        <v>0</v>
      </c>
      <c r="AW67" s="75">
        <f t="shared" si="43"/>
        <v>0</v>
      </c>
      <c r="AX67" s="75">
        <f t="shared" si="43"/>
        <v>0</v>
      </c>
      <c r="AY67" s="75">
        <f t="shared" si="43"/>
        <v>0</v>
      </c>
      <c r="AZ67" s="75">
        <f t="shared" si="43"/>
        <v>0</v>
      </c>
      <c r="BA67" s="75">
        <f t="shared" si="43"/>
        <v>0</v>
      </c>
      <c r="BB67" s="75">
        <f t="shared" si="43"/>
        <v>0</v>
      </c>
      <c r="BC67" s="75">
        <f t="shared" si="43"/>
        <v>0</v>
      </c>
      <c r="BD67" s="75">
        <f t="shared" si="43"/>
        <v>0</v>
      </c>
      <c r="BE67" s="75">
        <f t="shared" si="43"/>
        <v>0</v>
      </c>
      <c r="BF67" s="75">
        <f t="shared" si="43"/>
        <v>0</v>
      </c>
      <c r="BG67" s="75">
        <f t="shared" si="43"/>
        <v>0</v>
      </c>
      <c r="BH67" s="76">
        <f t="shared" si="43"/>
        <v>0</v>
      </c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1:90" ht="16.5" customHeight="1">
      <c r="A68" s="81"/>
      <c r="B68" s="102" t="s">
        <v>186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114">
        <v>0</v>
      </c>
      <c r="L68" s="115">
        <v>0</v>
      </c>
      <c r="M68" s="77">
        <v>0</v>
      </c>
      <c r="N68" s="77">
        <v>0</v>
      </c>
      <c r="O68" s="77">
        <v>0</v>
      </c>
      <c r="P68" s="77">
        <v>0</v>
      </c>
      <c r="Q68" s="77">
        <f t="shared" si="25"/>
        <v>0</v>
      </c>
      <c r="R68" s="77">
        <f t="shared" si="26"/>
        <v>0</v>
      </c>
      <c r="S68" s="77">
        <v>0</v>
      </c>
      <c r="T68" s="114">
        <v>0</v>
      </c>
      <c r="U68" s="115">
        <v>0</v>
      </c>
      <c r="V68" s="114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59">
        <v>0</v>
      </c>
      <c r="AF68" s="159">
        <v>0</v>
      </c>
      <c r="AG68" s="159">
        <v>0</v>
      </c>
      <c r="AH68" s="159">
        <v>0</v>
      </c>
      <c r="AI68" s="159">
        <v>0</v>
      </c>
      <c r="AJ68" s="159">
        <v>0</v>
      </c>
      <c r="AK68" s="159">
        <v>0</v>
      </c>
      <c r="AL68" s="159">
        <v>0</v>
      </c>
      <c r="AM68" s="159">
        <f t="shared" si="27"/>
        <v>0</v>
      </c>
      <c r="AN68" s="159">
        <f t="shared" si="28"/>
        <v>0</v>
      </c>
      <c r="AO68" s="159">
        <v>0</v>
      </c>
      <c r="AP68" s="159">
        <v>0</v>
      </c>
      <c r="AQ68" s="159">
        <v>0</v>
      </c>
      <c r="AR68" s="159">
        <v>0</v>
      </c>
      <c r="AS68" s="159">
        <v>0</v>
      </c>
      <c r="AT68" s="159">
        <v>0</v>
      </c>
      <c r="AU68" s="159">
        <v>0</v>
      </c>
      <c r="AV68" s="159">
        <v>0</v>
      </c>
      <c r="AW68" s="159">
        <v>0</v>
      </c>
      <c r="AX68" s="159">
        <v>0</v>
      </c>
      <c r="AY68" s="159">
        <v>0</v>
      </c>
      <c r="AZ68" s="159">
        <v>0</v>
      </c>
      <c r="BA68" s="159">
        <v>0</v>
      </c>
      <c r="BB68" s="159">
        <v>0</v>
      </c>
      <c r="BC68" s="159">
        <v>0</v>
      </c>
      <c r="BD68" s="159">
        <v>0</v>
      </c>
      <c r="BE68" s="159">
        <v>0</v>
      </c>
      <c r="BF68" s="159">
        <v>0</v>
      </c>
      <c r="BG68" s="159">
        <v>0</v>
      </c>
      <c r="BH68" s="168">
        <v>0</v>
      </c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</row>
    <row r="69" spans="1:90" ht="16.5" customHeight="1">
      <c r="A69" s="84"/>
      <c r="B69" s="103" t="s">
        <v>187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117">
        <v>0</v>
      </c>
      <c r="L69" s="118">
        <v>0</v>
      </c>
      <c r="M69" s="86">
        <v>0</v>
      </c>
      <c r="N69" s="86">
        <v>0</v>
      </c>
      <c r="O69" s="86">
        <v>0</v>
      </c>
      <c r="P69" s="86">
        <v>0</v>
      </c>
      <c r="Q69" s="86">
        <f t="shared" si="25"/>
        <v>0</v>
      </c>
      <c r="R69" s="86">
        <f t="shared" si="26"/>
        <v>0</v>
      </c>
      <c r="S69" s="86">
        <v>0</v>
      </c>
      <c r="T69" s="117">
        <v>0</v>
      </c>
      <c r="U69" s="118">
        <v>0</v>
      </c>
      <c r="V69" s="117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64">
        <v>0</v>
      </c>
      <c r="AI69" s="164">
        <v>0</v>
      </c>
      <c r="AJ69" s="164">
        <v>0</v>
      </c>
      <c r="AK69" s="164">
        <v>0</v>
      </c>
      <c r="AL69" s="164">
        <v>0</v>
      </c>
      <c r="AM69" s="164">
        <f t="shared" si="27"/>
        <v>0</v>
      </c>
      <c r="AN69" s="164">
        <f t="shared" si="28"/>
        <v>0</v>
      </c>
      <c r="AO69" s="164">
        <v>0</v>
      </c>
      <c r="AP69" s="164">
        <v>0</v>
      </c>
      <c r="AQ69" s="164">
        <v>0</v>
      </c>
      <c r="AR69" s="164">
        <v>0</v>
      </c>
      <c r="AS69" s="164">
        <v>0</v>
      </c>
      <c r="AT69" s="164">
        <v>0</v>
      </c>
      <c r="AU69" s="164">
        <v>0</v>
      </c>
      <c r="AV69" s="164">
        <v>0</v>
      </c>
      <c r="AW69" s="164">
        <v>0</v>
      </c>
      <c r="AX69" s="164">
        <v>0</v>
      </c>
      <c r="AY69" s="164">
        <v>0</v>
      </c>
      <c r="AZ69" s="164">
        <v>0</v>
      </c>
      <c r="BA69" s="164">
        <v>0</v>
      </c>
      <c r="BB69" s="164">
        <v>0</v>
      </c>
      <c r="BC69" s="164">
        <v>0</v>
      </c>
      <c r="BD69" s="164">
        <v>0</v>
      </c>
      <c r="BE69" s="164">
        <v>0</v>
      </c>
      <c r="BF69" s="164">
        <v>0</v>
      </c>
      <c r="BG69" s="164">
        <v>0</v>
      </c>
      <c r="BH69" s="173">
        <v>0</v>
      </c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1:90" ht="16.5" customHeight="1">
      <c r="A70" s="95" t="s">
        <v>84</v>
      </c>
      <c r="B70" s="96"/>
      <c r="C70" s="72">
        <f aca="true" t="shared" si="44" ref="C70:P70">SUM(C71:C72)</f>
        <v>0</v>
      </c>
      <c r="D70" s="72">
        <f t="shared" si="44"/>
        <v>0</v>
      </c>
      <c r="E70" s="72">
        <f t="shared" si="44"/>
        <v>0</v>
      </c>
      <c r="F70" s="72">
        <f t="shared" si="44"/>
        <v>0</v>
      </c>
      <c r="G70" s="72">
        <f t="shared" si="44"/>
        <v>1</v>
      </c>
      <c r="H70" s="72">
        <f t="shared" si="44"/>
        <v>0</v>
      </c>
      <c r="I70" s="72">
        <f t="shared" si="44"/>
        <v>0</v>
      </c>
      <c r="J70" s="72">
        <f t="shared" si="44"/>
        <v>0</v>
      </c>
      <c r="K70" s="73">
        <f t="shared" si="44"/>
        <v>0</v>
      </c>
      <c r="L70" s="74">
        <f t="shared" si="44"/>
        <v>0</v>
      </c>
      <c r="M70" s="72">
        <f t="shared" si="44"/>
        <v>0</v>
      </c>
      <c r="N70" s="72">
        <f t="shared" si="44"/>
        <v>0</v>
      </c>
      <c r="O70" s="72">
        <f t="shared" si="44"/>
        <v>0</v>
      </c>
      <c r="P70" s="72">
        <f t="shared" si="44"/>
        <v>0</v>
      </c>
      <c r="Q70" s="72">
        <f t="shared" si="25"/>
        <v>0</v>
      </c>
      <c r="R70" s="72">
        <f t="shared" si="26"/>
        <v>0</v>
      </c>
      <c r="S70" s="72">
        <f aca="true" t="shared" si="45" ref="S70:AL70">SUM(S71:S72)</f>
        <v>0</v>
      </c>
      <c r="T70" s="73">
        <f t="shared" si="45"/>
        <v>0</v>
      </c>
      <c r="U70" s="74">
        <f t="shared" si="45"/>
        <v>0</v>
      </c>
      <c r="V70" s="73">
        <f t="shared" si="45"/>
        <v>0</v>
      </c>
      <c r="W70" s="75">
        <f t="shared" si="45"/>
        <v>0</v>
      </c>
      <c r="X70" s="75">
        <f t="shared" si="45"/>
        <v>0</v>
      </c>
      <c r="Y70" s="75">
        <f t="shared" si="45"/>
        <v>0</v>
      </c>
      <c r="Z70" s="75">
        <f t="shared" si="45"/>
        <v>0</v>
      </c>
      <c r="AA70" s="75">
        <f t="shared" si="45"/>
        <v>0</v>
      </c>
      <c r="AB70" s="75">
        <f t="shared" si="45"/>
        <v>0</v>
      </c>
      <c r="AC70" s="75">
        <f t="shared" si="45"/>
        <v>0</v>
      </c>
      <c r="AD70" s="75">
        <f t="shared" si="45"/>
        <v>0</v>
      </c>
      <c r="AE70" s="75">
        <f t="shared" si="45"/>
        <v>0</v>
      </c>
      <c r="AF70" s="75">
        <f t="shared" si="45"/>
        <v>0</v>
      </c>
      <c r="AG70" s="75">
        <f t="shared" si="45"/>
        <v>0</v>
      </c>
      <c r="AH70" s="75">
        <f t="shared" si="45"/>
        <v>0</v>
      </c>
      <c r="AI70" s="75">
        <f t="shared" si="45"/>
        <v>0</v>
      </c>
      <c r="AJ70" s="75">
        <f t="shared" si="45"/>
        <v>0</v>
      </c>
      <c r="AK70" s="75">
        <f t="shared" si="45"/>
        <v>1</v>
      </c>
      <c r="AL70" s="75">
        <f t="shared" si="45"/>
        <v>0</v>
      </c>
      <c r="AM70" s="75">
        <f t="shared" si="27"/>
        <v>0</v>
      </c>
      <c r="AN70" s="75">
        <f t="shared" si="28"/>
        <v>0</v>
      </c>
      <c r="AO70" s="75">
        <f aca="true" t="shared" si="46" ref="AO70:BH70">SUM(AO71:AO72)</f>
        <v>0</v>
      </c>
      <c r="AP70" s="75">
        <f t="shared" si="46"/>
        <v>0</v>
      </c>
      <c r="AQ70" s="75">
        <f t="shared" si="46"/>
        <v>0</v>
      </c>
      <c r="AR70" s="75">
        <f t="shared" si="46"/>
        <v>0</v>
      </c>
      <c r="AS70" s="75">
        <f t="shared" si="46"/>
        <v>0</v>
      </c>
      <c r="AT70" s="75">
        <f t="shared" si="46"/>
        <v>0</v>
      </c>
      <c r="AU70" s="75">
        <f t="shared" si="46"/>
        <v>0</v>
      </c>
      <c r="AV70" s="75">
        <f t="shared" si="46"/>
        <v>0</v>
      </c>
      <c r="AW70" s="75">
        <f t="shared" si="46"/>
        <v>0</v>
      </c>
      <c r="AX70" s="75">
        <f t="shared" si="46"/>
        <v>0</v>
      </c>
      <c r="AY70" s="75">
        <f t="shared" si="46"/>
        <v>0</v>
      </c>
      <c r="AZ70" s="75">
        <f t="shared" si="46"/>
        <v>0</v>
      </c>
      <c r="BA70" s="75">
        <f t="shared" si="46"/>
        <v>0</v>
      </c>
      <c r="BB70" s="75">
        <f t="shared" si="46"/>
        <v>0</v>
      </c>
      <c r="BC70" s="75">
        <f t="shared" si="46"/>
        <v>0</v>
      </c>
      <c r="BD70" s="75">
        <f t="shared" si="46"/>
        <v>0</v>
      </c>
      <c r="BE70" s="75">
        <f t="shared" si="46"/>
        <v>0</v>
      </c>
      <c r="BF70" s="75">
        <f t="shared" si="46"/>
        <v>0</v>
      </c>
      <c r="BG70" s="75">
        <f t="shared" si="46"/>
        <v>0</v>
      </c>
      <c r="BH70" s="76">
        <f t="shared" si="46"/>
        <v>0</v>
      </c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pans="1:90" ht="16.5" customHeight="1">
      <c r="A71" s="81"/>
      <c r="B71" s="102" t="s">
        <v>874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114">
        <v>0</v>
      </c>
      <c r="L71" s="115">
        <v>0</v>
      </c>
      <c r="M71" s="77">
        <v>0</v>
      </c>
      <c r="N71" s="77">
        <v>0</v>
      </c>
      <c r="O71" s="77">
        <v>0</v>
      </c>
      <c r="P71" s="77">
        <v>0</v>
      </c>
      <c r="Q71" s="77">
        <f t="shared" si="25"/>
        <v>0</v>
      </c>
      <c r="R71" s="77">
        <f t="shared" si="26"/>
        <v>0</v>
      </c>
      <c r="S71" s="77">
        <v>0</v>
      </c>
      <c r="T71" s="114">
        <v>0</v>
      </c>
      <c r="U71" s="115">
        <v>0</v>
      </c>
      <c r="V71" s="114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0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1</v>
      </c>
      <c r="AL71" s="159">
        <v>0</v>
      </c>
      <c r="AM71" s="159">
        <f t="shared" si="27"/>
        <v>0</v>
      </c>
      <c r="AN71" s="159">
        <f t="shared" si="28"/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59"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59">
        <v>0</v>
      </c>
      <c r="BC71" s="159">
        <v>0</v>
      </c>
      <c r="BD71" s="159">
        <v>0</v>
      </c>
      <c r="BE71" s="159">
        <v>0</v>
      </c>
      <c r="BF71" s="159">
        <v>0</v>
      </c>
      <c r="BG71" s="159">
        <v>0</v>
      </c>
      <c r="BH71" s="168">
        <v>0</v>
      </c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pans="1:90" ht="16.5" customHeight="1">
      <c r="A72" s="84"/>
      <c r="B72" s="103" t="s">
        <v>875</v>
      </c>
      <c r="C72" s="86">
        <v>0</v>
      </c>
      <c r="D72" s="86">
        <v>0</v>
      </c>
      <c r="E72" s="86">
        <v>0</v>
      </c>
      <c r="F72" s="86">
        <v>0</v>
      </c>
      <c r="G72" s="86">
        <v>1</v>
      </c>
      <c r="H72" s="86">
        <v>0</v>
      </c>
      <c r="I72" s="86">
        <v>0</v>
      </c>
      <c r="J72" s="86">
        <v>0</v>
      </c>
      <c r="K72" s="117">
        <v>0</v>
      </c>
      <c r="L72" s="118">
        <v>0</v>
      </c>
      <c r="M72" s="86">
        <v>0</v>
      </c>
      <c r="N72" s="86">
        <v>0</v>
      </c>
      <c r="O72" s="86">
        <v>0</v>
      </c>
      <c r="P72" s="86">
        <v>0</v>
      </c>
      <c r="Q72" s="86">
        <f t="shared" si="25"/>
        <v>0</v>
      </c>
      <c r="R72" s="86">
        <f t="shared" si="26"/>
        <v>0</v>
      </c>
      <c r="S72" s="86">
        <v>0</v>
      </c>
      <c r="T72" s="117">
        <v>0</v>
      </c>
      <c r="U72" s="118">
        <v>0</v>
      </c>
      <c r="V72" s="117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164">
        <v>0</v>
      </c>
      <c r="AC72" s="164">
        <v>0</v>
      </c>
      <c r="AD72" s="164">
        <v>0</v>
      </c>
      <c r="AE72" s="164">
        <v>0</v>
      </c>
      <c r="AF72" s="164">
        <v>0</v>
      </c>
      <c r="AG72" s="164">
        <v>0</v>
      </c>
      <c r="AH72" s="164">
        <v>0</v>
      </c>
      <c r="AI72" s="164">
        <v>0</v>
      </c>
      <c r="AJ72" s="164">
        <v>0</v>
      </c>
      <c r="AK72" s="164">
        <v>0</v>
      </c>
      <c r="AL72" s="164">
        <v>0</v>
      </c>
      <c r="AM72" s="164">
        <f t="shared" si="27"/>
        <v>0</v>
      </c>
      <c r="AN72" s="164">
        <f t="shared" si="28"/>
        <v>0</v>
      </c>
      <c r="AO72" s="164">
        <v>0</v>
      </c>
      <c r="AP72" s="164">
        <v>0</v>
      </c>
      <c r="AQ72" s="164">
        <v>0</v>
      </c>
      <c r="AR72" s="164">
        <v>0</v>
      </c>
      <c r="AS72" s="164">
        <v>0</v>
      </c>
      <c r="AT72" s="164">
        <v>0</v>
      </c>
      <c r="AU72" s="164">
        <v>0</v>
      </c>
      <c r="AV72" s="164">
        <v>0</v>
      </c>
      <c r="AW72" s="164">
        <v>0</v>
      </c>
      <c r="AX72" s="164">
        <v>0</v>
      </c>
      <c r="AY72" s="164">
        <v>0</v>
      </c>
      <c r="AZ72" s="164">
        <v>0</v>
      </c>
      <c r="BA72" s="164">
        <v>0</v>
      </c>
      <c r="BB72" s="164">
        <v>0</v>
      </c>
      <c r="BC72" s="164">
        <v>0</v>
      </c>
      <c r="BD72" s="164">
        <v>0</v>
      </c>
      <c r="BE72" s="164">
        <v>0</v>
      </c>
      <c r="BF72" s="164">
        <v>0</v>
      </c>
      <c r="BG72" s="164">
        <v>0</v>
      </c>
      <c r="BH72" s="173">
        <v>0</v>
      </c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pans="1:90" ht="16.5" customHeight="1">
      <c r="A73" s="95" t="s">
        <v>876</v>
      </c>
      <c r="B73" s="96"/>
      <c r="C73" s="72">
        <f aca="true" t="shared" si="47" ref="C73:P73">SUM(C74:C76)</f>
        <v>0</v>
      </c>
      <c r="D73" s="72">
        <f t="shared" si="47"/>
        <v>0</v>
      </c>
      <c r="E73" s="72">
        <f t="shared" si="47"/>
        <v>0</v>
      </c>
      <c r="F73" s="72">
        <f t="shared" si="47"/>
        <v>0</v>
      </c>
      <c r="G73" s="72">
        <f t="shared" si="47"/>
        <v>0</v>
      </c>
      <c r="H73" s="72">
        <f t="shared" si="47"/>
        <v>0</v>
      </c>
      <c r="I73" s="72">
        <f t="shared" si="47"/>
        <v>0</v>
      </c>
      <c r="J73" s="72">
        <f t="shared" si="47"/>
        <v>0</v>
      </c>
      <c r="K73" s="73">
        <f t="shared" si="47"/>
        <v>0</v>
      </c>
      <c r="L73" s="74">
        <f t="shared" si="47"/>
        <v>0</v>
      </c>
      <c r="M73" s="72">
        <f t="shared" si="47"/>
        <v>0</v>
      </c>
      <c r="N73" s="72">
        <f t="shared" si="47"/>
        <v>0</v>
      </c>
      <c r="O73" s="72">
        <f t="shared" si="47"/>
        <v>0</v>
      </c>
      <c r="P73" s="72">
        <f t="shared" si="47"/>
        <v>0</v>
      </c>
      <c r="Q73" s="72">
        <f t="shared" si="25"/>
        <v>0</v>
      </c>
      <c r="R73" s="72">
        <f t="shared" si="26"/>
        <v>0</v>
      </c>
      <c r="S73" s="72">
        <f aca="true" t="shared" si="48" ref="S73:AL73">SUM(S74:S76)</f>
        <v>0</v>
      </c>
      <c r="T73" s="73">
        <f t="shared" si="48"/>
        <v>0</v>
      </c>
      <c r="U73" s="74">
        <f t="shared" si="48"/>
        <v>0</v>
      </c>
      <c r="V73" s="73">
        <f t="shared" si="48"/>
        <v>0</v>
      </c>
      <c r="W73" s="75">
        <f t="shared" si="48"/>
        <v>0</v>
      </c>
      <c r="X73" s="75">
        <f t="shared" si="48"/>
        <v>0</v>
      </c>
      <c r="Y73" s="75">
        <f t="shared" si="48"/>
        <v>0</v>
      </c>
      <c r="Z73" s="75">
        <f t="shared" si="48"/>
        <v>0</v>
      </c>
      <c r="AA73" s="75">
        <f t="shared" si="48"/>
        <v>0</v>
      </c>
      <c r="AB73" s="75">
        <f t="shared" si="48"/>
        <v>0</v>
      </c>
      <c r="AC73" s="75">
        <f t="shared" si="48"/>
        <v>0</v>
      </c>
      <c r="AD73" s="75">
        <f t="shared" si="48"/>
        <v>0</v>
      </c>
      <c r="AE73" s="75">
        <f t="shared" si="48"/>
        <v>0</v>
      </c>
      <c r="AF73" s="75">
        <f t="shared" si="48"/>
        <v>0</v>
      </c>
      <c r="AG73" s="75">
        <f t="shared" si="48"/>
        <v>0</v>
      </c>
      <c r="AH73" s="75">
        <f t="shared" si="48"/>
        <v>0</v>
      </c>
      <c r="AI73" s="75">
        <f t="shared" si="48"/>
        <v>0</v>
      </c>
      <c r="AJ73" s="75">
        <f t="shared" si="48"/>
        <v>0</v>
      </c>
      <c r="AK73" s="75">
        <f t="shared" si="48"/>
        <v>0</v>
      </c>
      <c r="AL73" s="75">
        <f t="shared" si="48"/>
        <v>1</v>
      </c>
      <c r="AM73" s="75">
        <f t="shared" si="27"/>
        <v>0</v>
      </c>
      <c r="AN73" s="75">
        <f t="shared" si="28"/>
        <v>0</v>
      </c>
      <c r="AO73" s="75">
        <f aca="true" t="shared" si="49" ref="AO73:BH73">SUM(AO74:AO76)</f>
        <v>0</v>
      </c>
      <c r="AP73" s="75">
        <f t="shared" si="49"/>
        <v>0</v>
      </c>
      <c r="AQ73" s="75">
        <f t="shared" si="49"/>
        <v>0</v>
      </c>
      <c r="AR73" s="75">
        <f t="shared" si="49"/>
        <v>0</v>
      </c>
      <c r="AS73" s="75">
        <f t="shared" si="49"/>
        <v>0</v>
      </c>
      <c r="AT73" s="75">
        <f t="shared" si="49"/>
        <v>0</v>
      </c>
      <c r="AU73" s="75">
        <f t="shared" si="49"/>
        <v>0</v>
      </c>
      <c r="AV73" s="75">
        <f t="shared" si="49"/>
        <v>0</v>
      </c>
      <c r="AW73" s="75">
        <f t="shared" si="49"/>
        <v>0</v>
      </c>
      <c r="AX73" s="75">
        <f t="shared" si="49"/>
        <v>0</v>
      </c>
      <c r="AY73" s="75">
        <f t="shared" si="49"/>
        <v>0</v>
      </c>
      <c r="AZ73" s="75">
        <f t="shared" si="49"/>
        <v>0</v>
      </c>
      <c r="BA73" s="75">
        <f t="shared" si="49"/>
        <v>0</v>
      </c>
      <c r="BB73" s="75">
        <f t="shared" si="49"/>
        <v>0</v>
      </c>
      <c r="BC73" s="75">
        <f t="shared" si="49"/>
        <v>0</v>
      </c>
      <c r="BD73" s="75">
        <f t="shared" si="49"/>
        <v>0</v>
      </c>
      <c r="BE73" s="75">
        <f t="shared" si="49"/>
        <v>0</v>
      </c>
      <c r="BF73" s="75">
        <f t="shared" si="49"/>
        <v>0</v>
      </c>
      <c r="BG73" s="75">
        <f t="shared" si="49"/>
        <v>0</v>
      </c>
      <c r="BH73" s="76">
        <f t="shared" si="49"/>
        <v>0</v>
      </c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</row>
    <row r="74" spans="1:90" ht="16.5" customHeight="1">
      <c r="A74" s="81"/>
      <c r="B74" s="102" t="s">
        <v>877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114">
        <v>0</v>
      </c>
      <c r="L74" s="115">
        <v>0</v>
      </c>
      <c r="M74" s="77">
        <v>0</v>
      </c>
      <c r="N74" s="77">
        <v>0</v>
      </c>
      <c r="O74" s="77">
        <v>0</v>
      </c>
      <c r="P74" s="77">
        <v>0</v>
      </c>
      <c r="Q74" s="77">
        <f t="shared" si="25"/>
        <v>0</v>
      </c>
      <c r="R74" s="77">
        <f t="shared" si="26"/>
        <v>0</v>
      </c>
      <c r="S74" s="77">
        <v>0</v>
      </c>
      <c r="T74" s="114">
        <v>0</v>
      </c>
      <c r="U74" s="115">
        <v>0</v>
      </c>
      <c r="V74" s="114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f t="shared" si="27"/>
        <v>0</v>
      </c>
      <c r="AN74" s="159">
        <f t="shared" si="28"/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59"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59">
        <v>0</v>
      </c>
      <c r="BC74" s="159">
        <v>0</v>
      </c>
      <c r="BD74" s="159">
        <v>0</v>
      </c>
      <c r="BE74" s="159">
        <v>0</v>
      </c>
      <c r="BF74" s="159">
        <v>0</v>
      </c>
      <c r="BG74" s="159">
        <v>0</v>
      </c>
      <c r="BH74" s="168">
        <v>0</v>
      </c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1:90" ht="16.5" customHeight="1">
      <c r="A75" s="81"/>
      <c r="B75" s="102" t="s">
        <v>192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114">
        <v>0</v>
      </c>
      <c r="L75" s="115">
        <v>0</v>
      </c>
      <c r="M75" s="77">
        <v>0</v>
      </c>
      <c r="N75" s="77">
        <v>0</v>
      </c>
      <c r="O75" s="77">
        <v>0</v>
      </c>
      <c r="P75" s="77">
        <v>0</v>
      </c>
      <c r="Q75" s="77">
        <f t="shared" si="25"/>
        <v>0</v>
      </c>
      <c r="R75" s="77">
        <f t="shared" si="26"/>
        <v>0</v>
      </c>
      <c r="S75" s="77">
        <v>0</v>
      </c>
      <c r="T75" s="114">
        <v>0</v>
      </c>
      <c r="U75" s="115">
        <v>0</v>
      </c>
      <c r="V75" s="114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1</v>
      </c>
      <c r="AM75" s="159">
        <f t="shared" si="27"/>
        <v>0</v>
      </c>
      <c r="AN75" s="159">
        <f t="shared" si="28"/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59"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59">
        <v>0</v>
      </c>
      <c r="BC75" s="159">
        <v>0</v>
      </c>
      <c r="BD75" s="159">
        <v>0</v>
      </c>
      <c r="BE75" s="159">
        <v>0</v>
      </c>
      <c r="BF75" s="159">
        <v>0</v>
      </c>
      <c r="BG75" s="159">
        <v>0</v>
      </c>
      <c r="BH75" s="168">
        <v>0</v>
      </c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pans="1:90" ht="16.5" customHeight="1" thickBot="1">
      <c r="A76" s="109"/>
      <c r="B76" s="110" t="s">
        <v>193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27">
        <v>0</v>
      </c>
      <c r="L76" s="128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f t="shared" si="25"/>
        <v>0</v>
      </c>
      <c r="R76" s="111">
        <f t="shared" si="26"/>
        <v>0</v>
      </c>
      <c r="S76" s="111">
        <v>0</v>
      </c>
      <c r="T76" s="127">
        <v>0</v>
      </c>
      <c r="U76" s="128">
        <v>0</v>
      </c>
      <c r="V76" s="127">
        <v>0</v>
      </c>
      <c r="W76" s="166">
        <v>0</v>
      </c>
      <c r="X76" s="166">
        <v>0</v>
      </c>
      <c r="Y76" s="166">
        <v>0</v>
      </c>
      <c r="Z76" s="166">
        <v>0</v>
      </c>
      <c r="AA76" s="166">
        <v>0</v>
      </c>
      <c r="AB76" s="166">
        <v>0</v>
      </c>
      <c r="AC76" s="166">
        <v>0</v>
      </c>
      <c r="AD76" s="166">
        <v>0</v>
      </c>
      <c r="AE76" s="166">
        <v>0</v>
      </c>
      <c r="AF76" s="166">
        <v>0</v>
      </c>
      <c r="AG76" s="166">
        <v>0</v>
      </c>
      <c r="AH76" s="166">
        <v>0</v>
      </c>
      <c r="AI76" s="166">
        <v>0</v>
      </c>
      <c r="AJ76" s="166">
        <v>0</v>
      </c>
      <c r="AK76" s="166">
        <v>0</v>
      </c>
      <c r="AL76" s="166">
        <v>0</v>
      </c>
      <c r="AM76" s="166">
        <f t="shared" si="27"/>
        <v>0</v>
      </c>
      <c r="AN76" s="166">
        <f t="shared" si="28"/>
        <v>0</v>
      </c>
      <c r="AO76" s="166">
        <v>0</v>
      </c>
      <c r="AP76" s="166">
        <v>0</v>
      </c>
      <c r="AQ76" s="166">
        <v>0</v>
      </c>
      <c r="AR76" s="166">
        <v>0</v>
      </c>
      <c r="AS76" s="166">
        <v>0</v>
      </c>
      <c r="AT76" s="166">
        <v>0</v>
      </c>
      <c r="AU76" s="166">
        <v>0</v>
      </c>
      <c r="AV76" s="166">
        <v>0</v>
      </c>
      <c r="AW76" s="166">
        <v>0</v>
      </c>
      <c r="AX76" s="166">
        <v>0</v>
      </c>
      <c r="AY76" s="166">
        <v>0</v>
      </c>
      <c r="AZ76" s="166">
        <v>0</v>
      </c>
      <c r="BA76" s="166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66">
        <v>0</v>
      </c>
      <c r="BH76" s="176">
        <v>0</v>
      </c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</row>
    <row r="77" spans="1:90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</row>
    <row r="78" spans="3:69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</row>
    <row r="79" spans="3:69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3:69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3:69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3:69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</row>
    <row r="83" spans="3:69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</row>
    <row r="84" spans="3:69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</row>
    <row r="85" spans="3:69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3:69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3:69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3:69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  <row r="89" spans="3:69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</row>
    <row r="90" spans="3:69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</row>
    <row r="91" spans="3:69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</row>
    <row r="92" spans="3:69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</row>
    <row r="93" spans="3:69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</row>
    <row r="94" spans="3:69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</row>
    <row r="95" spans="3:69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</row>
    <row r="96" spans="3:69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</row>
    <row r="97" spans="3:69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</row>
    <row r="98" spans="3:69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</row>
    <row r="99" spans="3:69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</row>
    <row r="100" spans="3:69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</row>
    <row r="101" spans="3:69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</row>
    <row r="102" spans="3:69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</row>
    <row r="103" spans="3:69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</row>
    <row r="104" spans="3:69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</row>
    <row r="105" spans="3:69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</row>
    <row r="106" spans="3:69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</row>
    <row r="107" spans="3:69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</row>
    <row r="108" spans="3:69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</row>
    <row r="109" spans="3:69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</row>
    <row r="110" spans="3:69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</row>
    <row r="111" spans="3:69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</row>
    <row r="112" spans="3:69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</row>
    <row r="113" spans="3:69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</row>
    <row r="114" spans="3:69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</row>
    <row r="115" spans="3:69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</row>
    <row r="116" spans="3:69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</row>
    <row r="117" spans="3:69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</row>
    <row r="118" spans="3:69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</row>
    <row r="119" spans="3:69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</row>
    <row r="120" spans="3:69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</row>
    <row r="121" spans="3:69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</row>
    <row r="122" spans="3:69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</row>
    <row r="123" spans="3:69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</row>
    <row r="124" spans="3:69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</row>
    <row r="125" spans="3:69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</row>
    <row r="126" spans="3:69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</row>
    <row r="127" spans="3:69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</row>
    <row r="128" spans="3:69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</row>
    <row r="129" spans="3:69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</row>
    <row r="130" spans="3:69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</row>
    <row r="131" spans="3:69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</row>
    <row r="132" spans="3:69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</row>
    <row r="133" spans="3:69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</row>
    <row r="134" spans="3:69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</row>
    <row r="135" spans="3:69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</row>
    <row r="136" spans="3:69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</row>
    <row r="137" spans="3:69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</row>
    <row r="138" spans="3:69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</row>
    <row r="139" spans="3:69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</row>
    <row r="140" spans="3:69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</row>
    <row r="141" spans="3:69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</row>
    <row r="142" spans="3:69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</row>
    <row r="143" spans="3:69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</row>
    <row r="144" spans="3:69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</row>
    <row r="145" spans="3:69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</row>
    <row r="146" spans="3:69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</row>
    <row r="147" spans="3:69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</row>
    <row r="148" spans="3:69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</row>
    <row r="149" spans="3:69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</row>
    <row r="150" spans="3:69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</row>
    <row r="151" spans="3:69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</row>
    <row r="152" spans="3:69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</row>
    <row r="153" spans="3:69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</row>
    <row r="154" spans="3:69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</row>
    <row r="155" spans="3:69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</row>
    <row r="156" spans="3:69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</row>
    <row r="157" spans="3:69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</row>
    <row r="158" spans="3:69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</row>
    <row r="159" spans="3:69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</row>
    <row r="160" spans="3:69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</row>
    <row r="161" spans="3:69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</row>
    <row r="162" spans="3:69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</row>
    <row r="163" spans="3:69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</row>
    <row r="164" spans="3:69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</row>
    <row r="165" spans="3:69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</row>
    <row r="166" spans="3:69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</row>
    <row r="167" spans="3:69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</row>
    <row r="168" spans="3:69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</row>
    <row r="169" spans="3:69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</row>
    <row r="170" spans="3:69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</row>
    <row r="171" spans="3:69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</row>
    <row r="172" spans="3:69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</row>
    <row r="173" spans="3:69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</row>
    <row r="174" spans="3:69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</row>
    <row r="175" spans="3:69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</row>
    <row r="176" spans="3:69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</row>
    <row r="177" spans="3:69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</row>
    <row r="178" spans="3:69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</row>
    <row r="179" spans="3:69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</row>
    <row r="180" spans="3:69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</row>
    <row r="181" spans="3:69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</row>
    <row r="182" spans="3:69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</row>
    <row r="183" spans="3:69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</row>
    <row r="184" spans="3:69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</row>
    <row r="185" spans="3:69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</row>
    <row r="186" spans="3:69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</row>
    <row r="187" spans="3:69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</row>
    <row r="188" spans="3:69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</row>
    <row r="189" spans="3:69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</row>
    <row r="190" spans="3:69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</row>
    <row r="191" spans="3:69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</row>
    <row r="192" spans="3:69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</row>
    <row r="193" spans="3:69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</row>
    <row r="194" spans="3:69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</row>
    <row r="195" spans="3:69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</row>
    <row r="196" spans="3:69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</row>
    <row r="197" spans="3:69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</row>
    <row r="198" spans="3:69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</row>
    <row r="199" spans="3:69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</row>
    <row r="200" spans="3:69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</row>
    <row r="201" spans="3:69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</row>
    <row r="202" spans="3:69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</row>
    <row r="203" spans="3:69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</row>
    <row r="204" spans="3:69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</row>
    <row r="205" spans="3:69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</row>
    <row r="206" spans="3:69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</row>
    <row r="207" spans="3:69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</row>
    <row r="208" spans="3:69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</row>
    <row r="209" spans="3:69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</row>
    <row r="210" spans="3:69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</row>
    <row r="211" spans="3:69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</row>
    <row r="212" spans="3:69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</row>
    <row r="213" spans="3:69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</row>
    <row r="214" spans="3:69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</row>
    <row r="215" spans="3:69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</row>
    <row r="216" spans="3:69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</row>
    <row r="217" spans="3:69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</row>
    <row r="218" spans="3:69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</row>
    <row r="219" spans="3:69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</row>
    <row r="220" spans="3:69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</row>
    <row r="221" spans="3:69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</row>
    <row r="222" spans="3:69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</row>
    <row r="223" spans="3:69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</row>
    <row r="224" spans="3:69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</row>
    <row r="225" spans="3:69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</row>
    <row r="226" spans="3:69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</row>
    <row r="227" spans="3:69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</row>
    <row r="228" spans="3:69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</row>
    <row r="229" spans="3:69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</row>
    <row r="230" spans="3:69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</row>
    <row r="231" spans="3:69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</row>
    <row r="232" spans="3:69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</row>
    <row r="233" spans="3:69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</row>
    <row r="234" spans="3:69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</row>
    <row r="235" spans="3:69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</row>
    <row r="236" spans="3:69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</row>
    <row r="237" spans="3:69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</row>
    <row r="238" spans="3:69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</row>
  </sheetData>
  <sheetProtection/>
  <mergeCells count="47">
    <mergeCell ref="AG3:AH3"/>
    <mergeCell ref="Y3:Z3"/>
    <mergeCell ref="AA3:AB3"/>
    <mergeCell ref="AC3:AD3"/>
    <mergeCell ref="AL5:AL6"/>
    <mergeCell ref="AM3:AN3"/>
    <mergeCell ref="AI3:AJ3"/>
    <mergeCell ref="AK3:AL3"/>
    <mergeCell ref="AI5:AJ6"/>
    <mergeCell ref="AK5:AK6"/>
    <mergeCell ref="AO3:AP3"/>
    <mergeCell ref="AQ3:AR3"/>
    <mergeCell ref="AM5:AN6"/>
    <mergeCell ref="AO6:AP6"/>
    <mergeCell ref="AQ6:AR6"/>
    <mergeCell ref="U3:V3"/>
    <mergeCell ref="S6:T6"/>
    <mergeCell ref="G3:H3"/>
    <mergeCell ref="G6:H6"/>
    <mergeCell ref="M6:N6"/>
    <mergeCell ref="Q5:Q6"/>
    <mergeCell ref="R5:R6"/>
    <mergeCell ref="U6:V6"/>
    <mergeCell ref="C3:D3"/>
    <mergeCell ref="A3:A8"/>
    <mergeCell ref="B3:B8"/>
    <mergeCell ref="E3:F3"/>
    <mergeCell ref="BA3:BB3"/>
    <mergeCell ref="AS3:AT3"/>
    <mergeCell ref="I3:J3"/>
    <mergeCell ref="K3:L3"/>
    <mergeCell ref="M3:N3"/>
    <mergeCell ref="O3:P3"/>
    <mergeCell ref="Q3:R3"/>
    <mergeCell ref="W3:X3"/>
    <mergeCell ref="S3:T3"/>
    <mergeCell ref="AE3:AF3"/>
    <mergeCell ref="BG3:BH3"/>
    <mergeCell ref="BG5:BH6"/>
    <mergeCell ref="BA6:BB6"/>
    <mergeCell ref="AU6:AV6"/>
    <mergeCell ref="BE5:BF6"/>
    <mergeCell ref="BE3:BF3"/>
    <mergeCell ref="BC3:BD3"/>
    <mergeCell ref="AU3:AV3"/>
    <mergeCell ref="AW3:AX3"/>
    <mergeCell ref="AY3:AZ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28" max="1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3"/>
  </sheetPr>
  <dimension ref="A1:BO24"/>
  <sheetViews>
    <sheetView zoomScale="70" zoomScaleNormal="70" workbookViewId="0" topLeftCell="A1">
      <selection activeCell="Z11" sqref="Z11"/>
    </sheetView>
  </sheetViews>
  <sheetFormatPr defaultColWidth="9.00390625" defaultRowHeight="13.5"/>
  <cols>
    <col min="1" max="1" width="10.625" style="10" customWidth="1"/>
    <col min="2" max="4" width="5.625" style="10" customWidth="1"/>
    <col min="5" max="58" width="4.125" style="10" customWidth="1"/>
    <col min="59" max="16384" width="9.00390625" style="10" customWidth="1"/>
  </cols>
  <sheetData>
    <row r="1" spans="1:24" ht="30" customHeight="1">
      <c r="A1" s="289" t="s">
        <v>879</v>
      </c>
      <c r="B1" s="4"/>
      <c r="C1" s="4"/>
      <c r="D1" s="4"/>
      <c r="E1" s="4"/>
      <c r="F1" s="4"/>
      <c r="G1" s="5"/>
      <c r="H1" s="6"/>
      <c r="I1" s="5"/>
      <c r="J1" s="4"/>
      <c r="K1" s="7"/>
      <c r="L1" s="8"/>
      <c r="M1" s="4"/>
      <c r="N1" s="4"/>
      <c r="O1" s="4"/>
      <c r="P1" s="4"/>
      <c r="Q1" s="4"/>
      <c r="R1" s="4"/>
      <c r="S1" s="9"/>
      <c r="T1" s="4"/>
      <c r="U1" s="4"/>
      <c r="V1" s="4"/>
      <c r="W1" s="4"/>
      <c r="X1" s="4"/>
    </row>
    <row r="2" spans="1:2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58" ht="19.5" customHeight="1">
      <c r="A3" s="318" t="s">
        <v>880</v>
      </c>
      <c r="B3" s="393" t="s">
        <v>456</v>
      </c>
      <c r="C3" s="394"/>
      <c r="D3" s="394"/>
      <c r="E3" s="401" t="s">
        <v>782</v>
      </c>
      <c r="F3" s="402"/>
      <c r="G3" s="401" t="s">
        <v>783</v>
      </c>
      <c r="H3" s="402"/>
      <c r="I3" s="401" t="s">
        <v>784</v>
      </c>
      <c r="J3" s="402"/>
      <c r="K3" s="401" t="s">
        <v>785</v>
      </c>
      <c r="L3" s="402"/>
      <c r="M3" s="401" t="s">
        <v>786</v>
      </c>
      <c r="N3" s="402"/>
      <c r="O3" s="401" t="s">
        <v>787</v>
      </c>
      <c r="P3" s="418"/>
      <c r="Q3" s="401" t="s">
        <v>788</v>
      </c>
      <c r="R3" s="418"/>
      <c r="S3" s="401" t="s">
        <v>789</v>
      </c>
      <c r="T3" s="418"/>
      <c r="U3" s="401" t="s">
        <v>790</v>
      </c>
      <c r="V3" s="418"/>
      <c r="W3" s="401" t="s">
        <v>791</v>
      </c>
      <c r="X3" s="418"/>
      <c r="Y3" s="401" t="s">
        <v>792</v>
      </c>
      <c r="Z3" s="418"/>
      <c r="AA3" s="401" t="s">
        <v>793</v>
      </c>
      <c r="AB3" s="418"/>
      <c r="AC3" s="401" t="s">
        <v>794</v>
      </c>
      <c r="AD3" s="418"/>
      <c r="AE3" s="401" t="s">
        <v>795</v>
      </c>
      <c r="AF3" s="402"/>
      <c r="AG3" s="401" t="s">
        <v>796</v>
      </c>
      <c r="AH3" s="418"/>
      <c r="AI3" s="401" t="s">
        <v>797</v>
      </c>
      <c r="AJ3" s="402"/>
      <c r="AK3" s="401" t="s">
        <v>798</v>
      </c>
      <c r="AL3" s="402"/>
      <c r="AM3" s="401" t="s">
        <v>799</v>
      </c>
      <c r="AN3" s="418"/>
      <c r="AO3" s="401" t="s">
        <v>800</v>
      </c>
      <c r="AP3" s="402"/>
      <c r="AQ3" s="401" t="s">
        <v>801</v>
      </c>
      <c r="AR3" s="418"/>
      <c r="AS3" s="402" t="s">
        <v>802</v>
      </c>
      <c r="AT3" s="402"/>
      <c r="AU3" s="401" t="s">
        <v>803</v>
      </c>
      <c r="AV3" s="418"/>
      <c r="AW3" s="401" t="s">
        <v>804</v>
      </c>
      <c r="AX3" s="402"/>
      <c r="AY3" s="401" t="s">
        <v>805</v>
      </c>
      <c r="AZ3" s="402"/>
      <c r="BA3" s="401" t="s">
        <v>806</v>
      </c>
      <c r="BB3" s="402"/>
      <c r="BC3" s="401" t="s">
        <v>807</v>
      </c>
      <c r="BD3" s="402"/>
      <c r="BE3" s="401" t="s">
        <v>808</v>
      </c>
      <c r="BF3" s="422"/>
    </row>
    <row r="4" spans="1:58" ht="4.5" customHeight="1">
      <c r="A4" s="319"/>
      <c r="B4" s="395"/>
      <c r="C4" s="414"/>
      <c r="D4" s="4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5"/>
      <c r="U4" s="13"/>
      <c r="V4" s="15"/>
      <c r="W4" s="13"/>
      <c r="X4" s="15"/>
      <c r="Y4" s="13"/>
      <c r="Z4" s="15"/>
      <c r="AA4" s="13"/>
      <c r="AB4" s="15"/>
      <c r="AC4" s="13"/>
      <c r="AD4" s="15"/>
      <c r="AE4" s="13"/>
      <c r="AF4" s="14"/>
      <c r="AG4" s="13"/>
      <c r="AH4" s="15"/>
      <c r="AI4" s="13"/>
      <c r="AJ4" s="14"/>
      <c r="AK4" s="13"/>
      <c r="AL4" s="14"/>
      <c r="AM4" s="13"/>
      <c r="AN4" s="15"/>
      <c r="AO4" s="13"/>
      <c r="AP4" s="14"/>
      <c r="AQ4" s="13"/>
      <c r="AR4" s="15"/>
      <c r="AS4" s="14"/>
      <c r="AT4" s="14"/>
      <c r="AU4" s="13"/>
      <c r="AV4" s="15"/>
      <c r="AW4" s="13"/>
      <c r="AX4" s="14"/>
      <c r="AY4" s="13"/>
      <c r="AZ4" s="14"/>
      <c r="BA4" s="13"/>
      <c r="BB4" s="14"/>
      <c r="BC4" s="13"/>
      <c r="BD4" s="14"/>
      <c r="BE4" s="13"/>
      <c r="BF4" s="16"/>
    </row>
    <row r="5" spans="1:58" ht="19.5" customHeight="1">
      <c r="A5" s="319"/>
      <c r="B5" s="395"/>
      <c r="C5" s="414"/>
      <c r="D5" s="414"/>
      <c r="E5" s="456" t="s">
        <v>481</v>
      </c>
      <c r="F5" s="404"/>
      <c r="G5" s="400" t="s">
        <v>483</v>
      </c>
      <c r="H5" s="391"/>
      <c r="I5" s="400" t="s">
        <v>809</v>
      </c>
      <c r="J5" s="391"/>
      <c r="K5" s="400" t="s">
        <v>484</v>
      </c>
      <c r="L5" s="434"/>
      <c r="M5" s="400" t="s">
        <v>486</v>
      </c>
      <c r="N5" s="455" t="s">
        <v>487</v>
      </c>
      <c r="O5" s="400" t="s">
        <v>489</v>
      </c>
      <c r="P5" s="391"/>
      <c r="Q5" s="17"/>
      <c r="R5" s="18"/>
      <c r="S5" s="21"/>
      <c r="T5" s="22"/>
      <c r="U5" s="400" t="s">
        <v>563</v>
      </c>
      <c r="V5" s="434"/>
      <c r="W5" s="400" t="s">
        <v>810</v>
      </c>
      <c r="X5" s="455" t="s">
        <v>811</v>
      </c>
      <c r="Y5" s="400" t="s">
        <v>881</v>
      </c>
      <c r="Z5" s="434"/>
      <c r="AA5" s="400" t="s">
        <v>577</v>
      </c>
      <c r="AB5" s="434"/>
      <c r="AC5" s="400" t="s">
        <v>813</v>
      </c>
      <c r="AD5" s="416" t="s">
        <v>814</v>
      </c>
      <c r="AE5" s="400" t="s">
        <v>815</v>
      </c>
      <c r="AF5" s="391"/>
      <c r="AG5" s="400" t="s">
        <v>629</v>
      </c>
      <c r="AH5" s="416" t="s">
        <v>630</v>
      </c>
      <c r="AI5" s="400" t="s">
        <v>631</v>
      </c>
      <c r="AJ5" s="434"/>
      <c r="AK5" s="400" t="s">
        <v>634</v>
      </c>
      <c r="AL5" s="434"/>
      <c r="AM5" s="400" t="s">
        <v>682</v>
      </c>
      <c r="AN5" s="434"/>
      <c r="AO5" s="400" t="s">
        <v>685</v>
      </c>
      <c r="AP5" s="434"/>
      <c r="AQ5" s="403" t="s">
        <v>816</v>
      </c>
      <c r="AR5" s="434"/>
      <c r="AS5" s="403" t="s">
        <v>691</v>
      </c>
      <c r="AT5" s="430"/>
      <c r="AU5" s="403" t="s">
        <v>698</v>
      </c>
      <c r="AV5" s="416"/>
      <c r="AW5" s="403" t="s">
        <v>896</v>
      </c>
      <c r="AX5" s="434"/>
      <c r="AY5" s="27"/>
      <c r="AZ5" s="28"/>
      <c r="BA5" s="27"/>
      <c r="BB5" s="28"/>
      <c r="BC5" s="25"/>
      <c r="BD5" s="24"/>
      <c r="BE5" s="25"/>
      <c r="BF5" s="26"/>
    </row>
    <row r="6" spans="1:58" ht="150" customHeight="1">
      <c r="A6" s="319"/>
      <c r="B6" s="415"/>
      <c r="C6" s="414"/>
      <c r="D6" s="414"/>
      <c r="E6" s="403"/>
      <c r="F6" s="404"/>
      <c r="G6" s="392"/>
      <c r="H6" s="391"/>
      <c r="I6" s="392"/>
      <c r="J6" s="391"/>
      <c r="K6" s="425"/>
      <c r="L6" s="434"/>
      <c r="M6" s="425"/>
      <c r="N6" s="434"/>
      <c r="O6" s="392"/>
      <c r="P6" s="391"/>
      <c r="Q6" s="403" t="s">
        <v>590</v>
      </c>
      <c r="R6" s="444"/>
      <c r="S6" s="403" t="s">
        <v>882</v>
      </c>
      <c r="T6" s="416"/>
      <c r="U6" s="425"/>
      <c r="V6" s="434"/>
      <c r="W6" s="425"/>
      <c r="X6" s="434"/>
      <c r="Y6" s="425"/>
      <c r="Z6" s="434"/>
      <c r="AA6" s="425"/>
      <c r="AB6" s="434"/>
      <c r="AC6" s="425"/>
      <c r="AD6" s="434"/>
      <c r="AE6" s="392"/>
      <c r="AF6" s="391"/>
      <c r="AG6" s="425"/>
      <c r="AH6" s="416"/>
      <c r="AI6" s="425"/>
      <c r="AJ6" s="434"/>
      <c r="AK6" s="425"/>
      <c r="AL6" s="434"/>
      <c r="AM6" s="425"/>
      <c r="AN6" s="434"/>
      <c r="AO6" s="425"/>
      <c r="AP6" s="434"/>
      <c r="AQ6" s="425"/>
      <c r="AR6" s="434"/>
      <c r="AS6" s="425"/>
      <c r="AT6" s="430"/>
      <c r="AU6" s="403"/>
      <c r="AV6" s="416"/>
      <c r="AW6" s="425"/>
      <c r="AX6" s="434"/>
      <c r="AY6" s="27" t="s">
        <v>705</v>
      </c>
      <c r="AZ6" s="28" t="s">
        <v>706</v>
      </c>
      <c r="BA6" s="403" t="s">
        <v>707</v>
      </c>
      <c r="BB6" s="434"/>
      <c r="BC6" s="403" t="s">
        <v>818</v>
      </c>
      <c r="BD6" s="404"/>
      <c r="BE6" s="27" t="s">
        <v>819</v>
      </c>
      <c r="BF6" s="139" t="s">
        <v>820</v>
      </c>
    </row>
    <row r="7" spans="1:58" ht="4.5" customHeight="1">
      <c r="A7" s="319"/>
      <c r="B7" s="31"/>
      <c r="C7" s="32"/>
      <c r="D7" s="32"/>
      <c r="E7" s="37"/>
      <c r="F7" s="38"/>
      <c r="G7" s="35"/>
      <c r="H7" s="36"/>
      <c r="I7" s="35"/>
      <c r="J7" s="36"/>
      <c r="K7" s="154"/>
      <c r="L7" s="148"/>
      <c r="M7" s="154"/>
      <c r="N7" s="148"/>
      <c r="O7" s="35"/>
      <c r="P7" s="36"/>
      <c r="Q7" s="37"/>
      <c r="R7" s="191"/>
      <c r="S7" s="37"/>
      <c r="T7" s="39"/>
      <c r="U7" s="154"/>
      <c r="V7" s="148"/>
      <c r="W7" s="154"/>
      <c r="X7" s="148"/>
      <c r="Y7" s="154"/>
      <c r="Z7" s="148"/>
      <c r="AA7" s="154"/>
      <c r="AB7" s="148"/>
      <c r="AC7" s="154"/>
      <c r="AD7" s="148"/>
      <c r="AE7" s="35"/>
      <c r="AF7" s="36"/>
      <c r="AG7" s="154"/>
      <c r="AH7" s="39"/>
      <c r="AI7" s="154"/>
      <c r="AJ7" s="148"/>
      <c r="AK7" s="154"/>
      <c r="AL7" s="148"/>
      <c r="AM7" s="154"/>
      <c r="AN7" s="148"/>
      <c r="AO7" s="154"/>
      <c r="AP7" s="148"/>
      <c r="AQ7" s="154"/>
      <c r="AR7" s="148"/>
      <c r="AS7" s="154"/>
      <c r="AT7" s="148"/>
      <c r="AU7" s="37"/>
      <c r="AV7" s="39"/>
      <c r="AW7" s="37"/>
      <c r="AX7" s="39"/>
      <c r="AY7" s="37"/>
      <c r="AZ7" s="38"/>
      <c r="BA7" s="37"/>
      <c r="BB7" s="148"/>
      <c r="BC7" s="37"/>
      <c r="BD7" s="38"/>
      <c r="BE7" s="37"/>
      <c r="BF7" s="155"/>
    </row>
    <row r="8" spans="1:58" ht="24.75" customHeight="1" thickBot="1">
      <c r="A8" s="320" t="s">
        <v>883</v>
      </c>
      <c r="B8" s="44" t="s">
        <v>821</v>
      </c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4" t="s">
        <v>196</v>
      </c>
      <c r="J8" s="45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4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5" t="s">
        <v>195</v>
      </c>
      <c r="AY8" s="45" t="s">
        <v>196</v>
      </c>
      <c r="AZ8" s="45" t="s">
        <v>195</v>
      </c>
      <c r="BA8" s="45" t="s">
        <v>196</v>
      </c>
      <c r="BB8" s="45" t="s">
        <v>195</v>
      </c>
      <c r="BC8" s="45" t="s">
        <v>196</v>
      </c>
      <c r="BD8" s="45" t="s">
        <v>195</v>
      </c>
      <c r="BE8" s="45" t="s">
        <v>196</v>
      </c>
      <c r="BF8" s="46" t="s">
        <v>195</v>
      </c>
    </row>
    <row r="9" spans="1:67" s="7" customFormat="1" ht="49.5" customHeight="1">
      <c r="A9" s="321" t="s">
        <v>926</v>
      </c>
      <c r="B9" s="322">
        <v>105</v>
      </c>
      <c r="C9" s="322">
        <v>55</v>
      </c>
      <c r="D9" s="322">
        <v>50</v>
      </c>
      <c r="E9" s="322">
        <v>1</v>
      </c>
      <c r="F9" s="322">
        <v>0</v>
      </c>
      <c r="G9" s="322">
        <v>3</v>
      </c>
      <c r="H9" s="322">
        <v>0</v>
      </c>
      <c r="I9" s="322">
        <v>0</v>
      </c>
      <c r="J9" s="322">
        <v>0</v>
      </c>
      <c r="K9" s="322">
        <v>0</v>
      </c>
      <c r="L9" s="322">
        <v>0</v>
      </c>
      <c r="M9" s="323">
        <v>0</v>
      </c>
      <c r="N9" s="324">
        <v>1</v>
      </c>
      <c r="O9" s="322">
        <v>2</v>
      </c>
      <c r="P9" s="325">
        <v>0</v>
      </c>
      <c r="Q9" s="322">
        <v>1</v>
      </c>
      <c r="R9" s="322">
        <v>0</v>
      </c>
      <c r="S9" s="322">
        <v>1</v>
      </c>
      <c r="T9" s="322">
        <v>0</v>
      </c>
      <c r="U9" s="322">
        <v>0</v>
      </c>
      <c r="V9" s="322">
        <v>0</v>
      </c>
      <c r="W9" s="322">
        <v>0</v>
      </c>
      <c r="X9" s="323">
        <v>0</v>
      </c>
      <c r="Y9" s="326">
        <v>2</v>
      </c>
      <c r="Z9" s="326">
        <v>0</v>
      </c>
      <c r="AA9" s="326">
        <v>0</v>
      </c>
      <c r="AB9" s="326">
        <v>0</v>
      </c>
      <c r="AC9" s="326">
        <v>0</v>
      </c>
      <c r="AD9" s="326">
        <v>0</v>
      </c>
      <c r="AE9" s="326">
        <v>0</v>
      </c>
      <c r="AF9" s="326">
        <v>0</v>
      </c>
      <c r="AG9" s="326">
        <v>2</v>
      </c>
      <c r="AH9" s="326">
        <v>1</v>
      </c>
      <c r="AI9" s="326">
        <v>0</v>
      </c>
      <c r="AJ9" s="326">
        <v>0</v>
      </c>
      <c r="AK9" s="326">
        <v>0</v>
      </c>
      <c r="AL9" s="326">
        <v>0</v>
      </c>
      <c r="AM9" s="326">
        <v>1</v>
      </c>
      <c r="AN9" s="326">
        <v>1</v>
      </c>
      <c r="AO9" s="326">
        <v>0</v>
      </c>
      <c r="AP9" s="326">
        <v>0</v>
      </c>
      <c r="AQ9" s="326">
        <v>0</v>
      </c>
      <c r="AR9" s="326">
        <v>0</v>
      </c>
      <c r="AS9" s="326">
        <v>0</v>
      </c>
      <c r="AT9" s="326">
        <v>0</v>
      </c>
      <c r="AU9" s="326">
        <v>1</v>
      </c>
      <c r="AV9" s="326">
        <v>0</v>
      </c>
      <c r="AW9" s="326">
        <v>13</v>
      </c>
      <c r="AX9" s="326">
        <v>16</v>
      </c>
      <c r="AY9" s="326">
        <v>1</v>
      </c>
      <c r="AZ9" s="326">
        <v>2</v>
      </c>
      <c r="BA9" s="326">
        <v>1</v>
      </c>
      <c r="BB9" s="326">
        <v>0</v>
      </c>
      <c r="BC9" s="326">
        <v>2</v>
      </c>
      <c r="BD9" s="326">
        <v>3</v>
      </c>
      <c r="BE9" s="326">
        <v>0</v>
      </c>
      <c r="BF9" s="327">
        <v>1</v>
      </c>
      <c r="BG9" s="55"/>
      <c r="BH9" s="55"/>
      <c r="BI9" s="55"/>
      <c r="BJ9" s="55"/>
      <c r="BK9" s="55"/>
      <c r="BL9" s="55"/>
      <c r="BM9" s="55"/>
      <c r="BN9" s="55"/>
      <c r="BO9" s="55"/>
    </row>
    <row r="10" spans="1:67" s="7" customFormat="1" ht="49.5" customHeight="1">
      <c r="A10" s="321">
        <v>20</v>
      </c>
      <c r="B10" s="322">
        <v>115</v>
      </c>
      <c r="C10" s="322">
        <v>67</v>
      </c>
      <c r="D10" s="322">
        <v>48</v>
      </c>
      <c r="E10" s="322">
        <v>0</v>
      </c>
      <c r="F10" s="322">
        <v>0</v>
      </c>
      <c r="G10" s="322">
        <v>1</v>
      </c>
      <c r="H10" s="322">
        <v>2</v>
      </c>
      <c r="I10" s="322">
        <v>0</v>
      </c>
      <c r="J10" s="322">
        <v>0</v>
      </c>
      <c r="K10" s="322">
        <v>0</v>
      </c>
      <c r="L10" s="322">
        <v>0</v>
      </c>
      <c r="M10" s="323">
        <v>0</v>
      </c>
      <c r="N10" s="324">
        <v>0</v>
      </c>
      <c r="O10" s="322">
        <v>0</v>
      </c>
      <c r="P10" s="325">
        <v>1</v>
      </c>
      <c r="Q10" s="322">
        <v>0</v>
      </c>
      <c r="R10" s="322">
        <v>0</v>
      </c>
      <c r="S10" s="322">
        <v>0</v>
      </c>
      <c r="T10" s="322">
        <v>1</v>
      </c>
      <c r="U10" s="322">
        <v>0</v>
      </c>
      <c r="V10" s="322">
        <v>1</v>
      </c>
      <c r="W10" s="322">
        <v>0</v>
      </c>
      <c r="X10" s="323">
        <v>0</v>
      </c>
      <c r="Y10" s="326">
        <v>1</v>
      </c>
      <c r="Z10" s="326">
        <v>1</v>
      </c>
      <c r="AA10" s="326">
        <v>2</v>
      </c>
      <c r="AB10" s="326">
        <v>0</v>
      </c>
      <c r="AC10" s="326">
        <v>0</v>
      </c>
      <c r="AD10" s="326">
        <v>0</v>
      </c>
      <c r="AE10" s="326">
        <v>0</v>
      </c>
      <c r="AF10" s="326">
        <v>0</v>
      </c>
      <c r="AG10" s="326">
        <v>2</v>
      </c>
      <c r="AH10" s="326">
        <v>0</v>
      </c>
      <c r="AI10" s="326">
        <v>0</v>
      </c>
      <c r="AJ10" s="326">
        <v>0</v>
      </c>
      <c r="AK10" s="326">
        <v>0</v>
      </c>
      <c r="AL10" s="326">
        <v>0</v>
      </c>
      <c r="AM10" s="326">
        <v>1</v>
      </c>
      <c r="AN10" s="326">
        <v>1</v>
      </c>
      <c r="AO10" s="326">
        <v>0</v>
      </c>
      <c r="AP10" s="326">
        <v>0</v>
      </c>
      <c r="AQ10" s="326">
        <v>0</v>
      </c>
      <c r="AR10" s="326">
        <v>0</v>
      </c>
      <c r="AS10" s="326">
        <v>1</v>
      </c>
      <c r="AT10" s="326">
        <v>0</v>
      </c>
      <c r="AU10" s="326">
        <v>0</v>
      </c>
      <c r="AV10" s="326">
        <v>0</v>
      </c>
      <c r="AW10" s="326">
        <v>21</v>
      </c>
      <c r="AX10" s="326">
        <v>16</v>
      </c>
      <c r="AY10" s="326">
        <v>1</v>
      </c>
      <c r="AZ10" s="326">
        <v>4</v>
      </c>
      <c r="BA10" s="326">
        <v>0</v>
      </c>
      <c r="BB10" s="326">
        <v>1</v>
      </c>
      <c r="BC10" s="326">
        <v>1</v>
      </c>
      <c r="BD10" s="326">
        <v>0</v>
      </c>
      <c r="BE10" s="326">
        <v>1</v>
      </c>
      <c r="BF10" s="327">
        <v>0</v>
      </c>
      <c r="BG10" s="55"/>
      <c r="BH10" s="55"/>
      <c r="BI10" s="55"/>
      <c r="BJ10" s="55"/>
      <c r="BK10" s="55"/>
      <c r="BL10" s="55"/>
      <c r="BM10" s="55"/>
      <c r="BN10" s="55"/>
      <c r="BO10" s="55"/>
    </row>
    <row r="11" spans="1:67" ht="49.5" customHeight="1">
      <c r="A11" s="328">
        <v>21</v>
      </c>
      <c r="B11" s="329">
        <f aca="true" t="shared" si="0" ref="B11:AG11">SUM(B13:B24)</f>
        <v>97</v>
      </c>
      <c r="C11" s="329">
        <f t="shared" si="0"/>
        <v>48</v>
      </c>
      <c r="D11" s="329">
        <f t="shared" si="0"/>
        <v>49</v>
      </c>
      <c r="E11" s="329">
        <f t="shared" si="0"/>
        <v>0</v>
      </c>
      <c r="F11" s="329">
        <f t="shared" si="0"/>
        <v>0</v>
      </c>
      <c r="G11" s="329">
        <f t="shared" si="0"/>
        <v>2</v>
      </c>
      <c r="H11" s="329">
        <f t="shared" si="0"/>
        <v>0</v>
      </c>
      <c r="I11" s="329">
        <f t="shared" si="0"/>
        <v>0</v>
      </c>
      <c r="J11" s="329">
        <f t="shared" si="0"/>
        <v>0</v>
      </c>
      <c r="K11" s="329">
        <f t="shared" si="0"/>
        <v>0</v>
      </c>
      <c r="L11" s="329">
        <f t="shared" si="0"/>
        <v>0</v>
      </c>
      <c r="M11" s="330">
        <f t="shared" si="0"/>
        <v>1</v>
      </c>
      <c r="N11" s="331">
        <f t="shared" si="0"/>
        <v>0</v>
      </c>
      <c r="O11" s="329">
        <f t="shared" si="0"/>
        <v>1</v>
      </c>
      <c r="P11" s="332">
        <f t="shared" si="0"/>
        <v>1</v>
      </c>
      <c r="Q11" s="329">
        <f t="shared" si="0"/>
        <v>0</v>
      </c>
      <c r="R11" s="329">
        <f t="shared" si="0"/>
        <v>1</v>
      </c>
      <c r="S11" s="329">
        <f t="shared" si="0"/>
        <v>1</v>
      </c>
      <c r="T11" s="329">
        <f t="shared" si="0"/>
        <v>0</v>
      </c>
      <c r="U11" s="329">
        <f t="shared" si="0"/>
        <v>0</v>
      </c>
      <c r="V11" s="329">
        <f t="shared" si="0"/>
        <v>0</v>
      </c>
      <c r="W11" s="329">
        <f t="shared" si="0"/>
        <v>0</v>
      </c>
      <c r="X11" s="330">
        <f t="shared" si="0"/>
        <v>0</v>
      </c>
      <c r="Y11" s="333">
        <f t="shared" si="0"/>
        <v>0</v>
      </c>
      <c r="Z11" s="333">
        <f t="shared" si="0"/>
        <v>0</v>
      </c>
      <c r="AA11" s="333">
        <f t="shared" si="0"/>
        <v>0</v>
      </c>
      <c r="AB11" s="333">
        <f t="shared" si="0"/>
        <v>0</v>
      </c>
      <c r="AC11" s="333">
        <f t="shared" si="0"/>
        <v>0</v>
      </c>
      <c r="AD11" s="333">
        <f t="shared" si="0"/>
        <v>0</v>
      </c>
      <c r="AE11" s="333">
        <f t="shared" si="0"/>
        <v>0</v>
      </c>
      <c r="AF11" s="333">
        <f t="shared" si="0"/>
        <v>0</v>
      </c>
      <c r="AG11" s="333">
        <f t="shared" si="0"/>
        <v>2</v>
      </c>
      <c r="AH11" s="333">
        <f aca="true" t="shared" si="1" ref="AH11:BF11">SUM(AH13:AH24)</f>
        <v>1</v>
      </c>
      <c r="AI11" s="333">
        <f t="shared" si="1"/>
        <v>0</v>
      </c>
      <c r="AJ11" s="333">
        <f t="shared" si="1"/>
        <v>0</v>
      </c>
      <c r="AK11" s="333">
        <f t="shared" si="1"/>
        <v>0</v>
      </c>
      <c r="AL11" s="333">
        <f t="shared" si="1"/>
        <v>0</v>
      </c>
      <c r="AM11" s="333">
        <f t="shared" si="1"/>
        <v>0</v>
      </c>
      <c r="AN11" s="333">
        <f t="shared" si="1"/>
        <v>2</v>
      </c>
      <c r="AO11" s="333">
        <f t="shared" si="1"/>
        <v>0</v>
      </c>
      <c r="AP11" s="333">
        <f t="shared" si="1"/>
        <v>0</v>
      </c>
      <c r="AQ11" s="333">
        <f t="shared" si="1"/>
        <v>0</v>
      </c>
      <c r="AR11" s="333">
        <f t="shared" si="1"/>
        <v>0</v>
      </c>
      <c r="AS11" s="333">
        <f t="shared" si="1"/>
        <v>0</v>
      </c>
      <c r="AT11" s="333">
        <f t="shared" si="1"/>
        <v>0</v>
      </c>
      <c r="AU11" s="333">
        <f t="shared" si="1"/>
        <v>0</v>
      </c>
      <c r="AV11" s="333">
        <f t="shared" si="1"/>
        <v>0</v>
      </c>
      <c r="AW11" s="333">
        <f t="shared" si="1"/>
        <v>13</v>
      </c>
      <c r="AX11" s="333">
        <f t="shared" si="1"/>
        <v>10</v>
      </c>
      <c r="AY11" s="333">
        <f t="shared" si="1"/>
        <v>0</v>
      </c>
      <c r="AZ11" s="333">
        <f t="shared" si="1"/>
        <v>1</v>
      </c>
      <c r="BA11" s="333">
        <f t="shared" si="1"/>
        <v>0</v>
      </c>
      <c r="BB11" s="333">
        <f t="shared" si="1"/>
        <v>0</v>
      </c>
      <c r="BC11" s="333">
        <f t="shared" si="1"/>
        <v>2</v>
      </c>
      <c r="BD11" s="333">
        <f t="shared" si="1"/>
        <v>0</v>
      </c>
      <c r="BE11" s="333">
        <f t="shared" si="1"/>
        <v>0</v>
      </c>
      <c r="BF11" s="334">
        <f t="shared" si="1"/>
        <v>0</v>
      </c>
      <c r="BG11" s="63"/>
      <c r="BH11" s="63"/>
      <c r="BI11" s="63"/>
      <c r="BJ11" s="63"/>
      <c r="BK11" s="63"/>
      <c r="BL11" s="63"/>
      <c r="BM11" s="63"/>
      <c r="BN11" s="63"/>
      <c r="BO11" s="63"/>
    </row>
    <row r="12" spans="1:67" ht="30" customHeight="1">
      <c r="A12" s="209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6"/>
      <c r="N12" s="337"/>
      <c r="O12" s="335"/>
      <c r="P12" s="338"/>
      <c r="Q12" s="335"/>
      <c r="R12" s="335"/>
      <c r="S12" s="335"/>
      <c r="T12" s="335"/>
      <c r="U12" s="335"/>
      <c r="V12" s="335"/>
      <c r="W12" s="335"/>
      <c r="X12" s="336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40"/>
      <c r="BG12" s="63"/>
      <c r="BH12" s="63"/>
      <c r="BI12" s="63"/>
      <c r="BJ12" s="63"/>
      <c r="BK12" s="63"/>
      <c r="BL12" s="63"/>
      <c r="BM12" s="63"/>
      <c r="BN12" s="63"/>
      <c r="BO12" s="63"/>
    </row>
    <row r="13" spans="1:67" ht="57.75" customHeight="1">
      <c r="A13" s="64" t="s">
        <v>884</v>
      </c>
      <c r="B13" s="341">
        <f aca="true" t="shared" si="2" ref="B13:B24">SUM(C13:D13)</f>
        <v>8</v>
      </c>
      <c r="C13" s="114">
        <v>7</v>
      </c>
      <c r="D13" s="77">
        <v>1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114">
        <v>0</v>
      </c>
      <c r="N13" s="115">
        <v>0</v>
      </c>
      <c r="O13" s="77">
        <f aca="true" t="shared" si="3" ref="O13:O24">SUM(Q13,S13)</f>
        <v>0</v>
      </c>
      <c r="P13" s="77">
        <f aca="true" t="shared" si="4" ref="P13:P24">SUM(R13,T13)</f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114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1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2</v>
      </c>
      <c r="AX13" s="159">
        <v>0</v>
      </c>
      <c r="AY13" s="159">
        <v>0</v>
      </c>
      <c r="AZ13" s="159">
        <v>0</v>
      </c>
      <c r="BA13" s="159">
        <v>0</v>
      </c>
      <c r="BB13" s="159">
        <v>0</v>
      </c>
      <c r="BC13" s="159">
        <v>2</v>
      </c>
      <c r="BD13" s="159">
        <v>0</v>
      </c>
      <c r="BE13" s="159">
        <v>0</v>
      </c>
      <c r="BF13" s="168">
        <v>0</v>
      </c>
      <c r="BG13" s="63"/>
      <c r="BH13" s="63"/>
      <c r="BI13" s="63"/>
      <c r="BJ13" s="63"/>
      <c r="BK13" s="63"/>
      <c r="BL13" s="63"/>
      <c r="BM13" s="63"/>
      <c r="BN13" s="63"/>
      <c r="BO13" s="63"/>
    </row>
    <row r="14" spans="1:67" ht="57.75" customHeight="1">
      <c r="A14" s="64" t="s">
        <v>885</v>
      </c>
      <c r="B14" s="341">
        <f t="shared" si="2"/>
        <v>12</v>
      </c>
      <c r="C14" s="77">
        <v>5</v>
      </c>
      <c r="D14" s="77">
        <v>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114">
        <v>0</v>
      </c>
      <c r="N14" s="115">
        <v>0</v>
      </c>
      <c r="O14" s="77">
        <f t="shared" si="3"/>
        <v>0</v>
      </c>
      <c r="P14" s="77">
        <f t="shared" si="4"/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114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59">
        <v>0</v>
      </c>
      <c r="AW14" s="159">
        <v>1</v>
      </c>
      <c r="AX14" s="159">
        <v>4</v>
      </c>
      <c r="AY14" s="159">
        <v>0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68">
        <v>0</v>
      </c>
      <c r="BG14" s="63"/>
      <c r="BH14" s="63"/>
      <c r="BI14" s="63"/>
      <c r="BJ14" s="63"/>
      <c r="BK14" s="63"/>
      <c r="BL14" s="63"/>
      <c r="BM14" s="63"/>
      <c r="BN14" s="63"/>
      <c r="BO14" s="63"/>
    </row>
    <row r="15" spans="1:67" ht="57.75" customHeight="1">
      <c r="A15" s="64" t="s">
        <v>886</v>
      </c>
      <c r="B15" s="341">
        <f t="shared" si="2"/>
        <v>9</v>
      </c>
      <c r="C15" s="77">
        <v>6</v>
      </c>
      <c r="D15" s="77">
        <v>3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114">
        <v>0</v>
      </c>
      <c r="N15" s="115">
        <v>0</v>
      </c>
      <c r="O15" s="77">
        <f t="shared" si="3"/>
        <v>0</v>
      </c>
      <c r="P15" s="77">
        <f t="shared" si="4"/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114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3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68">
        <v>0</v>
      </c>
      <c r="BG15" s="63"/>
      <c r="BH15" s="63"/>
      <c r="BI15" s="63"/>
      <c r="BJ15" s="63"/>
      <c r="BK15" s="63"/>
      <c r="BL15" s="63"/>
      <c r="BM15" s="63"/>
      <c r="BN15" s="63"/>
      <c r="BO15" s="63"/>
    </row>
    <row r="16" spans="1:67" ht="57.75" customHeight="1">
      <c r="A16" s="64" t="s">
        <v>887</v>
      </c>
      <c r="B16" s="341">
        <f t="shared" si="2"/>
        <v>15</v>
      </c>
      <c r="C16" s="77">
        <v>6</v>
      </c>
      <c r="D16" s="77">
        <v>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114">
        <v>1</v>
      </c>
      <c r="N16" s="115">
        <v>0</v>
      </c>
      <c r="O16" s="77">
        <f t="shared" si="3"/>
        <v>0</v>
      </c>
      <c r="P16" s="77">
        <f t="shared" si="4"/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114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1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1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159">
        <v>3</v>
      </c>
      <c r="AY16" s="159">
        <v>0</v>
      </c>
      <c r="AZ16" s="159">
        <v>1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68">
        <v>0</v>
      </c>
      <c r="BG16" s="63"/>
      <c r="BH16" s="63"/>
      <c r="BI16" s="63"/>
      <c r="BJ16" s="63"/>
      <c r="BK16" s="63"/>
      <c r="BL16" s="63"/>
      <c r="BM16" s="63"/>
      <c r="BN16" s="63"/>
      <c r="BO16" s="63"/>
    </row>
    <row r="17" spans="1:67" ht="57.75" customHeight="1">
      <c r="A17" s="321" t="s">
        <v>888</v>
      </c>
      <c r="B17" s="341">
        <f t="shared" si="2"/>
        <v>7</v>
      </c>
      <c r="C17" s="77">
        <v>2</v>
      </c>
      <c r="D17" s="77">
        <v>5</v>
      </c>
      <c r="E17" s="77">
        <v>0</v>
      </c>
      <c r="F17" s="77">
        <v>0</v>
      </c>
      <c r="G17" s="77">
        <v>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114">
        <v>0</v>
      </c>
      <c r="N17" s="115">
        <v>0</v>
      </c>
      <c r="O17" s="77">
        <f t="shared" si="3"/>
        <v>0</v>
      </c>
      <c r="P17" s="77">
        <f t="shared" si="4"/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114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1</v>
      </c>
      <c r="AX17" s="159">
        <v>1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68">
        <v>0</v>
      </c>
      <c r="BG17" s="63"/>
      <c r="BH17" s="63"/>
      <c r="BI17" s="63"/>
      <c r="BJ17" s="63"/>
      <c r="BK17" s="63"/>
      <c r="BL17" s="63"/>
      <c r="BM17" s="63"/>
      <c r="BN17" s="63"/>
      <c r="BO17" s="63"/>
    </row>
    <row r="18" spans="1:67" ht="57.75" customHeight="1">
      <c r="A18" s="342" t="s">
        <v>889</v>
      </c>
      <c r="B18" s="341">
        <f t="shared" si="2"/>
        <v>9</v>
      </c>
      <c r="C18" s="77">
        <v>6</v>
      </c>
      <c r="D18" s="77">
        <v>3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114">
        <v>0</v>
      </c>
      <c r="N18" s="115">
        <v>0</v>
      </c>
      <c r="O18" s="77">
        <f t="shared" si="3"/>
        <v>0</v>
      </c>
      <c r="P18" s="77">
        <f t="shared" si="4"/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114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1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2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68">
        <v>0</v>
      </c>
      <c r="BG18" s="63"/>
      <c r="BH18" s="63"/>
      <c r="BI18" s="63"/>
      <c r="BJ18" s="63"/>
      <c r="BK18" s="63"/>
      <c r="BL18" s="63"/>
      <c r="BM18" s="63"/>
      <c r="BN18" s="63"/>
      <c r="BO18" s="63"/>
    </row>
    <row r="19" spans="1:67" ht="57.75" customHeight="1">
      <c r="A19" s="342" t="s">
        <v>890</v>
      </c>
      <c r="B19" s="341">
        <f t="shared" si="2"/>
        <v>4</v>
      </c>
      <c r="C19" s="77">
        <v>2</v>
      </c>
      <c r="D19" s="77">
        <v>2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114">
        <v>0</v>
      </c>
      <c r="N19" s="115">
        <v>0</v>
      </c>
      <c r="O19" s="77">
        <f t="shared" si="3"/>
        <v>0</v>
      </c>
      <c r="P19" s="77">
        <f t="shared" si="4"/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114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9">
        <v>0</v>
      </c>
      <c r="AW19" s="159">
        <v>1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68">
        <v>0</v>
      </c>
      <c r="BG19" s="63"/>
      <c r="BH19" s="63"/>
      <c r="BI19" s="63"/>
      <c r="BJ19" s="63"/>
      <c r="BK19" s="63"/>
      <c r="BL19" s="63"/>
      <c r="BM19" s="63"/>
      <c r="BN19" s="63"/>
      <c r="BO19" s="63"/>
    </row>
    <row r="20" spans="1:67" ht="57.75" customHeight="1">
      <c r="A20" s="342" t="s">
        <v>891</v>
      </c>
      <c r="B20" s="341">
        <f t="shared" si="2"/>
        <v>7</v>
      </c>
      <c r="C20" s="77">
        <v>3</v>
      </c>
      <c r="D20" s="77">
        <v>4</v>
      </c>
      <c r="E20" s="77">
        <v>0</v>
      </c>
      <c r="F20" s="77">
        <v>0</v>
      </c>
      <c r="G20" s="77">
        <v>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14">
        <v>0</v>
      </c>
      <c r="N20" s="115">
        <v>0</v>
      </c>
      <c r="O20" s="77">
        <f t="shared" si="3"/>
        <v>1</v>
      </c>
      <c r="P20" s="77">
        <f t="shared" si="4"/>
        <v>0</v>
      </c>
      <c r="Q20" s="77">
        <v>0</v>
      </c>
      <c r="R20" s="77">
        <v>0</v>
      </c>
      <c r="S20" s="77">
        <v>1</v>
      </c>
      <c r="T20" s="77">
        <v>0</v>
      </c>
      <c r="U20" s="77">
        <v>0</v>
      </c>
      <c r="V20" s="77">
        <v>0</v>
      </c>
      <c r="W20" s="77">
        <v>0</v>
      </c>
      <c r="X20" s="114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68">
        <v>0</v>
      </c>
      <c r="BG20" s="63"/>
      <c r="BH20" s="63"/>
      <c r="BI20" s="63"/>
      <c r="BJ20" s="63"/>
      <c r="BK20" s="63"/>
      <c r="BL20" s="63"/>
      <c r="BM20" s="63"/>
      <c r="BN20" s="63"/>
      <c r="BO20" s="63"/>
    </row>
    <row r="21" spans="1:67" ht="57.75" customHeight="1">
      <c r="A21" s="342" t="s">
        <v>892</v>
      </c>
      <c r="B21" s="341">
        <f t="shared" si="2"/>
        <v>6</v>
      </c>
      <c r="C21" s="77">
        <v>3</v>
      </c>
      <c r="D21" s="77">
        <v>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114">
        <v>0</v>
      </c>
      <c r="N21" s="115">
        <v>0</v>
      </c>
      <c r="O21" s="77">
        <f t="shared" si="3"/>
        <v>0</v>
      </c>
      <c r="P21" s="77">
        <f t="shared" si="4"/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114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0</v>
      </c>
      <c r="AW21" s="159">
        <v>1</v>
      </c>
      <c r="AX21" s="159">
        <v>1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68">
        <v>0</v>
      </c>
      <c r="BG21" s="63"/>
      <c r="BH21" s="63"/>
      <c r="BI21" s="63"/>
      <c r="BJ21" s="63"/>
      <c r="BK21" s="63"/>
      <c r="BL21" s="63"/>
      <c r="BM21" s="63"/>
      <c r="BN21" s="63"/>
      <c r="BO21" s="63"/>
    </row>
    <row r="22" spans="1:67" ht="57.75" customHeight="1">
      <c r="A22" s="342" t="s">
        <v>893</v>
      </c>
      <c r="B22" s="341">
        <f t="shared" si="2"/>
        <v>5</v>
      </c>
      <c r="C22" s="77">
        <v>3</v>
      </c>
      <c r="D22" s="77">
        <v>2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14">
        <v>0</v>
      </c>
      <c r="N22" s="115">
        <v>0</v>
      </c>
      <c r="O22" s="77">
        <f t="shared" si="3"/>
        <v>0</v>
      </c>
      <c r="P22" s="77">
        <f t="shared" si="4"/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114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1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68">
        <v>0</v>
      </c>
      <c r="BG22" s="63"/>
      <c r="BH22" s="63"/>
      <c r="BI22" s="63"/>
      <c r="BJ22" s="63"/>
      <c r="BK22" s="63"/>
      <c r="BL22" s="63"/>
      <c r="BM22" s="63"/>
      <c r="BN22" s="63"/>
      <c r="BO22" s="63"/>
    </row>
    <row r="23" spans="1:67" ht="57.75" customHeight="1">
      <c r="A23" s="342" t="s">
        <v>894</v>
      </c>
      <c r="B23" s="341">
        <f t="shared" si="2"/>
        <v>5</v>
      </c>
      <c r="C23" s="77">
        <v>3</v>
      </c>
      <c r="D23" s="77">
        <v>2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14">
        <v>0</v>
      </c>
      <c r="N23" s="115">
        <v>0</v>
      </c>
      <c r="O23" s="77">
        <f t="shared" si="3"/>
        <v>0</v>
      </c>
      <c r="P23" s="77">
        <f t="shared" si="4"/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114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59">
        <v>1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68">
        <v>0</v>
      </c>
      <c r="BG23" s="63"/>
      <c r="BH23" s="63"/>
      <c r="BI23" s="63"/>
      <c r="BJ23" s="63"/>
      <c r="BK23" s="63"/>
      <c r="BL23" s="63"/>
      <c r="BM23" s="63"/>
      <c r="BN23" s="63"/>
      <c r="BO23" s="63"/>
    </row>
    <row r="24" spans="1:67" ht="57.75" customHeight="1" thickBot="1">
      <c r="A24" s="343" t="s">
        <v>895</v>
      </c>
      <c r="B24" s="344">
        <f t="shared" si="2"/>
        <v>10</v>
      </c>
      <c r="C24" s="230">
        <v>2</v>
      </c>
      <c r="D24" s="230">
        <v>8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2">
        <v>0</v>
      </c>
      <c r="N24" s="233">
        <v>0</v>
      </c>
      <c r="O24" s="230">
        <f t="shared" si="3"/>
        <v>0</v>
      </c>
      <c r="P24" s="230">
        <f t="shared" si="4"/>
        <v>1</v>
      </c>
      <c r="Q24" s="230">
        <v>0</v>
      </c>
      <c r="R24" s="230">
        <v>1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2">
        <v>0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1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1</v>
      </c>
      <c r="AX24" s="231">
        <v>0</v>
      </c>
      <c r="AY24" s="231">
        <v>0</v>
      </c>
      <c r="AZ24" s="231">
        <v>0</v>
      </c>
      <c r="BA24" s="231">
        <v>0</v>
      </c>
      <c r="BB24" s="231">
        <v>0</v>
      </c>
      <c r="BC24" s="231">
        <v>0</v>
      </c>
      <c r="BD24" s="231">
        <v>0</v>
      </c>
      <c r="BE24" s="231">
        <v>0</v>
      </c>
      <c r="BF24" s="234">
        <v>0</v>
      </c>
      <c r="BG24" s="63"/>
      <c r="BH24" s="63"/>
      <c r="BI24" s="63"/>
      <c r="BJ24" s="63"/>
      <c r="BK24" s="63"/>
      <c r="BL24" s="63"/>
      <c r="BM24" s="63"/>
      <c r="BN24" s="63"/>
      <c r="BO24" s="63"/>
    </row>
  </sheetData>
  <sheetProtection/>
  <mergeCells count="57">
    <mergeCell ref="AM3:AN3"/>
    <mergeCell ref="AY3:AZ3"/>
    <mergeCell ref="BA3:BB3"/>
    <mergeCell ref="BC6:BD6"/>
    <mergeCell ref="BC3:BD3"/>
    <mergeCell ref="AW5:AX6"/>
    <mergeCell ref="BA6:BB6"/>
    <mergeCell ref="AU3:AV3"/>
    <mergeCell ref="AW3:AX3"/>
    <mergeCell ref="AQ5:AR6"/>
    <mergeCell ref="BE3:BF3"/>
    <mergeCell ref="AO3:AP3"/>
    <mergeCell ref="AQ3:AR3"/>
    <mergeCell ref="AS3:AT3"/>
    <mergeCell ref="AK3:AL3"/>
    <mergeCell ref="E5:F6"/>
    <mergeCell ref="W3:X3"/>
    <mergeCell ref="Y3:Z3"/>
    <mergeCell ref="U3:V3"/>
    <mergeCell ref="AE3:AF3"/>
    <mergeCell ref="AD5:AD6"/>
    <mergeCell ref="AI3:AJ3"/>
    <mergeCell ref="AG5:AG6"/>
    <mergeCell ref="AH5:AH6"/>
    <mergeCell ref="AI5:AJ6"/>
    <mergeCell ref="AG3:AH3"/>
    <mergeCell ref="AA5:AB6"/>
    <mergeCell ref="AC5:AC6"/>
    <mergeCell ref="AE5:AF6"/>
    <mergeCell ref="Y5:Z6"/>
    <mergeCell ref="AA3:AB3"/>
    <mergeCell ref="AC3:AD3"/>
    <mergeCell ref="B3:D6"/>
    <mergeCell ref="M3:N3"/>
    <mergeCell ref="E3:F3"/>
    <mergeCell ref="O3:P3"/>
    <mergeCell ref="M5:M6"/>
    <mergeCell ref="N5:N6"/>
    <mergeCell ref="I5:J6"/>
    <mergeCell ref="K3:L3"/>
    <mergeCell ref="K5:L6"/>
    <mergeCell ref="G5:H6"/>
    <mergeCell ref="S3:T3"/>
    <mergeCell ref="Q6:R6"/>
    <mergeCell ref="G3:H3"/>
    <mergeCell ref="I3:J3"/>
    <mergeCell ref="Q3:R3"/>
    <mergeCell ref="U5:V6"/>
    <mergeCell ref="W5:W6"/>
    <mergeCell ref="X5:X6"/>
    <mergeCell ref="O5:P6"/>
    <mergeCell ref="S6:T6"/>
    <mergeCell ref="AU5:AV6"/>
    <mergeCell ref="AK5:AL6"/>
    <mergeCell ref="AM5:AN6"/>
    <mergeCell ref="AO5:AP6"/>
    <mergeCell ref="AS5:AT6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70" r:id="rId2"/>
  <headerFooter alignWithMargins="0">
    <oddFooter>&amp;R&amp;A &amp;P/&amp;N</oddFooter>
  </headerFooter>
  <colBreaks count="1" manualBreakCount="1">
    <brk id="28" max="22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BP24"/>
  <sheetViews>
    <sheetView zoomScale="70" zoomScaleNormal="70" workbookViewId="0" topLeftCell="A1">
      <selection activeCell="AA17" sqref="AA17"/>
    </sheetView>
  </sheetViews>
  <sheetFormatPr defaultColWidth="9.00390625" defaultRowHeight="13.5"/>
  <cols>
    <col min="1" max="1" width="10.625" style="10" customWidth="1"/>
    <col min="2" max="59" width="4.125" style="10" customWidth="1"/>
    <col min="60" max="16384" width="9.00390625" style="10" customWidth="1"/>
  </cols>
  <sheetData>
    <row r="1" spans="1:21" ht="30" customHeight="1">
      <c r="A1" s="289" t="s">
        <v>897</v>
      </c>
      <c r="B1" s="4"/>
      <c r="C1" s="4"/>
      <c r="D1" s="5"/>
      <c r="E1" s="6"/>
      <c r="F1" s="5"/>
      <c r="G1" s="4"/>
      <c r="H1" s="7"/>
      <c r="I1" s="8"/>
      <c r="J1" s="4"/>
      <c r="K1" s="4"/>
      <c r="L1" s="4"/>
      <c r="M1" s="4"/>
      <c r="N1" s="4"/>
      <c r="O1" s="4"/>
      <c r="P1" s="9"/>
      <c r="Q1" s="4"/>
      <c r="R1" s="4"/>
      <c r="S1" s="4"/>
      <c r="T1" s="4"/>
      <c r="U1" s="4"/>
    </row>
    <row r="2" spans="1:2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59" ht="19.5" customHeight="1">
      <c r="A3" s="318" t="s">
        <v>880</v>
      </c>
      <c r="B3" s="401" t="s">
        <v>829</v>
      </c>
      <c r="C3" s="402"/>
      <c r="D3" s="401" t="s">
        <v>830</v>
      </c>
      <c r="E3" s="402"/>
      <c r="F3" s="401" t="s">
        <v>831</v>
      </c>
      <c r="G3" s="402"/>
      <c r="H3" s="401" t="s">
        <v>832</v>
      </c>
      <c r="I3" s="402"/>
      <c r="J3" s="401" t="s">
        <v>833</v>
      </c>
      <c r="K3" s="402"/>
      <c r="L3" s="401" t="s">
        <v>834</v>
      </c>
      <c r="M3" s="418"/>
      <c r="N3" s="401" t="s">
        <v>835</v>
      </c>
      <c r="O3" s="418"/>
      <c r="P3" s="401" t="s">
        <v>836</v>
      </c>
      <c r="Q3" s="418"/>
      <c r="R3" s="401" t="s">
        <v>837</v>
      </c>
      <c r="S3" s="418"/>
      <c r="T3" s="401" t="s">
        <v>838</v>
      </c>
      <c r="U3" s="418"/>
      <c r="V3" s="401" t="s">
        <v>839</v>
      </c>
      <c r="W3" s="418"/>
      <c r="X3" s="401" t="s">
        <v>840</v>
      </c>
      <c r="Y3" s="402"/>
      <c r="Z3" s="401" t="s">
        <v>841</v>
      </c>
      <c r="AA3" s="418"/>
      <c r="AB3" s="401" t="s">
        <v>842</v>
      </c>
      <c r="AC3" s="418"/>
      <c r="AD3" s="401" t="s">
        <v>843</v>
      </c>
      <c r="AE3" s="418"/>
      <c r="AF3" s="401" t="s">
        <v>844</v>
      </c>
      <c r="AG3" s="402"/>
      <c r="AH3" s="401" t="s">
        <v>845</v>
      </c>
      <c r="AI3" s="402"/>
      <c r="AJ3" s="401" t="s">
        <v>846</v>
      </c>
      <c r="AK3" s="418"/>
      <c r="AL3" s="401" t="s">
        <v>847</v>
      </c>
      <c r="AM3" s="402"/>
      <c r="AN3" s="401" t="s">
        <v>848</v>
      </c>
      <c r="AO3" s="418"/>
      <c r="AP3" s="401" t="s">
        <v>849</v>
      </c>
      <c r="AQ3" s="418"/>
      <c r="AR3" s="402" t="s">
        <v>850</v>
      </c>
      <c r="AS3" s="402"/>
      <c r="AT3" s="401" t="s">
        <v>851</v>
      </c>
      <c r="AU3" s="402"/>
      <c r="AV3" s="401" t="s">
        <v>852</v>
      </c>
      <c r="AW3" s="402"/>
      <c r="AX3" s="401" t="s">
        <v>853</v>
      </c>
      <c r="AY3" s="402"/>
      <c r="AZ3" s="401" t="s">
        <v>854</v>
      </c>
      <c r="BA3" s="402"/>
      <c r="BB3" s="401" t="s">
        <v>855</v>
      </c>
      <c r="BC3" s="402"/>
      <c r="BD3" s="401" t="s">
        <v>856</v>
      </c>
      <c r="BE3" s="402"/>
      <c r="BF3" s="401" t="s">
        <v>857</v>
      </c>
      <c r="BG3" s="422"/>
    </row>
    <row r="4" spans="1:59" ht="4.5" customHeight="1">
      <c r="A4" s="319"/>
      <c r="B4" s="13"/>
      <c r="C4" s="14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5"/>
      <c r="R4" s="13"/>
      <c r="S4" s="15"/>
      <c r="T4" s="13"/>
      <c r="U4" s="15"/>
      <c r="V4" s="13"/>
      <c r="W4" s="15"/>
      <c r="X4" s="13"/>
      <c r="Y4" s="14"/>
      <c r="Z4" s="13"/>
      <c r="AA4" s="15"/>
      <c r="AB4" s="13"/>
      <c r="AC4" s="15"/>
      <c r="AD4" s="13"/>
      <c r="AE4" s="15"/>
      <c r="AF4" s="13"/>
      <c r="AG4" s="14"/>
      <c r="AH4" s="13"/>
      <c r="AI4" s="14"/>
      <c r="AJ4" s="13"/>
      <c r="AK4" s="15"/>
      <c r="AL4" s="13"/>
      <c r="AM4" s="14"/>
      <c r="AN4" s="13"/>
      <c r="AO4" s="15"/>
      <c r="AP4" s="13"/>
      <c r="AQ4" s="15"/>
      <c r="AR4" s="14"/>
      <c r="AS4" s="14"/>
      <c r="AT4" s="13"/>
      <c r="AU4" s="14"/>
      <c r="AV4" s="13"/>
      <c r="AW4" s="14"/>
      <c r="AX4" s="13"/>
      <c r="AY4" s="14"/>
      <c r="AZ4" s="13"/>
      <c r="BA4" s="14"/>
      <c r="BB4" s="13"/>
      <c r="BC4" s="14"/>
      <c r="BD4" s="13"/>
      <c r="BE4" s="14"/>
      <c r="BF4" s="13"/>
      <c r="BG4" s="16"/>
    </row>
    <row r="5" spans="1:59" ht="19.5" customHeight="1">
      <c r="A5" s="319"/>
      <c r="B5" s="290"/>
      <c r="C5" s="28"/>
      <c r="D5" s="17"/>
      <c r="E5" s="18"/>
      <c r="F5" s="17"/>
      <c r="G5" s="18"/>
      <c r="H5" s="17"/>
      <c r="I5" s="138"/>
      <c r="J5" s="17"/>
      <c r="K5" s="291"/>
      <c r="L5" s="17"/>
      <c r="M5" s="18"/>
      <c r="N5" s="17"/>
      <c r="O5" s="18"/>
      <c r="P5" s="403" t="s">
        <v>858</v>
      </c>
      <c r="Q5" s="416" t="s">
        <v>859</v>
      </c>
      <c r="R5" s="17"/>
      <c r="S5" s="138"/>
      <c r="T5" s="17"/>
      <c r="U5" s="291"/>
      <c r="V5" s="17"/>
      <c r="W5" s="138"/>
      <c r="X5" s="17"/>
      <c r="Y5" s="138"/>
      <c r="Z5" s="17"/>
      <c r="AA5" s="29"/>
      <c r="AB5" s="17"/>
      <c r="AC5" s="30"/>
      <c r="AD5" s="17"/>
      <c r="AE5" s="29"/>
      <c r="AF5" s="17"/>
      <c r="AG5" s="138"/>
      <c r="AH5" s="400" t="s">
        <v>760</v>
      </c>
      <c r="AI5" s="434"/>
      <c r="AJ5" s="400" t="s">
        <v>898</v>
      </c>
      <c r="AK5" s="434"/>
      <c r="AL5" s="400" t="s">
        <v>763</v>
      </c>
      <c r="AM5" s="434"/>
      <c r="AN5" s="27"/>
      <c r="AO5" s="138"/>
      <c r="AP5" s="27"/>
      <c r="AQ5" s="138"/>
      <c r="AR5" s="27"/>
      <c r="AS5" s="29"/>
      <c r="AT5" s="27"/>
      <c r="AU5" s="29"/>
      <c r="AV5" s="27"/>
      <c r="AW5" s="28"/>
      <c r="AX5" s="27"/>
      <c r="AY5" s="28"/>
      <c r="AZ5" s="345"/>
      <c r="BA5" s="346"/>
      <c r="BB5" s="345"/>
      <c r="BC5" s="346"/>
      <c r="BD5" s="403" t="s">
        <v>765</v>
      </c>
      <c r="BE5" s="434"/>
      <c r="BF5" s="403" t="s">
        <v>766</v>
      </c>
      <c r="BG5" s="458"/>
    </row>
    <row r="6" spans="1:59" ht="150" customHeight="1">
      <c r="A6" s="319"/>
      <c r="B6" s="27" t="s">
        <v>817</v>
      </c>
      <c r="C6" s="28" t="s">
        <v>861</v>
      </c>
      <c r="D6" s="27" t="s">
        <v>703</v>
      </c>
      <c r="E6" s="28" t="s">
        <v>862</v>
      </c>
      <c r="F6" s="403" t="s">
        <v>863</v>
      </c>
      <c r="G6" s="444"/>
      <c r="H6" s="27" t="s">
        <v>819</v>
      </c>
      <c r="I6" s="29" t="s">
        <v>864</v>
      </c>
      <c r="J6" s="27" t="s">
        <v>712</v>
      </c>
      <c r="K6" s="29" t="s">
        <v>865</v>
      </c>
      <c r="L6" s="403" t="s">
        <v>899</v>
      </c>
      <c r="M6" s="444"/>
      <c r="N6" s="27" t="s">
        <v>712</v>
      </c>
      <c r="O6" s="29" t="s">
        <v>713</v>
      </c>
      <c r="P6" s="425"/>
      <c r="Q6" s="434"/>
      <c r="R6" s="403" t="s">
        <v>751</v>
      </c>
      <c r="S6" s="416"/>
      <c r="T6" s="403" t="s">
        <v>767</v>
      </c>
      <c r="U6" s="416"/>
      <c r="V6" s="27" t="s">
        <v>900</v>
      </c>
      <c r="W6" s="29" t="s">
        <v>867</v>
      </c>
      <c r="X6" s="403" t="s">
        <v>901</v>
      </c>
      <c r="Y6" s="416"/>
      <c r="Z6" s="403" t="s">
        <v>753</v>
      </c>
      <c r="AA6" s="416"/>
      <c r="AB6" s="27" t="s">
        <v>869</v>
      </c>
      <c r="AC6" s="29" t="s">
        <v>870</v>
      </c>
      <c r="AD6" s="27" t="s">
        <v>902</v>
      </c>
      <c r="AE6" s="29" t="s">
        <v>870</v>
      </c>
      <c r="AF6" s="27" t="s">
        <v>756</v>
      </c>
      <c r="AG6" s="29" t="s">
        <v>757</v>
      </c>
      <c r="AH6" s="425"/>
      <c r="AI6" s="434"/>
      <c r="AJ6" s="425"/>
      <c r="AK6" s="434"/>
      <c r="AL6" s="425"/>
      <c r="AM6" s="434"/>
      <c r="AN6" s="403" t="s">
        <v>770</v>
      </c>
      <c r="AO6" s="416"/>
      <c r="AP6" s="403" t="s">
        <v>771</v>
      </c>
      <c r="AQ6" s="416"/>
      <c r="AR6" s="403" t="s">
        <v>903</v>
      </c>
      <c r="AS6" s="434"/>
      <c r="AT6" s="423" t="s">
        <v>904</v>
      </c>
      <c r="AU6" s="451"/>
      <c r="AV6" s="403" t="s">
        <v>905</v>
      </c>
      <c r="AW6" s="434"/>
      <c r="AX6" s="27" t="s">
        <v>775</v>
      </c>
      <c r="AY6" s="29" t="s">
        <v>776</v>
      </c>
      <c r="AZ6" s="423" t="s">
        <v>777</v>
      </c>
      <c r="BA6" s="432"/>
      <c r="BB6" s="403" t="s">
        <v>906</v>
      </c>
      <c r="BC6" s="416"/>
      <c r="BD6" s="425"/>
      <c r="BE6" s="434"/>
      <c r="BF6" s="425"/>
      <c r="BG6" s="458"/>
    </row>
    <row r="7" spans="1:59" ht="4.5" customHeight="1">
      <c r="A7" s="319"/>
      <c r="B7" s="37"/>
      <c r="C7" s="38"/>
      <c r="D7" s="37"/>
      <c r="E7" s="38"/>
      <c r="F7" s="37"/>
      <c r="G7" s="191"/>
      <c r="H7" s="37"/>
      <c r="I7" s="39"/>
      <c r="J7" s="37"/>
      <c r="K7" s="39"/>
      <c r="L7" s="37"/>
      <c r="M7" s="191"/>
      <c r="N7" s="37"/>
      <c r="O7" s="39"/>
      <c r="P7" s="154"/>
      <c r="Q7" s="148"/>
      <c r="R7" s="37"/>
      <c r="S7" s="39"/>
      <c r="T7" s="37"/>
      <c r="U7" s="39"/>
      <c r="V7" s="37"/>
      <c r="W7" s="39"/>
      <c r="X7" s="37"/>
      <c r="Y7" s="39"/>
      <c r="Z7" s="37"/>
      <c r="AA7" s="39"/>
      <c r="AB7" s="37"/>
      <c r="AC7" s="39"/>
      <c r="AD7" s="37"/>
      <c r="AE7" s="39"/>
      <c r="AF7" s="37"/>
      <c r="AG7" s="39"/>
      <c r="AH7" s="154"/>
      <c r="AI7" s="148"/>
      <c r="AJ7" s="154"/>
      <c r="AK7" s="148"/>
      <c r="AL7" s="154"/>
      <c r="AM7" s="148"/>
      <c r="AN7" s="37"/>
      <c r="AO7" s="39"/>
      <c r="AP7" s="37"/>
      <c r="AQ7" s="39"/>
      <c r="AR7" s="37"/>
      <c r="AS7" s="148"/>
      <c r="AT7" s="347"/>
      <c r="AU7" s="348"/>
      <c r="AV7" s="37"/>
      <c r="AW7" s="148"/>
      <c r="AX7" s="37"/>
      <c r="AY7" s="39"/>
      <c r="AZ7" s="41"/>
      <c r="BA7" s="151"/>
      <c r="BB7" s="37"/>
      <c r="BC7" s="39"/>
      <c r="BD7" s="154"/>
      <c r="BE7" s="148"/>
      <c r="BF7" s="154"/>
      <c r="BG7" s="317"/>
    </row>
    <row r="8" spans="1:59" ht="24.75" customHeight="1" thickBot="1">
      <c r="A8" s="320" t="s">
        <v>883</v>
      </c>
      <c r="B8" s="44" t="s">
        <v>196</v>
      </c>
      <c r="C8" s="45" t="s">
        <v>195</v>
      </c>
      <c r="D8" s="44" t="s">
        <v>196</v>
      </c>
      <c r="E8" s="45" t="s">
        <v>195</v>
      </c>
      <c r="F8" s="44" t="s">
        <v>196</v>
      </c>
      <c r="G8" s="45" t="s">
        <v>195</v>
      </c>
      <c r="H8" s="44" t="s">
        <v>196</v>
      </c>
      <c r="I8" s="45" t="s">
        <v>195</v>
      </c>
      <c r="J8" s="44" t="s">
        <v>196</v>
      </c>
      <c r="K8" s="45" t="s">
        <v>195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5" t="s">
        <v>196</v>
      </c>
      <c r="W8" s="45" t="s">
        <v>195</v>
      </c>
      <c r="X8" s="45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5" t="s">
        <v>195</v>
      </c>
      <c r="AX8" s="45" t="s">
        <v>196</v>
      </c>
      <c r="AY8" s="45" t="s">
        <v>195</v>
      </c>
      <c r="AZ8" s="349" t="s">
        <v>196</v>
      </c>
      <c r="BA8" s="349" t="s">
        <v>195</v>
      </c>
      <c r="BB8" s="349" t="s">
        <v>196</v>
      </c>
      <c r="BC8" s="349" t="s">
        <v>195</v>
      </c>
      <c r="BD8" s="45" t="s">
        <v>196</v>
      </c>
      <c r="BE8" s="45" t="s">
        <v>195</v>
      </c>
      <c r="BF8" s="45" t="s">
        <v>196</v>
      </c>
      <c r="BG8" s="46" t="s">
        <v>195</v>
      </c>
    </row>
    <row r="9" spans="1:68" s="7" customFormat="1" ht="49.5" customHeight="1">
      <c r="A9" s="321" t="s">
        <v>926</v>
      </c>
      <c r="B9" s="322">
        <v>0</v>
      </c>
      <c r="C9" s="322">
        <v>0</v>
      </c>
      <c r="D9" s="322">
        <v>3</v>
      </c>
      <c r="E9" s="322">
        <v>4</v>
      </c>
      <c r="F9" s="322">
        <v>1</v>
      </c>
      <c r="G9" s="322">
        <v>3</v>
      </c>
      <c r="H9" s="322">
        <v>0</v>
      </c>
      <c r="I9" s="322">
        <v>1</v>
      </c>
      <c r="J9" s="323">
        <v>0</v>
      </c>
      <c r="K9" s="324">
        <v>0</v>
      </c>
      <c r="L9" s="322">
        <v>1</v>
      </c>
      <c r="M9" s="325">
        <v>1</v>
      </c>
      <c r="N9" s="322">
        <v>4</v>
      </c>
      <c r="O9" s="322">
        <v>1</v>
      </c>
      <c r="P9" s="322">
        <v>18</v>
      </c>
      <c r="Q9" s="322">
        <v>22</v>
      </c>
      <c r="R9" s="322">
        <v>0</v>
      </c>
      <c r="S9" s="322">
        <v>0</v>
      </c>
      <c r="T9" s="322">
        <v>8</v>
      </c>
      <c r="U9" s="323">
        <v>6</v>
      </c>
      <c r="V9" s="326">
        <v>3</v>
      </c>
      <c r="W9" s="326">
        <v>5</v>
      </c>
      <c r="X9" s="326">
        <v>3</v>
      </c>
      <c r="Y9" s="326">
        <v>2</v>
      </c>
      <c r="Z9" s="326">
        <v>1</v>
      </c>
      <c r="AA9" s="326">
        <v>0</v>
      </c>
      <c r="AB9" s="326">
        <v>1</v>
      </c>
      <c r="AC9" s="326">
        <v>1</v>
      </c>
      <c r="AD9" s="326">
        <v>1</v>
      </c>
      <c r="AE9" s="326">
        <v>1</v>
      </c>
      <c r="AF9" s="326">
        <v>1</v>
      </c>
      <c r="AG9" s="326">
        <v>7</v>
      </c>
      <c r="AH9" s="326">
        <v>5</v>
      </c>
      <c r="AI9" s="326">
        <v>3</v>
      </c>
      <c r="AJ9" s="326">
        <v>2</v>
      </c>
      <c r="AK9" s="326">
        <v>3</v>
      </c>
      <c r="AL9" s="326">
        <v>4</v>
      </c>
      <c r="AM9" s="326">
        <v>1</v>
      </c>
      <c r="AN9" s="326">
        <v>1</v>
      </c>
      <c r="AO9" s="326">
        <v>0</v>
      </c>
      <c r="AP9" s="326">
        <v>0</v>
      </c>
      <c r="AQ9" s="326">
        <v>0</v>
      </c>
      <c r="AR9" s="326">
        <v>0</v>
      </c>
      <c r="AS9" s="326">
        <v>0</v>
      </c>
      <c r="AT9" s="326">
        <v>2</v>
      </c>
      <c r="AU9" s="326">
        <v>0</v>
      </c>
      <c r="AV9" s="326">
        <v>1</v>
      </c>
      <c r="AW9" s="326">
        <v>1</v>
      </c>
      <c r="AX9" s="326">
        <v>0</v>
      </c>
      <c r="AY9" s="326">
        <v>0</v>
      </c>
      <c r="AZ9" s="326">
        <v>0</v>
      </c>
      <c r="BA9" s="326">
        <v>0</v>
      </c>
      <c r="BB9" s="326">
        <v>0</v>
      </c>
      <c r="BC9" s="326">
        <v>0</v>
      </c>
      <c r="BD9" s="326">
        <v>0</v>
      </c>
      <c r="BE9" s="326">
        <v>1</v>
      </c>
      <c r="BF9" s="326">
        <v>1</v>
      </c>
      <c r="BG9" s="327">
        <v>1</v>
      </c>
      <c r="BH9" s="55"/>
      <c r="BI9" s="55"/>
      <c r="BJ9" s="55"/>
      <c r="BK9" s="55"/>
      <c r="BL9" s="55"/>
      <c r="BM9" s="55"/>
      <c r="BN9" s="55"/>
      <c r="BO9" s="55"/>
      <c r="BP9" s="55"/>
    </row>
    <row r="10" spans="1:68" s="7" customFormat="1" ht="49.5" customHeight="1">
      <c r="A10" s="321">
        <v>20</v>
      </c>
      <c r="B10" s="322">
        <v>0</v>
      </c>
      <c r="C10" s="322">
        <v>0</v>
      </c>
      <c r="D10" s="322">
        <v>4</v>
      </c>
      <c r="E10" s="322">
        <v>2</v>
      </c>
      <c r="F10" s="322">
        <v>4</v>
      </c>
      <c r="G10" s="322">
        <v>5</v>
      </c>
      <c r="H10" s="322">
        <v>0</v>
      </c>
      <c r="I10" s="322">
        <v>1</v>
      </c>
      <c r="J10" s="323">
        <v>1</v>
      </c>
      <c r="K10" s="324">
        <v>0</v>
      </c>
      <c r="L10" s="322">
        <v>5</v>
      </c>
      <c r="M10" s="325">
        <v>0</v>
      </c>
      <c r="N10" s="322">
        <v>4</v>
      </c>
      <c r="O10" s="322">
        <v>3</v>
      </c>
      <c r="P10" s="322">
        <v>15</v>
      </c>
      <c r="Q10" s="322">
        <v>9</v>
      </c>
      <c r="R10" s="322">
        <v>1</v>
      </c>
      <c r="S10" s="322">
        <v>1</v>
      </c>
      <c r="T10" s="322">
        <v>3</v>
      </c>
      <c r="U10" s="323">
        <v>3</v>
      </c>
      <c r="V10" s="326">
        <v>3</v>
      </c>
      <c r="W10" s="326">
        <v>1</v>
      </c>
      <c r="X10" s="326">
        <v>1</v>
      </c>
      <c r="Y10" s="326">
        <v>0</v>
      </c>
      <c r="Z10" s="326">
        <v>0</v>
      </c>
      <c r="AA10" s="326">
        <v>1</v>
      </c>
      <c r="AB10" s="326">
        <v>0</v>
      </c>
      <c r="AC10" s="326">
        <v>1</v>
      </c>
      <c r="AD10" s="326">
        <v>2</v>
      </c>
      <c r="AE10" s="326">
        <v>1</v>
      </c>
      <c r="AF10" s="326">
        <v>5</v>
      </c>
      <c r="AG10" s="326">
        <v>1</v>
      </c>
      <c r="AH10" s="326">
        <v>6</v>
      </c>
      <c r="AI10" s="326">
        <v>5</v>
      </c>
      <c r="AJ10" s="326">
        <v>9</v>
      </c>
      <c r="AK10" s="326">
        <v>10</v>
      </c>
      <c r="AL10" s="326">
        <v>7</v>
      </c>
      <c r="AM10" s="326">
        <v>2</v>
      </c>
      <c r="AN10" s="326">
        <v>0</v>
      </c>
      <c r="AO10" s="326">
        <v>0</v>
      </c>
      <c r="AP10" s="326">
        <v>0</v>
      </c>
      <c r="AQ10" s="326">
        <v>1</v>
      </c>
      <c r="AR10" s="326">
        <v>0</v>
      </c>
      <c r="AS10" s="326">
        <v>1</v>
      </c>
      <c r="AT10" s="326">
        <v>5</v>
      </c>
      <c r="AU10" s="326">
        <v>0</v>
      </c>
      <c r="AV10" s="326">
        <v>2</v>
      </c>
      <c r="AW10" s="326">
        <v>0</v>
      </c>
      <c r="AX10" s="326">
        <v>0</v>
      </c>
      <c r="AY10" s="326">
        <v>0</v>
      </c>
      <c r="AZ10" s="326">
        <v>0</v>
      </c>
      <c r="BA10" s="326">
        <v>0</v>
      </c>
      <c r="BB10" s="326">
        <v>0</v>
      </c>
      <c r="BC10" s="326">
        <v>0</v>
      </c>
      <c r="BD10" s="326">
        <v>0</v>
      </c>
      <c r="BE10" s="326">
        <v>0</v>
      </c>
      <c r="BF10" s="326">
        <v>1</v>
      </c>
      <c r="BG10" s="327">
        <v>0</v>
      </c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ht="49.5" customHeight="1">
      <c r="A11" s="328">
        <v>21</v>
      </c>
      <c r="B11" s="329">
        <f aca="true" t="shared" si="0" ref="B11:AG11">SUM(B13:B24)</f>
        <v>0</v>
      </c>
      <c r="C11" s="329">
        <f t="shared" si="0"/>
        <v>1</v>
      </c>
      <c r="D11" s="329">
        <f t="shared" si="0"/>
        <v>1</v>
      </c>
      <c r="E11" s="329">
        <f t="shared" si="0"/>
        <v>0</v>
      </c>
      <c r="F11" s="329">
        <f t="shared" si="0"/>
        <v>7</v>
      </c>
      <c r="G11" s="329">
        <f t="shared" si="0"/>
        <v>1</v>
      </c>
      <c r="H11" s="329">
        <f t="shared" si="0"/>
        <v>1</v>
      </c>
      <c r="I11" s="329">
        <f t="shared" si="0"/>
        <v>1</v>
      </c>
      <c r="J11" s="330">
        <f t="shared" si="0"/>
        <v>0</v>
      </c>
      <c r="K11" s="331">
        <f t="shared" si="0"/>
        <v>0</v>
      </c>
      <c r="L11" s="329">
        <f t="shared" si="0"/>
        <v>0</v>
      </c>
      <c r="M11" s="332">
        <f t="shared" si="0"/>
        <v>3</v>
      </c>
      <c r="N11" s="329">
        <f t="shared" si="0"/>
        <v>2</v>
      </c>
      <c r="O11" s="329">
        <f t="shared" si="0"/>
        <v>3</v>
      </c>
      <c r="P11" s="329">
        <f t="shared" si="0"/>
        <v>17</v>
      </c>
      <c r="Q11" s="329">
        <f t="shared" si="0"/>
        <v>19</v>
      </c>
      <c r="R11" s="329">
        <f t="shared" si="0"/>
        <v>1</v>
      </c>
      <c r="S11" s="329">
        <f t="shared" si="0"/>
        <v>1</v>
      </c>
      <c r="T11" s="329">
        <f t="shared" si="0"/>
        <v>5</v>
      </c>
      <c r="U11" s="330">
        <f t="shared" si="0"/>
        <v>6</v>
      </c>
      <c r="V11" s="333">
        <f t="shared" si="0"/>
        <v>4</v>
      </c>
      <c r="W11" s="333">
        <f t="shared" si="0"/>
        <v>2</v>
      </c>
      <c r="X11" s="333">
        <f t="shared" si="0"/>
        <v>2</v>
      </c>
      <c r="Y11" s="333">
        <f t="shared" si="0"/>
        <v>1</v>
      </c>
      <c r="Z11" s="333">
        <f t="shared" si="0"/>
        <v>0</v>
      </c>
      <c r="AA11" s="333">
        <f t="shared" si="0"/>
        <v>1</v>
      </c>
      <c r="AB11" s="333">
        <f t="shared" si="0"/>
        <v>1</v>
      </c>
      <c r="AC11" s="333">
        <f t="shared" si="0"/>
        <v>1</v>
      </c>
      <c r="AD11" s="333">
        <f t="shared" si="0"/>
        <v>2</v>
      </c>
      <c r="AE11" s="333">
        <f t="shared" si="0"/>
        <v>1</v>
      </c>
      <c r="AF11" s="333">
        <f t="shared" si="0"/>
        <v>2</v>
      </c>
      <c r="AG11" s="333">
        <f t="shared" si="0"/>
        <v>6</v>
      </c>
      <c r="AH11" s="333">
        <f aca="true" t="shared" si="1" ref="AH11:BG11">SUM(AH13:AH24)</f>
        <v>2</v>
      </c>
      <c r="AI11" s="333">
        <f t="shared" si="1"/>
        <v>3</v>
      </c>
      <c r="AJ11" s="333">
        <f t="shared" si="1"/>
        <v>7</v>
      </c>
      <c r="AK11" s="333">
        <f t="shared" si="1"/>
        <v>8</v>
      </c>
      <c r="AL11" s="333">
        <f t="shared" si="1"/>
        <v>2</v>
      </c>
      <c r="AM11" s="333">
        <f t="shared" si="1"/>
        <v>3</v>
      </c>
      <c r="AN11" s="333">
        <f t="shared" si="1"/>
        <v>0</v>
      </c>
      <c r="AO11" s="333">
        <f t="shared" si="1"/>
        <v>1</v>
      </c>
      <c r="AP11" s="333">
        <f t="shared" si="1"/>
        <v>0</v>
      </c>
      <c r="AQ11" s="333">
        <f t="shared" si="1"/>
        <v>0</v>
      </c>
      <c r="AR11" s="333">
        <f t="shared" si="1"/>
        <v>0</v>
      </c>
      <c r="AS11" s="333">
        <f t="shared" si="1"/>
        <v>0</v>
      </c>
      <c r="AT11" s="333">
        <f t="shared" si="1"/>
        <v>2</v>
      </c>
      <c r="AU11" s="333">
        <f t="shared" si="1"/>
        <v>1</v>
      </c>
      <c r="AV11" s="333">
        <f t="shared" si="1"/>
        <v>0</v>
      </c>
      <c r="AW11" s="333">
        <f t="shared" si="1"/>
        <v>0</v>
      </c>
      <c r="AX11" s="333">
        <f t="shared" si="1"/>
        <v>0</v>
      </c>
      <c r="AY11" s="333">
        <f t="shared" si="1"/>
        <v>1</v>
      </c>
      <c r="AZ11" s="333">
        <f t="shared" si="1"/>
        <v>0</v>
      </c>
      <c r="BA11" s="333">
        <f t="shared" si="1"/>
        <v>0</v>
      </c>
      <c r="BB11" s="333">
        <f t="shared" si="1"/>
        <v>0</v>
      </c>
      <c r="BC11" s="333">
        <f t="shared" si="1"/>
        <v>0</v>
      </c>
      <c r="BD11" s="333">
        <f t="shared" si="1"/>
        <v>0</v>
      </c>
      <c r="BE11" s="333">
        <f t="shared" si="1"/>
        <v>0</v>
      </c>
      <c r="BF11" s="333">
        <f t="shared" si="1"/>
        <v>1</v>
      </c>
      <c r="BG11" s="334">
        <f t="shared" si="1"/>
        <v>2</v>
      </c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30" customHeight="1">
      <c r="A12" s="209"/>
      <c r="B12" s="210"/>
      <c r="C12" s="210"/>
      <c r="D12" s="210"/>
      <c r="E12" s="210"/>
      <c r="F12" s="210"/>
      <c r="G12" s="210"/>
      <c r="H12" s="210"/>
      <c r="I12" s="210"/>
      <c r="J12" s="211"/>
      <c r="K12" s="212"/>
      <c r="L12" s="210"/>
      <c r="M12" s="213"/>
      <c r="N12" s="210"/>
      <c r="O12" s="210"/>
      <c r="P12" s="210"/>
      <c r="Q12" s="210"/>
      <c r="R12" s="210"/>
      <c r="S12" s="210"/>
      <c r="T12" s="210"/>
      <c r="U12" s="211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350"/>
      <c r="BA12" s="350"/>
      <c r="BB12" s="350"/>
      <c r="BC12" s="350"/>
      <c r="BD12" s="214"/>
      <c r="BE12" s="214"/>
      <c r="BF12" s="214"/>
      <c r="BG12" s="215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57.75" customHeight="1">
      <c r="A13" s="64" t="s">
        <v>884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114">
        <v>0</v>
      </c>
      <c r="K13" s="115">
        <v>0</v>
      </c>
      <c r="L13" s="77">
        <v>0</v>
      </c>
      <c r="M13" s="77">
        <v>0</v>
      </c>
      <c r="N13" s="77">
        <v>0</v>
      </c>
      <c r="O13" s="77">
        <v>0</v>
      </c>
      <c r="P13" s="77">
        <f aca="true" t="shared" si="2" ref="P13:P24">SUM(R13,T13,V13,X13,Z13,AB13,AD13,AF13)</f>
        <v>2</v>
      </c>
      <c r="Q13" s="77">
        <f aca="true" t="shared" si="3" ref="Q13:Q24">SUM(S13,U13,W13,Y13,AA13,AC13,AE13,AG13)</f>
        <v>0</v>
      </c>
      <c r="R13" s="77">
        <v>0</v>
      </c>
      <c r="S13" s="77">
        <v>0</v>
      </c>
      <c r="T13" s="77">
        <v>2</v>
      </c>
      <c r="U13" s="114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1</v>
      </c>
      <c r="AK13" s="159">
        <v>1</v>
      </c>
      <c r="AL13" s="159">
        <f aca="true" t="shared" si="4" ref="AL13:AL24">SUM(AN13,AP13,AR13,AT13,AV13,AX13,AZ13,BB13)</f>
        <v>1</v>
      </c>
      <c r="AM13" s="159">
        <f aca="true" t="shared" si="5" ref="AM13:AM24">SUM(AO13,AQ13,AS13,AU13,AW13,AY13,BA13,BC13)</f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>
        <v>0</v>
      </c>
      <c r="AT13" s="159">
        <v>1</v>
      </c>
      <c r="AU13" s="159">
        <v>0</v>
      </c>
      <c r="AV13" s="159">
        <v>0</v>
      </c>
      <c r="AW13" s="159">
        <v>0</v>
      </c>
      <c r="AX13" s="159">
        <v>0</v>
      </c>
      <c r="AY13" s="159">
        <v>0</v>
      </c>
      <c r="AZ13" s="159">
        <v>0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68">
        <v>0</v>
      </c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57.75" customHeight="1">
      <c r="A14" s="64" t="s">
        <v>885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1</v>
      </c>
      <c r="I14" s="77">
        <v>0</v>
      </c>
      <c r="J14" s="114">
        <v>0</v>
      </c>
      <c r="K14" s="115">
        <v>0</v>
      </c>
      <c r="L14" s="77">
        <v>0</v>
      </c>
      <c r="M14" s="77">
        <v>1</v>
      </c>
      <c r="N14" s="77">
        <v>0</v>
      </c>
      <c r="O14" s="77">
        <v>3</v>
      </c>
      <c r="P14" s="77">
        <f t="shared" si="2"/>
        <v>2</v>
      </c>
      <c r="Q14" s="77">
        <f t="shared" si="3"/>
        <v>1</v>
      </c>
      <c r="R14" s="77">
        <v>1</v>
      </c>
      <c r="S14" s="77">
        <v>0</v>
      </c>
      <c r="T14" s="77">
        <v>1</v>
      </c>
      <c r="U14" s="114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1</v>
      </c>
      <c r="AH14" s="159">
        <v>0</v>
      </c>
      <c r="AI14" s="159">
        <v>0</v>
      </c>
      <c r="AJ14" s="159">
        <v>1</v>
      </c>
      <c r="AK14" s="159">
        <v>1</v>
      </c>
      <c r="AL14" s="159">
        <f t="shared" si="4"/>
        <v>1</v>
      </c>
      <c r="AM14" s="159">
        <f t="shared" si="5"/>
        <v>1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1</v>
      </c>
      <c r="AU14" s="159">
        <v>0</v>
      </c>
      <c r="AV14" s="159">
        <v>0</v>
      </c>
      <c r="AW14" s="159">
        <v>0</v>
      </c>
      <c r="AX14" s="159">
        <v>0</v>
      </c>
      <c r="AY14" s="159">
        <v>1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68">
        <v>0</v>
      </c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57.75" customHeight="1">
      <c r="A15" s="64" t="s">
        <v>886</v>
      </c>
      <c r="B15" s="77">
        <v>0</v>
      </c>
      <c r="C15" s="77">
        <v>0</v>
      </c>
      <c r="D15" s="77">
        <v>0</v>
      </c>
      <c r="E15" s="77">
        <v>0</v>
      </c>
      <c r="F15" s="77">
        <v>3</v>
      </c>
      <c r="G15" s="77">
        <v>0</v>
      </c>
      <c r="H15" s="77">
        <v>0</v>
      </c>
      <c r="I15" s="77">
        <v>0</v>
      </c>
      <c r="J15" s="114">
        <v>0</v>
      </c>
      <c r="K15" s="115">
        <v>0</v>
      </c>
      <c r="L15" s="77">
        <v>0</v>
      </c>
      <c r="M15" s="77">
        <v>0</v>
      </c>
      <c r="N15" s="77">
        <v>0</v>
      </c>
      <c r="O15" s="77">
        <v>0</v>
      </c>
      <c r="P15" s="77">
        <f t="shared" si="2"/>
        <v>1</v>
      </c>
      <c r="Q15" s="77">
        <f t="shared" si="3"/>
        <v>2</v>
      </c>
      <c r="R15" s="77">
        <v>0</v>
      </c>
      <c r="S15" s="77">
        <v>0</v>
      </c>
      <c r="T15" s="77">
        <v>1</v>
      </c>
      <c r="U15" s="114">
        <v>1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1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2</v>
      </c>
      <c r="AK15" s="159">
        <v>1</v>
      </c>
      <c r="AL15" s="159">
        <f t="shared" si="4"/>
        <v>0</v>
      </c>
      <c r="AM15" s="159">
        <f t="shared" si="5"/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68">
        <v>0</v>
      </c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57.75" customHeight="1">
      <c r="A16" s="64" t="s">
        <v>887</v>
      </c>
      <c r="B16" s="77">
        <v>0</v>
      </c>
      <c r="C16" s="77">
        <v>1</v>
      </c>
      <c r="D16" s="77">
        <v>0</v>
      </c>
      <c r="E16" s="77">
        <v>0</v>
      </c>
      <c r="F16" s="77">
        <v>0</v>
      </c>
      <c r="G16" s="77">
        <v>1</v>
      </c>
      <c r="H16" s="77">
        <v>0</v>
      </c>
      <c r="I16" s="77">
        <v>0</v>
      </c>
      <c r="J16" s="114">
        <v>0</v>
      </c>
      <c r="K16" s="115">
        <v>0</v>
      </c>
      <c r="L16" s="77">
        <v>0</v>
      </c>
      <c r="M16" s="77">
        <v>0</v>
      </c>
      <c r="N16" s="77">
        <v>0</v>
      </c>
      <c r="O16" s="77">
        <v>0</v>
      </c>
      <c r="P16" s="77">
        <f t="shared" si="2"/>
        <v>3</v>
      </c>
      <c r="Q16" s="77">
        <f t="shared" si="3"/>
        <v>4</v>
      </c>
      <c r="R16" s="77">
        <v>0</v>
      </c>
      <c r="S16" s="77">
        <v>0</v>
      </c>
      <c r="T16" s="77">
        <v>0</v>
      </c>
      <c r="U16" s="114">
        <v>0</v>
      </c>
      <c r="V16" s="159">
        <v>1</v>
      </c>
      <c r="W16" s="159">
        <v>2</v>
      </c>
      <c r="X16" s="159">
        <v>1</v>
      </c>
      <c r="Y16" s="159">
        <v>0</v>
      </c>
      <c r="Z16" s="159">
        <v>0</v>
      </c>
      <c r="AA16" s="159">
        <v>0</v>
      </c>
      <c r="AB16" s="159">
        <v>0</v>
      </c>
      <c r="AC16" s="159">
        <v>1</v>
      </c>
      <c r="AD16" s="159">
        <v>1</v>
      </c>
      <c r="AE16" s="159">
        <v>0</v>
      </c>
      <c r="AF16" s="159">
        <v>0</v>
      </c>
      <c r="AG16" s="159">
        <v>1</v>
      </c>
      <c r="AH16" s="159">
        <v>1</v>
      </c>
      <c r="AI16" s="159">
        <v>0</v>
      </c>
      <c r="AJ16" s="159">
        <v>0</v>
      </c>
      <c r="AK16" s="159">
        <v>1</v>
      </c>
      <c r="AL16" s="159">
        <f t="shared" si="4"/>
        <v>0</v>
      </c>
      <c r="AM16" s="159">
        <f t="shared" si="5"/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68">
        <v>0</v>
      </c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57.75" customHeight="1">
      <c r="A17" s="321" t="s">
        <v>888</v>
      </c>
      <c r="B17" s="77">
        <v>0</v>
      </c>
      <c r="C17" s="77">
        <v>0</v>
      </c>
      <c r="D17" s="77">
        <v>0</v>
      </c>
      <c r="E17" s="77">
        <v>0</v>
      </c>
      <c r="F17" s="77">
        <v>1</v>
      </c>
      <c r="G17" s="77">
        <v>0</v>
      </c>
      <c r="H17" s="77">
        <v>0</v>
      </c>
      <c r="I17" s="77">
        <v>1</v>
      </c>
      <c r="J17" s="114">
        <v>0</v>
      </c>
      <c r="K17" s="115">
        <v>0</v>
      </c>
      <c r="L17" s="77">
        <v>0</v>
      </c>
      <c r="M17" s="77">
        <v>0</v>
      </c>
      <c r="N17" s="77">
        <v>0</v>
      </c>
      <c r="O17" s="77">
        <v>0</v>
      </c>
      <c r="P17" s="77">
        <f t="shared" si="2"/>
        <v>0</v>
      </c>
      <c r="Q17" s="77">
        <f t="shared" si="3"/>
        <v>3</v>
      </c>
      <c r="R17" s="77">
        <v>0</v>
      </c>
      <c r="S17" s="77">
        <v>0</v>
      </c>
      <c r="T17" s="77">
        <v>0</v>
      </c>
      <c r="U17" s="114">
        <v>2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1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1</v>
      </c>
      <c r="AL17" s="159">
        <f t="shared" si="4"/>
        <v>0</v>
      </c>
      <c r="AM17" s="159">
        <f t="shared" si="5"/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68">
        <v>0</v>
      </c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57.75" customHeight="1">
      <c r="A18" s="342" t="s">
        <v>889</v>
      </c>
      <c r="B18" s="77">
        <v>0</v>
      </c>
      <c r="C18" s="77">
        <v>0</v>
      </c>
      <c r="D18" s="77">
        <v>0</v>
      </c>
      <c r="E18" s="77">
        <v>0</v>
      </c>
      <c r="F18" s="77">
        <v>1</v>
      </c>
      <c r="G18" s="77">
        <v>0</v>
      </c>
      <c r="H18" s="77">
        <v>0</v>
      </c>
      <c r="I18" s="77">
        <v>0</v>
      </c>
      <c r="J18" s="114">
        <v>0</v>
      </c>
      <c r="K18" s="115">
        <v>0</v>
      </c>
      <c r="L18" s="77">
        <v>0</v>
      </c>
      <c r="M18" s="77">
        <v>0</v>
      </c>
      <c r="N18" s="77">
        <v>1</v>
      </c>
      <c r="O18" s="77">
        <v>0</v>
      </c>
      <c r="P18" s="77">
        <f t="shared" si="2"/>
        <v>2</v>
      </c>
      <c r="Q18" s="77">
        <f t="shared" si="3"/>
        <v>1</v>
      </c>
      <c r="R18" s="77">
        <v>0</v>
      </c>
      <c r="S18" s="77">
        <v>0</v>
      </c>
      <c r="T18" s="77">
        <v>0</v>
      </c>
      <c r="U18" s="114">
        <v>1</v>
      </c>
      <c r="V18" s="159">
        <v>1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1</v>
      </c>
      <c r="AE18" s="159">
        <v>0</v>
      </c>
      <c r="AF18" s="159">
        <v>0</v>
      </c>
      <c r="AG18" s="159">
        <v>0</v>
      </c>
      <c r="AH18" s="159">
        <v>1</v>
      </c>
      <c r="AI18" s="159">
        <v>0</v>
      </c>
      <c r="AJ18" s="159">
        <v>1</v>
      </c>
      <c r="AK18" s="159">
        <v>0</v>
      </c>
      <c r="AL18" s="159">
        <f t="shared" si="4"/>
        <v>0</v>
      </c>
      <c r="AM18" s="159">
        <f t="shared" si="5"/>
        <v>1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1</v>
      </c>
      <c r="AV18" s="159">
        <v>0</v>
      </c>
      <c r="AW18" s="159">
        <v>0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68">
        <v>0</v>
      </c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57.75" customHeight="1">
      <c r="A19" s="342" t="s">
        <v>890</v>
      </c>
      <c r="B19" s="77">
        <v>0</v>
      </c>
      <c r="C19" s="77">
        <v>0</v>
      </c>
      <c r="D19" s="77">
        <v>0</v>
      </c>
      <c r="E19" s="77">
        <v>0</v>
      </c>
      <c r="F19" s="77">
        <v>1</v>
      </c>
      <c r="G19" s="77">
        <v>0</v>
      </c>
      <c r="H19" s="77">
        <v>0</v>
      </c>
      <c r="I19" s="77">
        <v>0</v>
      </c>
      <c r="J19" s="114">
        <v>0</v>
      </c>
      <c r="K19" s="115">
        <v>0</v>
      </c>
      <c r="L19" s="77">
        <v>0</v>
      </c>
      <c r="M19" s="77">
        <v>0</v>
      </c>
      <c r="N19" s="77">
        <v>0</v>
      </c>
      <c r="O19" s="77">
        <v>0</v>
      </c>
      <c r="P19" s="77">
        <f t="shared" si="2"/>
        <v>1</v>
      </c>
      <c r="Q19" s="77">
        <f t="shared" si="3"/>
        <v>1</v>
      </c>
      <c r="R19" s="77">
        <v>0</v>
      </c>
      <c r="S19" s="77">
        <v>0</v>
      </c>
      <c r="T19" s="77">
        <v>1</v>
      </c>
      <c r="U19" s="114">
        <v>1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1</v>
      </c>
      <c r="AJ19" s="159">
        <v>0</v>
      </c>
      <c r="AK19" s="159">
        <v>0</v>
      </c>
      <c r="AL19" s="159">
        <f t="shared" si="4"/>
        <v>0</v>
      </c>
      <c r="AM19" s="159">
        <f t="shared" si="5"/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</v>
      </c>
      <c r="AU19" s="159">
        <v>0</v>
      </c>
      <c r="AV19" s="159">
        <v>0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68">
        <v>0</v>
      </c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57.75" customHeight="1">
      <c r="A20" s="342" t="s">
        <v>891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114">
        <v>0</v>
      </c>
      <c r="K20" s="115">
        <v>0</v>
      </c>
      <c r="L20" s="77">
        <v>0</v>
      </c>
      <c r="M20" s="77">
        <v>0</v>
      </c>
      <c r="N20" s="77">
        <v>0</v>
      </c>
      <c r="O20" s="77">
        <v>0</v>
      </c>
      <c r="P20" s="77">
        <f t="shared" si="2"/>
        <v>1</v>
      </c>
      <c r="Q20" s="77">
        <f t="shared" si="3"/>
        <v>1</v>
      </c>
      <c r="R20" s="77">
        <v>0</v>
      </c>
      <c r="S20" s="77">
        <v>0</v>
      </c>
      <c r="T20" s="77">
        <v>0</v>
      </c>
      <c r="U20" s="114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1</v>
      </c>
      <c r="AC20" s="159">
        <v>0</v>
      </c>
      <c r="AD20" s="159">
        <v>0</v>
      </c>
      <c r="AE20" s="159">
        <v>0</v>
      </c>
      <c r="AF20" s="159">
        <v>0</v>
      </c>
      <c r="AG20" s="159">
        <v>1</v>
      </c>
      <c r="AH20" s="159">
        <v>0</v>
      </c>
      <c r="AI20" s="159">
        <v>1</v>
      </c>
      <c r="AJ20" s="159">
        <v>0</v>
      </c>
      <c r="AK20" s="159">
        <v>1</v>
      </c>
      <c r="AL20" s="159">
        <f t="shared" si="4"/>
        <v>0</v>
      </c>
      <c r="AM20" s="159">
        <f t="shared" si="5"/>
        <v>1</v>
      </c>
      <c r="AN20" s="159">
        <v>0</v>
      </c>
      <c r="AO20" s="159">
        <v>1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68">
        <v>0</v>
      </c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57.75" customHeight="1">
      <c r="A21" s="342" t="s">
        <v>892</v>
      </c>
      <c r="B21" s="77">
        <v>0</v>
      </c>
      <c r="C21" s="77">
        <v>0</v>
      </c>
      <c r="D21" s="77">
        <v>1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114">
        <v>0</v>
      </c>
      <c r="K21" s="115">
        <v>0</v>
      </c>
      <c r="L21" s="77">
        <v>0</v>
      </c>
      <c r="M21" s="77">
        <v>1</v>
      </c>
      <c r="N21" s="77">
        <v>0</v>
      </c>
      <c r="O21" s="77">
        <v>0</v>
      </c>
      <c r="P21" s="77">
        <f t="shared" si="2"/>
        <v>1</v>
      </c>
      <c r="Q21" s="77">
        <f t="shared" si="3"/>
        <v>0</v>
      </c>
      <c r="R21" s="77">
        <v>0</v>
      </c>
      <c r="S21" s="77">
        <v>0</v>
      </c>
      <c r="T21" s="77">
        <v>0</v>
      </c>
      <c r="U21" s="114">
        <v>0</v>
      </c>
      <c r="V21" s="159">
        <v>1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1</v>
      </c>
      <c r="AK21" s="159">
        <v>2</v>
      </c>
      <c r="AL21" s="159">
        <f t="shared" si="4"/>
        <v>0</v>
      </c>
      <c r="AM21" s="159">
        <f t="shared" si="5"/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68">
        <v>0</v>
      </c>
      <c r="BH21" s="63"/>
      <c r="BI21" s="63"/>
      <c r="BJ21" s="63"/>
      <c r="BK21" s="63"/>
      <c r="BL21" s="63"/>
      <c r="BM21" s="63"/>
      <c r="BN21" s="63"/>
      <c r="BO21" s="63"/>
      <c r="BP21" s="63"/>
    </row>
    <row r="22" spans="1:68" ht="57.75" customHeight="1">
      <c r="A22" s="342" t="s">
        <v>893</v>
      </c>
      <c r="B22" s="77">
        <v>0</v>
      </c>
      <c r="C22" s="77">
        <v>0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114">
        <v>0</v>
      </c>
      <c r="K22" s="115">
        <v>0</v>
      </c>
      <c r="L22" s="77">
        <v>0</v>
      </c>
      <c r="M22" s="77">
        <v>0</v>
      </c>
      <c r="N22" s="77">
        <v>0</v>
      </c>
      <c r="O22" s="77">
        <v>0</v>
      </c>
      <c r="P22" s="77">
        <f t="shared" si="2"/>
        <v>1</v>
      </c>
      <c r="Q22" s="77">
        <f t="shared" si="3"/>
        <v>2</v>
      </c>
      <c r="R22" s="77">
        <v>0</v>
      </c>
      <c r="S22" s="77">
        <v>0</v>
      </c>
      <c r="T22" s="77">
        <v>0</v>
      </c>
      <c r="U22" s="114">
        <v>1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1</v>
      </c>
      <c r="AG22" s="159">
        <v>1</v>
      </c>
      <c r="AH22" s="159">
        <v>0</v>
      </c>
      <c r="AI22" s="159">
        <v>0</v>
      </c>
      <c r="AJ22" s="159">
        <v>0</v>
      </c>
      <c r="AK22" s="159">
        <v>0</v>
      </c>
      <c r="AL22" s="159">
        <f t="shared" si="4"/>
        <v>0</v>
      </c>
      <c r="AM22" s="159">
        <f t="shared" si="5"/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1</v>
      </c>
      <c r="BG22" s="168">
        <v>0</v>
      </c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ht="57.75" customHeight="1">
      <c r="A23" s="342" t="s">
        <v>894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114">
        <v>0</v>
      </c>
      <c r="K23" s="115">
        <v>0</v>
      </c>
      <c r="L23" s="77">
        <v>0</v>
      </c>
      <c r="M23" s="77">
        <v>1</v>
      </c>
      <c r="N23" s="77">
        <v>0</v>
      </c>
      <c r="O23" s="77">
        <v>0</v>
      </c>
      <c r="P23" s="77">
        <f t="shared" si="2"/>
        <v>2</v>
      </c>
      <c r="Q23" s="77">
        <f t="shared" si="3"/>
        <v>1</v>
      </c>
      <c r="R23" s="77">
        <v>0</v>
      </c>
      <c r="S23" s="77">
        <v>0</v>
      </c>
      <c r="T23" s="77">
        <v>0</v>
      </c>
      <c r="U23" s="114">
        <v>0</v>
      </c>
      <c r="V23" s="159">
        <v>0</v>
      </c>
      <c r="W23" s="159">
        <v>0</v>
      </c>
      <c r="X23" s="159">
        <v>1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1</v>
      </c>
      <c r="AG23" s="159">
        <v>1</v>
      </c>
      <c r="AH23" s="159">
        <v>0</v>
      </c>
      <c r="AI23" s="159">
        <v>0</v>
      </c>
      <c r="AJ23" s="159">
        <v>1</v>
      </c>
      <c r="AK23" s="159">
        <v>0</v>
      </c>
      <c r="AL23" s="159">
        <f t="shared" si="4"/>
        <v>0</v>
      </c>
      <c r="AM23" s="159">
        <f t="shared" si="5"/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68">
        <v>0</v>
      </c>
      <c r="BH23" s="63"/>
      <c r="BI23" s="63"/>
      <c r="BJ23" s="63"/>
      <c r="BK23" s="63"/>
      <c r="BL23" s="63"/>
      <c r="BM23" s="63"/>
      <c r="BN23" s="63"/>
      <c r="BO23" s="63"/>
      <c r="BP23" s="63"/>
    </row>
    <row r="24" spans="1:68" ht="57.75" customHeight="1" thickBot="1">
      <c r="A24" s="343" t="s">
        <v>895</v>
      </c>
      <c r="B24" s="230">
        <v>0</v>
      </c>
      <c r="C24" s="230">
        <v>0</v>
      </c>
      <c r="D24" s="230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2">
        <v>0</v>
      </c>
      <c r="K24" s="233">
        <v>0</v>
      </c>
      <c r="L24" s="230">
        <v>0</v>
      </c>
      <c r="M24" s="230">
        <v>0</v>
      </c>
      <c r="N24" s="230">
        <v>1</v>
      </c>
      <c r="O24" s="230">
        <v>0</v>
      </c>
      <c r="P24" s="230">
        <f t="shared" si="2"/>
        <v>1</v>
      </c>
      <c r="Q24" s="230">
        <f t="shared" si="3"/>
        <v>3</v>
      </c>
      <c r="R24" s="230">
        <v>0</v>
      </c>
      <c r="S24" s="230">
        <v>1</v>
      </c>
      <c r="T24" s="230">
        <v>0</v>
      </c>
      <c r="U24" s="232">
        <v>0</v>
      </c>
      <c r="V24" s="231">
        <v>1</v>
      </c>
      <c r="W24" s="231">
        <v>0</v>
      </c>
      <c r="X24" s="231">
        <v>0</v>
      </c>
      <c r="Y24" s="231">
        <v>1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1</v>
      </c>
      <c r="AH24" s="231">
        <v>0</v>
      </c>
      <c r="AI24" s="231">
        <v>1</v>
      </c>
      <c r="AJ24" s="231">
        <v>0</v>
      </c>
      <c r="AK24" s="231">
        <v>0</v>
      </c>
      <c r="AL24" s="231">
        <f t="shared" si="4"/>
        <v>0</v>
      </c>
      <c r="AM24" s="231">
        <f t="shared" si="5"/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  <c r="AX24" s="231">
        <v>0</v>
      </c>
      <c r="AY24" s="231">
        <v>0</v>
      </c>
      <c r="AZ24" s="231">
        <v>0</v>
      </c>
      <c r="BA24" s="231">
        <v>0</v>
      </c>
      <c r="BB24" s="231">
        <v>0</v>
      </c>
      <c r="BC24" s="231">
        <v>0</v>
      </c>
      <c r="BD24" s="231">
        <v>0</v>
      </c>
      <c r="BE24" s="231">
        <v>0</v>
      </c>
      <c r="BF24" s="231">
        <v>0</v>
      </c>
      <c r="BG24" s="234">
        <v>2</v>
      </c>
      <c r="BH24" s="63"/>
      <c r="BI24" s="63"/>
      <c r="BJ24" s="63"/>
      <c r="BK24" s="63"/>
      <c r="BL24" s="63"/>
      <c r="BM24" s="63"/>
      <c r="BN24" s="63"/>
      <c r="BO24" s="63"/>
      <c r="BP24" s="63"/>
    </row>
  </sheetData>
  <sheetProtection/>
  <mergeCells count="49">
    <mergeCell ref="BF5:BG6"/>
    <mergeCell ref="AZ3:BA3"/>
    <mergeCell ref="BB3:BC3"/>
    <mergeCell ref="BD3:BE3"/>
    <mergeCell ref="BF3:BG3"/>
    <mergeCell ref="AV6:AW6"/>
    <mergeCell ref="AZ6:BA6"/>
    <mergeCell ref="BB6:BC6"/>
    <mergeCell ref="BD5:BE6"/>
    <mergeCell ref="AT6:AU6"/>
    <mergeCell ref="L3:M3"/>
    <mergeCell ref="AR6:AS6"/>
    <mergeCell ref="P3:Q3"/>
    <mergeCell ref="R6:S6"/>
    <mergeCell ref="T6:U6"/>
    <mergeCell ref="X6:Y6"/>
    <mergeCell ref="Z6:AA6"/>
    <mergeCell ref="V3:W3"/>
    <mergeCell ref="R3:S3"/>
    <mergeCell ref="F6:G6"/>
    <mergeCell ref="L6:M6"/>
    <mergeCell ref="P5:P6"/>
    <mergeCell ref="Q5:Q6"/>
    <mergeCell ref="T3:U3"/>
    <mergeCell ref="X3:Y3"/>
    <mergeCell ref="Z3:AA3"/>
    <mergeCell ref="AF3:AG3"/>
    <mergeCell ref="AD3:AE3"/>
    <mergeCell ref="AB3:AC3"/>
    <mergeCell ref="F3:G3"/>
    <mergeCell ref="B3:C3"/>
    <mergeCell ref="D3:E3"/>
    <mergeCell ref="N3:O3"/>
    <mergeCell ref="H3:I3"/>
    <mergeCell ref="J3:K3"/>
    <mergeCell ref="AH3:AI3"/>
    <mergeCell ref="AJ3:AK3"/>
    <mergeCell ref="AH5:AI6"/>
    <mergeCell ref="AJ5:AK6"/>
    <mergeCell ref="AL3:AM3"/>
    <mergeCell ref="AN3:AO3"/>
    <mergeCell ref="AP3:AQ3"/>
    <mergeCell ref="AL5:AM6"/>
    <mergeCell ref="AN6:AO6"/>
    <mergeCell ref="AP6:AQ6"/>
    <mergeCell ref="AR3:AS3"/>
    <mergeCell ref="AT3:AU3"/>
    <mergeCell ref="AV3:AW3"/>
    <mergeCell ref="AX3:AY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70" r:id="rId2"/>
  <headerFooter alignWithMargins="0">
    <oddFooter>&amp;R&amp;A &amp;P/&amp;N</oddFooter>
  </headerFooter>
  <colBreaks count="1" manualBreakCount="1">
    <brk id="29" max="20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W157"/>
  <sheetViews>
    <sheetView view="pageBreakPreview" zoomScale="60" zoomScaleNormal="70" workbookViewId="0" topLeftCell="A1">
      <pane xSplit="3" ySplit="7" topLeftCell="D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3.5"/>
  <cols>
    <col min="1" max="1" width="19.625" style="10" customWidth="1"/>
    <col min="2" max="2" width="1.625" style="10" customWidth="1"/>
    <col min="3" max="3" width="52.625" style="10" customWidth="1"/>
    <col min="4" max="4" width="9.625" style="10" customWidth="1"/>
    <col min="5" max="10" width="8.625" style="10" customWidth="1"/>
    <col min="11" max="24" width="9.625" style="10" customWidth="1"/>
    <col min="25" max="16384" width="9.00390625" style="10" customWidth="1"/>
  </cols>
  <sheetData>
    <row r="1" spans="1:75" ht="39.75" customHeight="1" thickBot="1">
      <c r="A1" s="351" t="s">
        <v>907</v>
      </c>
      <c r="B1" s="351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</row>
    <row r="2" spans="1:75" ht="19.5" customHeight="1">
      <c r="A2" s="461" t="s">
        <v>908</v>
      </c>
      <c r="B2" s="462"/>
      <c r="C2" s="463"/>
      <c r="D2" s="475" t="s">
        <v>909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6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</row>
    <row r="3" spans="1:75" ht="19.5" customHeight="1">
      <c r="A3" s="464" t="s">
        <v>910</v>
      </c>
      <c r="B3" s="467" t="s">
        <v>911</v>
      </c>
      <c r="C3" s="468"/>
      <c r="D3" s="473" t="s">
        <v>912</v>
      </c>
      <c r="E3" s="473"/>
      <c r="F3" s="473"/>
      <c r="G3" s="473"/>
      <c r="H3" s="473"/>
      <c r="I3" s="473"/>
      <c r="J3" s="473"/>
      <c r="K3" s="473" t="s">
        <v>913</v>
      </c>
      <c r="L3" s="473"/>
      <c r="M3" s="473"/>
      <c r="N3" s="473"/>
      <c r="O3" s="473"/>
      <c r="P3" s="473"/>
      <c r="Q3" s="473"/>
      <c r="R3" s="473" t="s">
        <v>914</v>
      </c>
      <c r="S3" s="473"/>
      <c r="T3" s="473"/>
      <c r="U3" s="473"/>
      <c r="V3" s="473"/>
      <c r="W3" s="473"/>
      <c r="X3" s="474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</row>
    <row r="4" spans="1:75" ht="19.5" customHeight="1">
      <c r="A4" s="465"/>
      <c r="B4" s="469"/>
      <c r="C4" s="470"/>
      <c r="D4" s="356"/>
      <c r="E4" s="357" t="s">
        <v>915</v>
      </c>
      <c r="F4" s="357" t="s">
        <v>916</v>
      </c>
      <c r="G4" s="357" t="s">
        <v>917</v>
      </c>
      <c r="H4" s="357" t="s">
        <v>918</v>
      </c>
      <c r="I4" s="357" t="s">
        <v>919</v>
      </c>
      <c r="J4" s="357" t="s">
        <v>920</v>
      </c>
      <c r="K4" s="356"/>
      <c r="L4" s="357" t="s">
        <v>915</v>
      </c>
      <c r="M4" s="357" t="s">
        <v>916</v>
      </c>
      <c r="N4" s="357" t="s">
        <v>917</v>
      </c>
      <c r="O4" s="357" t="s">
        <v>918</v>
      </c>
      <c r="P4" s="357" t="s">
        <v>919</v>
      </c>
      <c r="Q4" s="357" t="s">
        <v>920</v>
      </c>
      <c r="R4" s="356"/>
      <c r="S4" s="357" t="s">
        <v>915</v>
      </c>
      <c r="T4" s="357" t="s">
        <v>916</v>
      </c>
      <c r="U4" s="357" t="s">
        <v>917</v>
      </c>
      <c r="V4" s="357" t="s">
        <v>918</v>
      </c>
      <c r="W4" s="357" t="s">
        <v>919</v>
      </c>
      <c r="X4" s="358" t="s">
        <v>920</v>
      </c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</row>
    <row r="5" spans="1:75" ht="4.5" customHeight="1">
      <c r="A5" s="465"/>
      <c r="B5" s="469"/>
      <c r="C5" s="470"/>
      <c r="D5" s="356"/>
      <c r="E5" s="357"/>
      <c r="F5" s="357"/>
      <c r="G5" s="357"/>
      <c r="H5" s="357"/>
      <c r="I5" s="357"/>
      <c r="J5" s="357"/>
      <c r="K5" s="356"/>
      <c r="L5" s="357"/>
      <c r="M5" s="357"/>
      <c r="N5" s="357"/>
      <c r="O5" s="357"/>
      <c r="P5" s="357"/>
      <c r="Q5" s="357"/>
      <c r="R5" s="356"/>
      <c r="S5" s="357"/>
      <c r="T5" s="357"/>
      <c r="U5" s="357"/>
      <c r="V5" s="357"/>
      <c r="W5" s="357"/>
      <c r="X5" s="359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</row>
    <row r="6" spans="1:75" ht="210" customHeight="1">
      <c r="A6" s="465"/>
      <c r="B6" s="469"/>
      <c r="C6" s="470"/>
      <c r="D6" s="360" t="s">
        <v>921</v>
      </c>
      <c r="E6" s="361" t="s">
        <v>922</v>
      </c>
      <c r="F6" s="361" t="s">
        <v>923</v>
      </c>
      <c r="G6" s="361" t="s">
        <v>924</v>
      </c>
      <c r="H6" s="361" t="s">
        <v>925</v>
      </c>
      <c r="I6" s="361" t="s">
        <v>0</v>
      </c>
      <c r="J6" s="362" t="s">
        <v>1</v>
      </c>
      <c r="K6" s="360" t="s">
        <v>921</v>
      </c>
      <c r="L6" s="361" t="s">
        <v>922</v>
      </c>
      <c r="M6" s="361" t="s">
        <v>923</v>
      </c>
      <c r="N6" s="361" t="s">
        <v>924</v>
      </c>
      <c r="O6" s="361" t="s">
        <v>925</v>
      </c>
      <c r="P6" s="361" t="s">
        <v>0</v>
      </c>
      <c r="Q6" s="362" t="s">
        <v>1</v>
      </c>
      <c r="R6" s="360" t="s">
        <v>921</v>
      </c>
      <c r="S6" s="361" t="s">
        <v>922</v>
      </c>
      <c r="T6" s="361" t="s">
        <v>923</v>
      </c>
      <c r="U6" s="361" t="s">
        <v>924</v>
      </c>
      <c r="V6" s="361" t="s">
        <v>925</v>
      </c>
      <c r="W6" s="361" t="s">
        <v>0</v>
      </c>
      <c r="X6" s="363" t="s">
        <v>1</v>
      </c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</row>
    <row r="7" spans="1:75" ht="4.5" customHeight="1" thickBot="1">
      <c r="A7" s="466"/>
      <c r="B7" s="471"/>
      <c r="C7" s="472"/>
      <c r="D7" s="364"/>
      <c r="E7" s="365"/>
      <c r="F7" s="365"/>
      <c r="G7" s="365"/>
      <c r="H7" s="365"/>
      <c r="I7" s="365"/>
      <c r="J7" s="366"/>
      <c r="K7" s="364"/>
      <c r="L7" s="365"/>
      <c r="M7" s="365"/>
      <c r="N7" s="365"/>
      <c r="O7" s="365"/>
      <c r="P7" s="365"/>
      <c r="Q7" s="366"/>
      <c r="R7" s="364"/>
      <c r="S7" s="365"/>
      <c r="T7" s="365"/>
      <c r="U7" s="365"/>
      <c r="V7" s="365"/>
      <c r="W7" s="365"/>
      <c r="X7" s="367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</row>
    <row r="8" spans="1:75" ht="34.5" customHeight="1">
      <c r="A8" s="353"/>
      <c r="B8" s="354"/>
      <c r="C8" s="355" t="s">
        <v>926</v>
      </c>
      <c r="D8" s="368">
        <v>222</v>
      </c>
      <c r="E8" s="369">
        <v>61</v>
      </c>
      <c r="F8" s="369">
        <v>19</v>
      </c>
      <c r="G8" s="369">
        <v>58</v>
      </c>
      <c r="H8" s="369">
        <v>3</v>
      </c>
      <c r="I8" s="370">
        <v>0</v>
      </c>
      <c r="J8" s="371">
        <v>81</v>
      </c>
      <c r="K8" s="368">
        <v>184</v>
      </c>
      <c r="L8" s="369">
        <v>58</v>
      </c>
      <c r="M8" s="369">
        <v>10</v>
      </c>
      <c r="N8" s="369">
        <v>55</v>
      </c>
      <c r="O8" s="369">
        <v>1</v>
      </c>
      <c r="P8" s="372">
        <v>0</v>
      </c>
      <c r="Q8" s="371">
        <v>60</v>
      </c>
      <c r="R8" s="368">
        <v>38</v>
      </c>
      <c r="S8" s="369">
        <v>3</v>
      </c>
      <c r="T8" s="369">
        <v>9</v>
      </c>
      <c r="U8" s="369">
        <v>3</v>
      </c>
      <c r="V8" s="369">
        <v>2</v>
      </c>
      <c r="W8" s="372">
        <v>0</v>
      </c>
      <c r="X8" s="373">
        <v>21</v>
      </c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</row>
    <row r="9" spans="1:75" ht="34.5" customHeight="1">
      <c r="A9" s="353"/>
      <c r="B9" s="354"/>
      <c r="C9" s="374">
        <v>20</v>
      </c>
      <c r="D9" s="368">
        <v>176</v>
      </c>
      <c r="E9" s="371">
        <v>41</v>
      </c>
      <c r="F9" s="371">
        <v>17</v>
      </c>
      <c r="G9" s="371">
        <v>54</v>
      </c>
      <c r="H9" s="371">
        <v>4</v>
      </c>
      <c r="I9" s="370">
        <v>0</v>
      </c>
      <c r="J9" s="371">
        <v>60</v>
      </c>
      <c r="K9" s="368">
        <v>141</v>
      </c>
      <c r="L9" s="371">
        <v>38</v>
      </c>
      <c r="M9" s="371">
        <v>9</v>
      </c>
      <c r="N9" s="371">
        <v>52</v>
      </c>
      <c r="O9" s="371">
        <v>1</v>
      </c>
      <c r="P9" s="370">
        <v>0</v>
      </c>
      <c r="Q9" s="371">
        <v>41</v>
      </c>
      <c r="R9" s="368">
        <v>35</v>
      </c>
      <c r="S9" s="371">
        <v>3</v>
      </c>
      <c r="T9" s="371">
        <v>8</v>
      </c>
      <c r="U9" s="371">
        <v>2</v>
      </c>
      <c r="V9" s="371">
        <v>3</v>
      </c>
      <c r="W9" s="370">
        <v>0</v>
      </c>
      <c r="X9" s="373">
        <v>19</v>
      </c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</row>
    <row r="10" spans="1:75" ht="34.5" customHeight="1">
      <c r="A10" s="375"/>
      <c r="B10" s="376"/>
      <c r="C10" s="377">
        <v>21</v>
      </c>
      <c r="D10" s="378">
        <f aca="true" t="shared" si="0" ref="D10:X10">SUM(D12,D28,D39,D40)</f>
        <v>189</v>
      </c>
      <c r="E10" s="378">
        <f t="shared" si="0"/>
        <v>45</v>
      </c>
      <c r="F10" s="378">
        <f t="shared" si="0"/>
        <v>16</v>
      </c>
      <c r="G10" s="378">
        <f t="shared" si="0"/>
        <v>59</v>
      </c>
      <c r="H10" s="378">
        <f t="shared" si="0"/>
        <v>2</v>
      </c>
      <c r="I10" s="378">
        <f t="shared" si="0"/>
        <v>0</v>
      </c>
      <c r="J10" s="378">
        <f t="shared" si="0"/>
        <v>67</v>
      </c>
      <c r="K10" s="378">
        <f t="shared" si="0"/>
        <v>158</v>
      </c>
      <c r="L10" s="378">
        <f t="shared" si="0"/>
        <v>43</v>
      </c>
      <c r="M10" s="378">
        <f t="shared" si="0"/>
        <v>6</v>
      </c>
      <c r="N10" s="378">
        <f t="shared" si="0"/>
        <v>56</v>
      </c>
      <c r="O10" s="378">
        <f t="shared" si="0"/>
        <v>0</v>
      </c>
      <c r="P10" s="378">
        <f t="shared" si="0"/>
        <v>0</v>
      </c>
      <c r="Q10" s="378">
        <f t="shared" si="0"/>
        <v>53</v>
      </c>
      <c r="R10" s="378">
        <f t="shared" si="0"/>
        <v>31</v>
      </c>
      <c r="S10" s="378">
        <f t="shared" si="0"/>
        <v>2</v>
      </c>
      <c r="T10" s="378">
        <f t="shared" si="0"/>
        <v>10</v>
      </c>
      <c r="U10" s="378">
        <f t="shared" si="0"/>
        <v>3</v>
      </c>
      <c r="V10" s="378">
        <f t="shared" si="0"/>
        <v>2</v>
      </c>
      <c r="W10" s="378">
        <f t="shared" si="0"/>
        <v>0</v>
      </c>
      <c r="X10" s="379">
        <f t="shared" si="0"/>
        <v>14</v>
      </c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</row>
    <row r="11" spans="1:75" ht="19.5" customHeight="1">
      <c r="A11" s="375"/>
      <c r="B11" s="376"/>
      <c r="C11" s="381"/>
      <c r="D11" s="378"/>
      <c r="E11" s="378"/>
      <c r="F11" s="378"/>
      <c r="G11" s="378"/>
      <c r="H11" s="378"/>
      <c r="I11" s="378"/>
      <c r="J11" s="378"/>
      <c r="K11" s="378"/>
      <c r="L11" s="382"/>
      <c r="M11" s="382"/>
      <c r="N11" s="382"/>
      <c r="O11" s="382"/>
      <c r="P11" s="382"/>
      <c r="Q11" s="382"/>
      <c r="R11" s="378"/>
      <c r="S11" s="382"/>
      <c r="T11" s="382"/>
      <c r="U11" s="382"/>
      <c r="V11" s="382"/>
      <c r="W11" s="382"/>
      <c r="X11" s="379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</row>
    <row r="12" spans="1:75" ht="27" customHeight="1">
      <c r="A12" s="375" t="s">
        <v>2</v>
      </c>
      <c r="B12" s="376"/>
      <c r="C12" s="383" t="s">
        <v>896</v>
      </c>
      <c r="D12" s="384">
        <f aca="true" t="shared" si="1" ref="D12:J12">SUM(D13,D16,D17,D21,D22,D23,D27)</f>
        <v>161</v>
      </c>
      <c r="E12" s="384">
        <f t="shared" si="1"/>
        <v>43</v>
      </c>
      <c r="F12" s="384">
        <f t="shared" si="1"/>
        <v>11</v>
      </c>
      <c r="G12" s="384">
        <f t="shared" si="1"/>
        <v>57</v>
      </c>
      <c r="H12" s="384">
        <f t="shared" si="1"/>
        <v>1</v>
      </c>
      <c r="I12" s="384">
        <f t="shared" si="1"/>
        <v>0</v>
      </c>
      <c r="J12" s="384">
        <f t="shared" si="1"/>
        <v>49</v>
      </c>
      <c r="K12" s="384">
        <f aca="true" t="shared" si="2" ref="K12:K27">SUM(L12:Q12)</f>
        <v>146</v>
      </c>
      <c r="L12" s="159">
        <f aca="true" t="shared" si="3" ref="L12:Q12">SUM(L13,L16,L17,L21,L22,L23,L27)</f>
        <v>41</v>
      </c>
      <c r="M12" s="159">
        <f t="shared" si="3"/>
        <v>5</v>
      </c>
      <c r="N12" s="159">
        <f t="shared" si="3"/>
        <v>55</v>
      </c>
      <c r="O12" s="159">
        <f t="shared" si="3"/>
        <v>0</v>
      </c>
      <c r="P12" s="159">
        <f t="shared" si="3"/>
        <v>0</v>
      </c>
      <c r="Q12" s="159">
        <f t="shared" si="3"/>
        <v>45</v>
      </c>
      <c r="R12" s="384">
        <f aca="true" t="shared" si="4" ref="R12:R27">SUM(S12:X12)</f>
        <v>15</v>
      </c>
      <c r="S12" s="159">
        <f aca="true" t="shared" si="5" ref="S12:X12">SUM(S13,S16,S17,S21,S22,S23,S27)</f>
        <v>2</v>
      </c>
      <c r="T12" s="159">
        <f t="shared" si="5"/>
        <v>6</v>
      </c>
      <c r="U12" s="159">
        <f t="shared" si="5"/>
        <v>2</v>
      </c>
      <c r="V12" s="159">
        <f t="shared" si="5"/>
        <v>1</v>
      </c>
      <c r="W12" s="159">
        <f t="shared" si="5"/>
        <v>0</v>
      </c>
      <c r="X12" s="168">
        <f t="shared" si="5"/>
        <v>4</v>
      </c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</row>
    <row r="13" spans="1:75" ht="27" customHeight="1">
      <c r="A13" s="375" t="s">
        <v>3</v>
      </c>
      <c r="B13" s="376"/>
      <c r="C13" s="385" t="s">
        <v>4</v>
      </c>
      <c r="D13" s="384">
        <f aca="true" t="shared" si="6" ref="D13:D27">SUM(E13:J13)</f>
        <v>3</v>
      </c>
      <c r="E13" s="384">
        <f aca="true" t="shared" si="7" ref="E13:E27">L13+S13</f>
        <v>1</v>
      </c>
      <c r="F13" s="384">
        <f aca="true" t="shared" si="8" ref="F13:F27">M13+T13</f>
        <v>1</v>
      </c>
      <c r="G13" s="384">
        <f aca="true" t="shared" si="9" ref="G13:G27">N13+U13</f>
        <v>0</v>
      </c>
      <c r="H13" s="384">
        <f aca="true" t="shared" si="10" ref="H13:H27">O13+V13</f>
        <v>0</v>
      </c>
      <c r="I13" s="384">
        <f aca="true" t="shared" si="11" ref="I13:I27">P13+W13</f>
        <v>0</v>
      </c>
      <c r="J13" s="384">
        <f aca="true" t="shared" si="12" ref="J13:J27">Q13+X13</f>
        <v>1</v>
      </c>
      <c r="K13" s="384">
        <f t="shared" si="2"/>
        <v>3</v>
      </c>
      <c r="L13" s="159">
        <v>1</v>
      </c>
      <c r="M13" s="159">
        <v>1</v>
      </c>
      <c r="N13" s="159">
        <v>0</v>
      </c>
      <c r="O13" s="159">
        <v>0</v>
      </c>
      <c r="P13" s="159">
        <v>0</v>
      </c>
      <c r="Q13" s="159">
        <v>1</v>
      </c>
      <c r="R13" s="384">
        <f t="shared" si="4"/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68">
        <v>0</v>
      </c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</row>
    <row r="14" spans="1:75" ht="27" customHeight="1">
      <c r="A14" s="375" t="s">
        <v>5</v>
      </c>
      <c r="B14" s="376"/>
      <c r="C14" s="385" t="s">
        <v>6</v>
      </c>
      <c r="D14" s="384">
        <f t="shared" si="6"/>
        <v>2</v>
      </c>
      <c r="E14" s="384">
        <f t="shared" si="7"/>
        <v>1</v>
      </c>
      <c r="F14" s="384">
        <f t="shared" si="8"/>
        <v>1</v>
      </c>
      <c r="G14" s="384">
        <f t="shared" si="9"/>
        <v>0</v>
      </c>
      <c r="H14" s="384">
        <f t="shared" si="10"/>
        <v>0</v>
      </c>
      <c r="I14" s="384">
        <f t="shared" si="11"/>
        <v>0</v>
      </c>
      <c r="J14" s="384">
        <f t="shared" si="12"/>
        <v>0</v>
      </c>
      <c r="K14" s="384">
        <f t="shared" si="2"/>
        <v>2</v>
      </c>
      <c r="L14" s="159">
        <v>1</v>
      </c>
      <c r="M14" s="159">
        <v>1</v>
      </c>
      <c r="N14" s="159">
        <v>0</v>
      </c>
      <c r="O14" s="159">
        <v>0</v>
      </c>
      <c r="P14" s="159">
        <v>0</v>
      </c>
      <c r="Q14" s="159">
        <v>0</v>
      </c>
      <c r="R14" s="384">
        <f t="shared" si="4"/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68">
        <v>0</v>
      </c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</row>
    <row r="15" spans="1:75" ht="27" customHeight="1">
      <c r="A15" s="375" t="s">
        <v>7</v>
      </c>
      <c r="B15" s="376"/>
      <c r="C15" s="385" t="s">
        <v>8</v>
      </c>
      <c r="D15" s="384">
        <f t="shared" si="6"/>
        <v>1</v>
      </c>
      <c r="E15" s="384">
        <f t="shared" si="7"/>
        <v>0</v>
      </c>
      <c r="F15" s="384">
        <f t="shared" si="8"/>
        <v>0</v>
      </c>
      <c r="G15" s="384">
        <f t="shared" si="9"/>
        <v>0</v>
      </c>
      <c r="H15" s="384">
        <f t="shared" si="10"/>
        <v>0</v>
      </c>
      <c r="I15" s="384">
        <f t="shared" si="11"/>
        <v>0</v>
      </c>
      <c r="J15" s="384">
        <f t="shared" si="12"/>
        <v>1</v>
      </c>
      <c r="K15" s="384">
        <f t="shared" si="2"/>
        <v>1</v>
      </c>
      <c r="L15" s="77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1</v>
      </c>
      <c r="R15" s="384">
        <f t="shared" si="4"/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68">
        <v>0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</row>
    <row r="16" spans="1:75" ht="27" customHeight="1">
      <c r="A16" s="375" t="s">
        <v>9</v>
      </c>
      <c r="B16" s="376"/>
      <c r="C16" s="385" t="s">
        <v>10</v>
      </c>
      <c r="D16" s="384">
        <f t="shared" si="6"/>
        <v>0</v>
      </c>
      <c r="E16" s="384">
        <f t="shared" si="7"/>
        <v>0</v>
      </c>
      <c r="F16" s="384">
        <f t="shared" si="8"/>
        <v>0</v>
      </c>
      <c r="G16" s="384">
        <f t="shared" si="9"/>
        <v>0</v>
      </c>
      <c r="H16" s="384">
        <f t="shared" si="10"/>
        <v>0</v>
      </c>
      <c r="I16" s="384">
        <f t="shared" si="11"/>
        <v>0</v>
      </c>
      <c r="J16" s="384">
        <f t="shared" si="12"/>
        <v>0</v>
      </c>
      <c r="K16" s="384">
        <f t="shared" si="2"/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384">
        <f t="shared" si="4"/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68">
        <v>0</v>
      </c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</row>
    <row r="17" spans="1:75" ht="27" customHeight="1">
      <c r="A17" s="375" t="s">
        <v>11</v>
      </c>
      <c r="B17" s="376"/>
      <c r="C17" s="385" t="s">
        <v>12</v>
      </c>
      <c r="D17" s="384">
        <f t="shared" si="6"/>
        <v>17</v>
      </c>
      <c r="E17" s="384">
        <f t="shared" si="7"/>
        <v>1</v>
      </c>
      <c r="F17" s="384">
        <f t="shared" si="8"/>
        <v>5</v>
      </c>
      <c r="G17" s="384">
        <f t="shared" si="9"/>
        <v>5</v>
      </c>
      <c r="H17" s="384">
        <f t="shared" si="10"/>
        <v>1</v>
      </c>
      <c r="I17" s="384">
        <f t="shared" si="11"/>
        <v>0</v>
      </c>
      <c r="J17" s="384">
        <f t="shared" si="12"/>
        <v>5</v>
      </c>
      <c r="K17" s="384">
        <f t="shared" si="2"/>
        <v>5</v>
      </c>
      <c r="L17" s="159">
        <v>0</v>
      </c>
      <c r="M17" s="159">
        <v>0</v>
      </c>
      <c r="N17" s="159">
        <v>3</v>
      </c>
      <c r="O17" s="159">
        <v>0</v>
      </c>
      <c r="P17" s="159">
        <v>0</v>
      </c>
      <c r="Q17" s="159">
        <v>2</v>
      </c>
      <c r="R17" s="384">
        <f t="shared" si="4"/>
        <v>12</v>
      </c>
      <c r="S17" s="159">
        <v>1</v>
      </c>
      <c r="T17" s="159">
        <v>5</v>
      </c>
      <c r="U17" s="159">
        <v>2</v>
      </c>
      <c r="V17" s="159">
        <v>1</v>
      </c>
      <c r="W17" s="159">
        <v>0</v>
      </c>
      <c r="X17" s="168">
        <v>3</v>
      </c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</row>
    <row r="18" spans="1:75" ht="27" customHeight="1">
      <c r="A18" s="375" t="s">
        <v>13</v>
      </c>
      <c r="B18" s="376"/>
      <c r="C18" s="385" t="s">
        <v>14</v>
      </c>
      <c r="D18" s="384">
        <f t="shared" si="6"/>
        <v>3</v>
      </c>
      <c r="E18" s="384">
        <f t="shared" si="7"/>
        <v>0</v>
      </c>
      <c r="F18" s="384">
        <f t="shared" si="8"/>
        <v>0</v>
      </c>
      <c r="G18" s="384">
        <f t="shared" si="9"/>
        <v>2</v>
      </c>
      <c r="H18" s="384">
        <f t="shared" si="10"/>
        <v>0</v>
      </c>
      <c r="I18" s="384">
        <f t="shared" si="11"/>
        <v>0</v>
      </c>
      <c r="J18" s="384">
        <f t="shared" si="12"/>
        <v>1</v>
      </c>
      <c r="K18" s="384">
        <f t="shared" si="2"/>
        <v>1</v>
      </c>
      <c r="L18" s="159">
        <v>0</v>
      </c>
      <c r="M18" s="159">
        <v>0</v>
      </c>
      <c r="N18" s="159">
        <v>1</v>
      </c>
      <c r="O18" s="159">
        <v>0</v>
      </c>
      <c r="P18" s="159">
        <v>0</v>
      </c>
      <c r="Q18" s="159">
        <v>0</v>
      </c>
      <c r="R18" s="384">
        <f t="shared" si="4"/>
        <v>2</v>
      </c>
      <c r="S18" s="159">
        <v>0</v>
      </c>
      <c r="T18" s="159">
        <v>0</v>
      </c>
      <c r="U18" s="159">
        <v>1</v>
      </c>
      <c r="V18" s="159">
        <v>0</v>
      </c>
      <c r="W18" s="159">
        <v>0</v>
      </c>
      <c r="X18" s="168">
        <v>1</v>
      </c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</row>
    <row r="19" spans="1:75" ht="27" customHeight="1">
      <c r="A19" s="375" t="s">
        <v>15</v>
      </c>
      <c r="B19" s="376"/>
      <c r="C19" s="385" t="s">
        <v>16</v>
      </c>
      <c r="D19" s="384">
        <f t="shared" si="6"/>
        <v>0</v>
      </c>
      <c r="E19" s="384">
        <f t="shared" si="7"/>
        <v>0</v>
      </c>
      <c r="F19" s="384">
        <f t="shared" si="8"/>
        <v>0</v>
      </c>
      <c r="G19" s="384">
        <f t="shared" si="9"/>
        <v>0</v>
      </c>
      <c r="H19" s="384">
        <f t="shared" si="10"/>
        <v>0</v>
      </c>
      <c r="I19" s="384">
        <f t="shared" si="11"/>
        <v>0</v>
      </c>
      <c r="J19" s="384">
        <f t="shared" si="12"/>
        <v>0</v>
      </c>
      <c r="K19" s="384">
        <f t="shared" si="2"/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384">
        <f t="shared" si="4"/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68">
        <v>0</v>
      </c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</row>
    <row r="20" spans="1:75" ht="27" customHeight="1">
      <c r="A20" s="375" t="s">
        <v>17</v>
      </c>
      <c r="B20" s="376"/>
      <c r="C20" s="385" t="s">
        <v>18</v>
      </c>
      <c r="D20" s="384">
        <f t="shared" si="6"/>
        <v>9</v>
      </c>
      <c r="E20" s="384">
        <f t="shared" si="7"/>
        <v>0</v>
      </c>
      <c r="F20" s="384">
        <f t="shared" si="8"/>
        <v>5</v>
      </c>
      <c r="G20" s="384">
        <f t="shared" si="9"/>
        <v>1</v>
      </c>
      <c r="H20" s="384">
        <f t="shared" si="10"/>
        <v>1</v>
      </c>
      <c r="I20" s="384">
        <f t="shared" si="11"/>
        <v>0</v>
      </c>
      <c r="J20" s="384">
        <f t="shared" si="12"/>
        <v>2</v>
      </c>
      <c r="K20" s="384">
        <f t="shared" si="2"/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384">
        <f t="shared" si="4"/>
        <v>9</v>
      </c>
      <c r="S20" s="159">
        <v>0</v>
      </c>
      <c r="T20" s="159">
        <v>5</v>
      </c>
      <c r="U20" s="159">
        <v>1</v>
      </c>
      <c r="V20" s="159">
        <v>1</v>
      </c>
      <c r="W20" s="159">
        <v>0</v>
      </c>
      <c r="X20" s="168">
        <v>2</v>
      </c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</row>
    <row r="21" spans="1:75" ht="27" customHeight="1">
      <c r="A21" s="375" t="s">
        <v>19</v>
      </c>
      <c r="B21" s="376"/>
      <c r="C21" s="385" t="s">
        <v>20</v>
      </c>
      <c r="D21" s="384">
        <f t="shared" si="6"/>
        <v>0</v>
      </c>
      <c r="E21" s="384">
        <f t="shared" si="7"/>
        <v>0</v>
      </c>
      <c r="F21" s="384">
        <f t="shared" si="8"/>
        <v>0</v>
      </c>
      <c r="G21" s="384">
        <f t="shared" si="9"/>
        <v>0</v>
      </c>
      <c r="H21" s="384">
        <f t="shared" si="10"/>
        <v>0</v>
      </c>
      <c r="I21" s="384">
        <f t="shared" si="11"/>
        <v>0</v>
      </c>
      <c r="J21" s="384">
        <f t="shared" si="12"/>
        <v>0</v>
      </c>
      <c r="K21" s="384">
        <f t="shared" si="2"/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384">
        <f t="shared" si="4"/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68">
        <v>0</v>
      </c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2"/>
      <c r="BU21" s="352"/>
      <c r="BV21" s="352"/>
      <c r="BW21" s="352"/>
    </row>
    <row r="22" spans="1:75" ht="27" customHeight="1">
      <c r="A22" s="375" t="s">
        <v>21</v>
      </c>
      <c r="B22" s="376"/>
      <c r="C22" s="385" t="s">
        <v>22</v>
      </c>
      <c r="D22" s="384">
        <f t="shared" si="6"/>
        <v>1</v>
      </c>
      <c r="E22" s="384">
        <f t="shared" si="7"/>
        <v>0</v>
      </c>
      <c r="F22" s="384">
        <f t="shared" si="8"/>
        <v>1</v>
      </c>
      <c r="G22" s="384">
        <f t="shared" si="9"/>
        <v>0</v>
      </c>
      <c r="H22" s="384">
        <f t="shared" si="10"/>
        <v>0</v>
      </c>
      <c r="I22" s="384">
        <f t="shared" si="11"/>
        <v>0</v>
      </c>
      <c r="J22" s="384">
        <f t="shared" si="12"/>
        <v>0</v>
      </c>
      <c r="K22" s="384">
        <f t="shared" si="2"/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384">
        <f t="shared" si="4"/>
        <v>1</v>
      </c>
      <c r="S22" s="159">
        <v>0</v>
      </c>
      <c r="T22" s="159">
        <v>1</v>
      </c>
      <c r="U22" s="159">
        <v>0</v>
      </c>
      <c r="V22" s="159">
        <v>0</v>
      </c>
      <c r="W22" s="159">
        <v>0</v>
      </c>
      <c r="X22" s="168">
        <v>0</v>
      </c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</row>
    <row r="23" spans="1:75" ht="27" customHeight="1">
      <c r="A23" s="375" t="s">
        <v>23</v>
      </c>
      <c r="B23" s="376"/>
      <c r="C23" s="385" t="s">
        <v>24</v>
      </c>
      <c r="D23" s="384">
        <f t="shared" si="6"/>
        <v>137</v>
      </c>
      <c r="E23" s="384">
        <f t="shared" si="7"/>
        <v>40</v>
      </c>
      <c r="F23" s="384">
        <f t="shared" si="8"/>
        <v>4</v>
      </c>
      <c r="G23" s="384">
        <f t="shared" si="9"/>
        <v>52</v>
      </c>
      <c r="H23" s="384">
        <f t="shared" si="10"/>
        <v>0</v>
      </c>
      <c r="I23" s="384">
        <f t="shared" si="11"/>
        <v>0</v>
      </c>
      <c r="J23" s="384">
        <f t="shared" si="12"/>
        <v>41</v>
      </c>
      <c r="K23" s="384">
        <f t="shared" si="2"/>
        <v>136</v>
      </c>
      <c r="L23" s="159">
        <v>40</v>
      </c>
      <c r="M23" s="159">
        <v>4</v>
      </c>
      <c r="N23" s="159">
        <v>52</v>
      </c>
      <c r="O23" s="159">
        <v>0</v>
      </c>
      <c r="P23" s="159">
        <v>0</v>
      </c>
      <c r="Q23" s="159">
        <v>40</v>
      </c>
      <c r="R23" s="384">
        <f t="shared" si="4"/>
        <v>1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68">
        <v>1</v>
      </c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</row>
    <row r="24" spans="1:75" ht="27" customHeight="1">
      <c r="A24" s="375" t="s">
        <v>25</v>
      </c>
      <c r="B24" s="376"/>
      <c r="C24" s="385" t="s">
        <v>26</v>
      </c>
      <c r="D24" s="384">
        <f t="shared" si="6"/>
        <v>26</v>
      </c>
      <c r="E24" s="384">
        <f t="shared" si="7"/>
        <v>4</v>
      </c>
      <c r="F24" s="384">
        <f t="shared" si="8"/>
        <v>1</v>
      </c>
      <c r="G24" s="384">
        <f t="shared" si="9"/>
        <v>3</v>
      </c>
      <c r="H24" s="384">
        <f t="shared" si="10"/>
        <v>0</v>
      </c>
      <c r="I24" s="384">
        <f t="shared" si="11"/>
        <v>0</v>
      </c>
      <c r="J24" s="384">
        <f t="shared" si="12"/>
        <v>18</v>
      </c>
      <c r="K24" s="384">
        <f t="shared" si="2"/>
        <v>26</v>
      </c>
      <c r="L24" s="159">
        <v>4</v>
      </c>
      <c r="M24" s="159">
        <v>1</v>
      </c>
      <c r="N24" s="159">
        <v>3</v>
      </c>
      <c r="O24" s="159">
        <v>0</v>
      </c>
      <c r="P24" s="159">
        <v>0</v>
      </c>
      <c r="Q24" s="159">
        <v>18</v>
      </c>
      <c r="R24" s="384">
        <f t="shared" si="4"/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68">
        <v>0</v>
      </c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</row>
    <row r="25" spans="1:75" ht="27" customHeight="1">
      <c r="A25" s="375" t="s">
        <v>27</v>
      </c>
      <c r="B25" s="376"/>
      <c r="C25" s="385" t="s">
        <v>28</v>
      </c>
      <c r="D25" s="384">
        <f t="shared" si="6"/>
        <v>0</v>
      </c>
      <c r="E25" s="384">
        <f t="shared" si="7"/>
        <v>0</v>
      </c>
      <c r="F25" s="384">
        <f t="shared" si="8"/>
        <v>0</v>
      </c>
      <c r="G25" s="384">
        <f t="shared" si="9"/>
        <v>0</v>
      </c>
      <c r="H25" s="384">
        <f t="shared" si="10"/>
        <v>0</v>
      </c>
      <c r="I25" s="384">
        <f t="shared" si="11"/>
        <v>0</v>
      </c>
      <c r="J25" s="384">
        <f t="shared" si="12"/>
        <v>0</v>
      </c>
      <c r="K25" s="384">
        <f t="shared" si="2"/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384">
        <f t="shared" si="4"/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68">
        <v>0</v>
      </c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</row>
    <row r="26" spans="1:75" ht="27" customHeight="1">
      <c r="A26" s="375" t="s">
        <v>29</v>
      </c>
      <c r="B26" s="376"/>
      <c r="C26" s="385" t="s">
        <v>30</v>
      </c>
      <c r="D26" s="384">
        <f t="shared" si="6"/>
        <v>0</v>
      </c>
      <c r="E26" s="384">
        <f t="shared" si="7"/>
        <v>0</v>
      </c>
      <c r="F26" s="384">
        <f t="shared" si="8"/>
        <v>0</v>
      </c>
      <c r="G26" s="384">
        <f t="shared" si="9"/>
        <v>0</v>
      </c>
      <c r="H26" s="384">
        <f t="shared" si="10"/>
        <v>0</v>
      </c>
      <c r="I26" s="384">
        <f t="shared" si="11"/>
        <v>0</v>
      </c>
      <c r="J26" s="384">
        <f t="shared" si="12"/>
        <v>0</v>
      </c>
      <c r="K26" s="384">
        <f t="shared" si="2"/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384">
        <f t="shared" si="4"/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68">
        <v>0</v>
      </c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</row>
    <row r="27" spans="1:75" ht="27" customHeight="1">
      <c r="A27" s="375" t="s">
        <v>31</v>
      </c>
      <c r="B27" s="376"/>
      <c r="C27" s="385" t="s">
        <v>32</v>
      </c>
      <c r="D27" s="384">
        <f t="shared" si="6"/>
        <v>3</v>
      </c>
      <c r="E27" s="384">
        <f t="shared" si="7"/>
        <v>1</v>
      </c>
      <c r="F27" s="384">
        <f t="shared" si="8"/>
        <v>0</v>
      </c>
      <c r="G27" s="384">
        <f t="shared" si="9"/>
        <v>0</v>
      </c>
      <c r="H27" s="384">
        <f t="shared" si="10"/>
        <v>0</v>
      </c>
      <c r="I27" s="384">
        <f t="shared" si="11"/>
        <v>0</v>
      </c>
      <c r="J27" s="384">
        <f t="shared" si="12"/>
        <v>2</v>
      </c>
      <c r="K27" s="384">
        <f t="shared" si="2"/>
        <v>2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2</v>
      </c>
      <c r="R27" s="384">
        <f t="shared" si="4"/>
        <v>1</v>
      </c>
      <c r="S27" s="159">
        <v>1</v>
      </c>
      <c r="T27" s="159">
        <v>0</v>
      </c>
      <c r="U27" s="159">
        <v>0</v>
      </c>
      <c r="V27" s="159">
        <v>0</v>
      </c>
      <c r="W27" s="159">
        <v>0</v>
      </c>
      <c r="X27" s="168">
        <v>0</v>
      </c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2"/>
    </row>
    <row r="28" spans="1:75" ht="27" customHeight="1">
      <c r="A28" s="375" t="s">
        <v>33</v>
      </c>
      <c r="B28" s="376"/>
      <c r="C28" s="386" t="s">
        <v>34</v>
      </c>
      <c r="D28" s="384">
        <f aca="true" t="shared" si="13" ref="D28:X28">SUM(D29,D32,D36,D37,D38)</f>
        <v>27</v>
      </c>
      <c r="E28" s="384">
        <f t="shared" si="13"/>
        <v>2</v>
      </c>
      <c r="F28" s="384">
        <f t="shared" si="13"/>
        <v>5</v>
      </c>
      <c r="G28" s="384">
        <f t="shared" si="13"/>
        <v>2</v>
      </c>
      <c r="H28" s="384">
        <f t="shared" si="13"/>
        <v>1</v>
      </c>
      <c r="I28" s="384">
        <f t="shared" si="13"/>
        <v>0</v>
      </c>
      <c r="J28" s="384">
        <f t="shared" si="13"/>
        <v>17</v>
      </c>
      <c r="K28" s="384">
        <f t="shared" si="13"/>
        <v>12</v>
      </c>
      <c r="L28" s="159">
        <f t="shared" si="13"/>
        <v>2</v>
      </c>
      <c r="M28" s="159">
        <f t="shared" si="13"/>
        <v>1</v>
      </c>
      <c r="N28" s="159">
        <f t="shared" si="13"/>
        <v>1</v>
      </c>
      <c r="O28" s="159">
        <f t="shared" si="13"/>
        <v>0</v>
      </c>
      <c r="P28" s="159">
        <f t="shared" si="13"/>
        <v>0</v>
      </c>
      <c r="Q28" s="159">
        <f t="shared" si="13"/>
        <v>8</v>
      </c>
      <c r="R28" s="384">
        <f t="shared" si="13"/>
        <v>15</v>
      </c>
      <c r="S28" s="159">
        <f t="shared" si="13"/>
        <v>0</v>
      </c>
      <c r="T28" s="159">
        <f t="shared" si="13"/>
        <v>4</v>
      </c>
      <c r="U28" s="159">
        <f t="shared" si="13"/>
        <v>1</v>
      </c>
      <c r="V28" s="159">
        <f t="shared" si="13"/>
        <v>1</v>
      </c>
      <c r="W28" s="159">
        <f t="shared" si="13"/>
        <v>0</v>
      </c>
      <c r="X28" s="168">
        <f t="shared" si="13"/>
        <v>9</v>
      </c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</row>
    <row r="29" spans="1:75" ht="27" customHeight="1">
      <c r="A29" s="375" t="s">
        <v>35</v>
      </c>
      <c r="B29" s="376"/>
      <c r="C29" s="385" t="s">
        <v>36</v>
      </c>
      <c r="D29" s="384">
        <f aca="true" t="shared" si="14" ref="D29:D40">SUM(E29:J29)</f>
        <v>2</v>
      </c>
      <c r="E29" s="384">
        <f aca="true" t="shared" si="15" ref="E29:E40">L29+S29</f>
        <v>0</v>
      </c>
      <c r="F29" s="384">
        <f aca="true" t="shared" si="16" ref="F29:F40">M29+T29</f>
        <v>0</v>
      </c>
      <c r="G29" s="384">
        <f aca="true" t="shared" si="17" ref="G29:G40">N29+U29</f>
        <v>0</v>
      </c>
      <c r="H29" s="384">
        <f aca="true" t="shared" si="18" ref="H29:H40">O29+V29</f>
        <v>0</v>
      </c>
      <c r="I29" s="384">
        <f aca="true" t="shared" si="19" ref="I29:I40">P29+W29</f>
        <v>0</v>
      </c>
      <c r="J29" s="384">
        <f aca="true" t="shared" si="20" ref="J29:J40">Q29+X29</f>
        <v>2</v>
      </c>
      <c r="K29" s="384">
        <f aca="true" t="shared" si="21" ref="K29:K40">SUM(L29:Q29)</f>
        <v>1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1</v>
      </c>
      <c r="R29" s="384">
        <f aca="true" t="shared" si="22" ref="R29:R40">SUM(S29:X29)</f>
        <v>1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68">
        <v>1</v>
      </c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</row>
    <row r="30" spans="1:75" ht="27" customHeight="1">
      <c r="A30" s="375" t="s">
        <v>37</v>
      </c>
      <c r="B30" s="376"/>
      <c r="C30" s="385" t="s">
        <v>38</v>
      </c>
      <c r="D30" s="384">
        <f t="shared" si="14"/>
        <v>1</v>
      </c>
      <c r="E30" s="384">
        <f t="shared" si="15"/>
        <v>0</v>
      </c>
      <c r="F30" s="384">
        <f t="shared" si="16"/>
        <v>0</v>
      </c>
      <c r="G30" s="384">
        <f t="shared" si="17"/>
        <v>0</v>
      </c>
      <c r="H30" s="384">
        <f t="shared" si="18"/>
        <v>0</v>
      </c>
      <c r="I30" s="384">
        <f t="shared" si="19"/>
        <v>0</v>
      </c>
      <c r="J30" s="384">
        <f t="shared" si="20"/>
        <v>1</v>
      </c>
      <c r="K30" s="384">
        <f t="shared" si="21"/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384">
        <f t="shared" si="22"/>
        <v>1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68">
        <v>1</v>
      </c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</row>
    <row r="31" spans="1:75" ht="27" customHeight="1">
      <c r="A31" s="375" t="s">
        <v>39</v>
      </c>
      <c r="B31" s="376"/>
      <c r="C31" s="385" t="s">
        <v>40</v>
      </c>
      <c r="D31" s="384">
        <f t="shared" si="14"/>
        <v>0</v>
      </c>
      <c r="E31" s="384">
        <f t="shared" si="15"/>
        <v>0</v>
      </c>
      <c r="F31" s="384">
        <f t="shared" si="16"/>
        <v>0</v>
      </c>
      <c r="G31" s="384">
        <f t="shared" si="17"/>
        <v>0</v>
      </c>
      <c r="H31" s="384">
        <f t="shared" si="18"/>
        <v>0</v>
      </c>
      <c r="I31" s="384">
        <f t="shared" si="19"/>
        <v>0</v>
      </c>
      <c r="J31" s="384">
        <f t="shared" si="20"/>
        <v>0</v>
      </c>
      <c r="K31" s="384">
        <f t="shared" si="21"/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384">
        <f t="shared" si="22"/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168">
        <v>0</v>
      </c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</row>
    <row r="32" spans="1:75" ht="27" customHeight="1">
      <c r="A32" s="375" t="s">
        <v>41</v>
      </c>
      <c r="B32" s="376"/>
      <c r="C32" s="385" t="s">
        <v>42</v>
      </c>
      <c r="D32" s="384">
        <f t="shared" si="14"/>
        <v>7</v>
      </c>
      <c r="E32" s="384">
        <f t="shared" si="15"/>
        <v>0</v>
      </c>
      <c r="F32" s="384">
        <f t="shared" si="16"/>
        <v>2</v>
      </c>
      <c r="G32" s="384">
        <f t="shared" si="17"/>
        <v>0</v>
      </c>
      <c r="H32" s="384">
        <f t="shared" si="18"/>
        <v>0</v>
      </c>
      <c r="I32" s="384">
        <f t="shared" si="19"/>
        <v>0</v>
      </c>
      <c r="J32" s="384">
        <f t="shared" si="20"/>
        <v>5</v>
      </c>
      <c r="K32" s="384">
        <f t="shared" si="21"/>
        <v>2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2</v>
      </c>
      <c r="R32" s="384">
        <f t="shared" si="22"/>
        <v>5</v>
      </c>
      <c r="S32" s="159">
        <v>0</v>
      </c>
      <c r="T32" s="159">
        <v>2</v>
      </c>
      <c r="U32" s="159">
        <v>0</v>
      </c>
      <c r="V32" s="159">
        <v>0</v>
      </c>
      <c r="W32" s="159">
        <v>0</v>
      </c>
      <c r="X32" s="168">
        <v>3</v>
      </c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</row>
    <row r="33" spans="1:75" ht="27" customHeight="1">
      <c r="A33" s="375" t="s">
        <v>43</v>
      </c>
      <c r="B33" s="376"/>
      <c r="C33" s="385" t="s">
        <v>44</v>
      </c>
      <c r="D33" s="384">
        <f t="shared" si="14"/>
        <v>3</v>
      </c>
      <c r="E33" s="384">
        <f t="shared" si="15"/>
        <v>0</v>
      </c>
      <c r="F33" s="384">
        <f t="shared" si="16"/>
        <v>1</v>
      </c>
      <c r="G33" s="384">
        <f t="shared" si="17"/>
        <v>0</v>
      </c>
      <c r="H33" s="384">
        <f t="shared" si="18"/>
        <v>0</v>
      </c>
      <c r="I33" s="384">
        <f t="shared" si="19"/>
        <v>0</v>
      </c>
      <c r="J33" s="384">
        <f t="shared" si="20"/>
        <v>2</v>
      </c>
      <c r="K33" s="384">
        <f t="shared" si="21"/>
        <v>1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1</v>
      </c>
      <c r="R33" s="384">
        <f t="shared" si="22"/>
        <v>2</v>
      </c>
      <c r="S33" s="159">
        <v>0</v>
      </c>
      <c r="T33" s="159">
        <v>1</v>
      </c>
      <c r="U33" s="159">
        <v>0</v>
      </c>
      <c r="V33" s="159">
        <v>0</v>
      </c>
      <c r="W33" s="159">
        <v>0</v>
      </c>
      <c r="X33" s="168">
        <v>1</v>
      </c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</row>
    <row r="34" spans="1:75" ht="27" customHeight="1">
      <c r="A34" s="375" t="s">
        <v>45</v>
      </c>
      <c r="B34" s="376"/>
      <c r="C34" s="385" t="s">
        <v>46</v>
      </c>
      <c r="D34" s="384">
        <f t="shared" si="14"/>
        <v>2</v>
      </c>
      <c r="E34" s="384">
        <f t="shared" si="15"/>
        <v>0</v>
      </c>
      <c r="F34" s="384">
        <f t="shared" si="16"/>
        <v>0</v>
      </c>
      <c r="G34" s="384">
        <f t="shared" si="17"/>
        <v>0</v>
      </c>
      <c r="H34" s="384">
        <f t="shared" si="18"/>
        <v>0</v>
      </c>
      <c r="I34" s="384">
        <f t="shared" si="19"/>
        <v>0</v>
      </c>
      <c r="J34" s="384">
        <f t="shared" si="20"/>
        <v>2</v>
      </c>
      <c r="K34" s="384">
        <f t="shared" si="21"/>
        <v>1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1</v>
      </c>
      <c r="R34" s="384">
        <f t="shared" si="22"/>
        <v>1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68">
        <v>1</v>
      </c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</row>
    <row r="35" spans="1:75" ht="27" customHeight="1">
      <c r="A35" s="375" t="s">
        <v>47</v>
      </c>
      <c r="B35" s="376"/>
      <c r="C35" s="385" t="s">
        <v>48</v>
      </c>
      <c r="D35" s="384">
        <f t="shared" si="14"/>
        <v>4</v>
      </c>
      <c r="E35" s="384">
        <f t="shared" si="15"/>
        <v>0</v>
      </c>
      <c r="F35" s="384">
        <f t="shared" si="16"/>
        <v>1</v>
      </c>
      <c r="G35" s="384">
        <f t="shared" si="17"/>
        <v>0</v>
      </c>
      <c r="H35" s="384">
        <f t="shared" si="18"/>
        <v>0</v>
      </c>
      <c r="I35" s="384">
        <f t="shared" si="19"/>
        <v>0</v>
      </c>
      <c r="J35" s="384">
        <f t="shared" si="20"/>
        <v>3</v>
      </c>
      <c r="K35" s="384">
        <f t="shared" si="21"/>
        <v>1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1</v>
      </c>
      <c r="R35" s="384">
        <f t="shared" si="22"/>
        <v>3</v>
      </c>
      <c r="S35" s="159">
        <v>0</v>
      </c>
      <c r="T35" s="159">
        <v>1</v>
      </c>
      <c r="U35" s="159">
        <v>0</v>
      </c>
      <c r="V35" s="159">
        <v>0</v>
      </c>
      <c r="W35" s="159">
        <v>0</v>
      </c>
      <c r="X35" s="168">
        <v>2</v>
      </c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2"/>
    </row>
    <row r="36" spans="1:75" ht="27" customHeight="1">
      <c r="A36" s="375" t="s">
        <v>49</v>
      </c>
      <c r="B36" s="376"/>
      <c r="C36" s="385" t="s">
        <v>50</v>
      </c>
      <c r="D36" s="384">
        <f t="shared" si="14"/>
        <v>1</v>
      </c>
      <c r="E36" s="384">
        <f t="shared" si="15"/>
        <v>0</v>
      </c>
      <c r="F36" s="384">
        <f t="shared" si="16"/>
        <v>0</v>
      </c>
      <c r="G36" s="384">
        <f t="shared" si="17"/>
        <v>1</v>
      </c>
      <c r="H36" s="384">
        <f t="shared" si="18"/>
        <v>0</v>
      </c>
      <c r="I36" s="384">
        <f t="shared" si="19"/>
        <v>0</v>
      </c>
      <c r="J36" s="384">
        <f t="shared" si="20"/>
        <v>0</v>
      </c>
      <c r="K36" s="384">
        <f t="shared" si="21"/>
        <v>1</v>
      </c>
      <c r="L36" s="159">
        <v>0</v>
      </c>
      <c r="M36" s="159">
        <v>0</v>
      </c>
      <c r="N36" s="159">
        <v>1</v>
      </c>
      <c r="O36" s="159">
        <v>0</v>
      </c>
      <c r="P36" s="159">
        <v>0</v>
      </c>
      <c r="Q36" s="159">
        <v>0</v>
      </c>
      <c r="R36" s="384">
        <f t="shared" si="22"/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68">
        <v>0</v>
      </c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80"/>
      <c r="AY36" s="380"/>
      <c r="AZ36" s="380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</row>
    <row r="37" spans="1:75" ht="27" customHeight="1">
      <c r="A37" s="375" t="s">
        <v>51</v>
      </c>
      <c r="B37" s="376"/>
      <c r="C37" s="385" t="s">
        <v>52</v>
      </c>
      <c r="D37" s="384">
        <f t="shared" si="14"/>
        <v>14</v>
      </c>
      <c r="E37" s="384">
        <f t="shared" si="15"/>
        <v>2</v>
      </c>
      <c r="F37" s="384">
        <f t="shared" si="16"/>
        <v>2</v>
      </c>
      <c r="G37" s="384">
        <f t="shared" si="17"/>
        <v>1</v>
      </c>
      <c r="H37" s="384">
        <f t="shared" si="18"/>
        <v>1</v>
      </c>
      <c r="I37" s="384">
        <f t="shared" si="19"/>
        <v>0</v>
      </c>
      <c r="J37" s="384">
        <f t="shared" si="20"/>
        <v>8</v>
      </c>
      <c r="K37" s="384">
        <f t="shared" si="21"/>
        <v>7</v>
      </c>
      <c r="L37" s="159">
        <v>2</v>
      </c>
      <c r="M37" s="159">
        <v>1</v>
      </c>
      <c r="N37" s="159">
        <v>0</v>
      </c>
      <c r="O37" s="159">
        <v>0</v>
      </c>
      <c r="P37" s="159">
        <v>0</v>
      </c>
      <c r="Q37" s="159">
        <v>4</v>
      </c>
      <c r="R37" s="384">
        <f t="shared" si="22"/>
        <v>7</v>
      </c>
      <c r="S37" s="159">
        <v>0</v>
      </c>
      <c r="T37" s="159">
        <v>1</v>
      </c>
      <c r="U37" s="159">
        <v>1</v>
      </c>
      <c r="V37" s="159">
        <v>1</v>
      </c>
      <c r="W37" s="159">
        <v>0</v>
      </c>
      <c r="X37" s="168">
        <v>4</v>
      </c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</row>
    <row r="38" spans="1:75" ht="27" customHeight="1">
      <c r="A38" s="375" t="s">
        <v>53</v>
      </c>
      <c r="B38" s="376"/>
      <c r="C38" s="385" t="s">
        <v>54</v>
      </c>
      <c r="D38" s="384">
        <f t="shared" si="14"/>
        <v>3</v>
      </c>
      <c r="E38" s="384">
        <f t="shared" si="15"/>
        <v>0</v>
      </c>
      <c r="F38" s="384">
        <f t="shared" si="16"/>
        <v>1</v>
      </c>
      <c r="G38" s="384">
        <f t="shared" si="17"/>
        <v>0</v>
      </c>
      <c r="H38" s="384">
        <f t="shared" si="18"/>
        <v>0</v>
      </c>
      <c r="I38" s="384">
        <f t="shared" si="19"/>
        <v>0</v>
      </c>
      <c r="J38" s="384">
        <f t="shared" si="20"/>
        <v>2</v>
      </c>
      <c r="K38" s="384">
        <f t="shared" si="21"/>
        <v>1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1</v>
      </c>
      <c r="R38" s="384">
        <f t="shared" si="22"/>
        <v>2</v>
      </c>
      <c r="S38" s="159">
        <v>0</v>
      </c>
      <c r="T38" s="159">
        <v>1</v>
      </c>
      <c r="U38" s="159">
        <v>0</v>
      </c>
      <c r="V38" s="159">
        <v>0</v>
      </c>
      <c r="W38" s="159">
        <v>0</v>
      </c>
      <c r="X38" s="168">
        <v>1</v>
      </c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</row>
    <row r="39" spans="1:75" ht="27" customHeight="1">
      <c r="A39" s="375" t="s">
        <v>55</v>
      </c>
      <c r="B39" s="376"/>
      <c r="C39" s="386" t="s">
        <v>56</v>
      </c>
      <c r="D39" s="384">
        <f t="shared" si="14"/>
        <v>0</v>
      </c>
      <c r="E39" s="384">
        <f t="shared" si="15"/>
        <v>0</v>
      </c>
      <c r="F39" s="384">
        <f t="shared" si="16"/>
        <v>0</v>
      </c>
      <c r="G39" s="384">
        <f t="shared" si="17"/>
        <v>0</v>
      </c>
      <c r="H39" s="384">
        <f t="shared" si="18"/>
        <v>0</v>
      </c>
      <c r="I39" s="384">
        <f t="shared" si="19"/>
        <v>0</v>
      </c>
      <c r="J39" s="384">
        <f t="shared" si="20"/>
        <v>0</v>
      </c>
      <c r="K39" s="384">
        <f t="shared" si="21"/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384">
        <f t="shared" si="22"/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68">
        <v>0</v>
      </c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</row>
    <row r="40" spans="1:75" ht="27" customHeight="1" thickBot="1">
      <c r="A40" s="387" t="s">
        <v>57</v>
      </c>
      <c r="B40" s="388"/>
      <c r="C40" s="389" t="s">
        <v>58</v>
      </c>
      <c r="D40" s="390">
        <f t="shared" si="14"/>
        <v>1</v>
      </c>
      <c r="E40" s="390">
        <f t="shared" si="15"/>
        <v>0</v>
      </c>
      <c r="F40" s="390">
        <f t="shared" si="16"/>
        <v>0</v>
      </c>
      <c r="G40" s="390">
        <f t="shared" si="17"/>
        <v>0</v>
      </c>
      <c r="H40" s="390">
        <f t="shared" si="18"/>
        <v>0</v>
      </c>
      <c r="I40" s="390">
        <f t="shared" si="19"/>
        <v>0</v>
      </c>
      <c r="J40" s="390">
        <f t="shared" si="20"/>
        <v>1</v>
      </c>
      <c r="K40" s="390">
        <f t="shared" si="21"/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390">
        <f t="shared" si="22"/>
        <v>1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4">
        <v>1</v>
      </c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</row>
    <row r="41" spans="1:75" ht="19.5" customHeight="1">
      <c r="A41" s="352" t="s">
        <v>59</v>
      </c>
      <c r="B41" s="352"/>
      <c r="C41" s="352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52"/>
      <c r="BB41" s="352"/>
      <c r="BC41" s="352"/>
      <c r="BD41" s="352"/>
      <c r="BE41" s="352"/>
      <c r="BF41" s="352"/>
      <c r="BG41" s="352"/>
      <c r="BH41" s="352"/>
      <c r="BI41" s="352"/>
      <c r="BJ41" s="352"/>
      <c r="BK41" s="352"/>
      <c r="BL41" s="352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</row>
    <row r="42" spans="1:75" ht="13.5">
      <c r="A42" s="352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</row>
    <row r="43" spans="1:75" ht="13.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</row>
    <row r="44" spans="1:75" ht="13.5">
      <c r="A44" s="352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</row>
    <row r="45" spans="1:75" ht="13.5">
      <c r="A45" s="352"/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</row>
    <row r="46" spans="1:75" ht="13.5">
      <c r="A46" s="352"/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2"/>
      <c r="BR46" s="352"/>
      <c r="BS46" s="352"/>
      <c r="BT46" s="352"/>
      <c r="BU46" s="352"/>
      <c r="BV46" s="352"/>
      <c r="BW46" s="352"/>
    </row>
    <row r="47" spans="1:75" ht="13.5">
      <c r="A47" s="352"/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</row>
    <row r="48" spans="1:75" ht="13.5">
      <c r="A48" s="352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</row>
    <row r="49" spans="1:75" ht="13.5">
      <c r="A49" s="352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</row>
    <row r="50" spans="1:75" ht="13.5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</row>
    <row r="51" spans="1:75" ht="13.5">
      <c r="A51" s="352"/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  <c r="BF51" s="352"/>
      <c r="BG51" s="352"/>
      <c r="BH51" s="352"/>
      <c r="BI51" s="352"/>
      <c r="BJ51" s="352"/>
      <c r="BK51" s="352"/>
      <c r="BL51" s="352"/>
      <c r="BM51" s="352"/>
      <c r="BN51" s="352"/>
      <c r="BO51" s="352"/>
      <c r="BP51" s="352"/>
      <c r="BQ51" s="352"/>
      <c r="BR51" s="352"/>
      <c r="BS51" s="352"/>
      <c r="BT51" s="352"/>
      <c r="BU51" s="352"/>
      <c r="BV51" s="352"/>
      <c r="BW51" s="352"/>
    </row>
    <row r="52" spans="1:75" ht="13.5">
      <c r="A52" s="352"/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</row>
    <row r="53" spans="1:75" ht="13.5">
      <c r="A53" s="352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</row>
    <row r="54" spans="1:75" ht="13.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</row>
    <row r="55" spans="1:75" ht="13.5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</row>
    <row r="56" spans="1:75" ht="13.5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</row>
    <row r="57" spans="1:75" ht="13.5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</row>
    <row r="58" spans="1:75" ht="13.5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352"/>
      <c r="BV58" s="352"/>
      <c r="BW58" s="352"/>
    </row>
    <row r="59" spans="1:75" ht="13.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</row>
    <row r="60" spans="1:75" ht="13.5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</row>
    <row r="61" spans="1:75" ht="13.5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</row>
    <row r="62" spans="1:75" ht="13.5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</row>
    <row r="63" spans="1:75" ht="13.5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2"/>
      <c r="AZ63" s="352"/>
      <c r="BA63" s="352"/>
      <c r="BB63" s="352"/>
      <c r="BC63" s="352"/>
      <c r="BD63" s="352"/>
      <c r="BE63" s="352"/>
      <c r="BF63" s="352"/>
      <c r="BG63" s="352"/>
      <c r="BH63" s="352"/>
      <c r="BI63" s="352"/>
      <c r="BJ63" s="352"/>
      <c r="BK63" s="352"/>
      <c r="BL63" s="352"/>
      <c r="BM63" s="352"/>
      <c r="BN63" s="352"/>
      <c r="BO63" s="352"/>
      <c r="BP63" s="352"/>
      <c r="BQ63" s="352"/>
      <c r="BR63" s="352"/>
      <c r="BS63" s="352"/>
      <c r="BT63" s="352"/>
      <c r="BU63" s="352"/>
      <c r="BV63" s="352"/>
      <c r="BW63" s="352"/>
    </row>
    <row r="64" spans="1:75" ht="13.5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</row>
    <row r="65" spans="1:75" ht="13.5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</row>
    <row r="66" spans="1:75" ht="13.5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2"/>
      <c r="AY66" s="352"/>
      <c r="AZ66" s="352"/>
      <c r="BA66" s="352"/>
      <c r="BB66" s="352"/>
      <c r="BC66" s="352"/>
      <c r="BD66" s="352"/>
      <c r="BE66" s="352"/>
      <c r="BF66" s="352"/>
      <c r="BG66" s="352"/>
      <c r="BH66" s="352"/>
      <c r="BI66" s="352"/>
      <c r="BJ66" s="352"/>
      <c r="BK66" s="352"/>
      <c r="BL66" s="352"/>
      <c r="BM66" s="352"/>
      <c r="BN66" s="352"/>
      <c r="BO66" s="352"/>
      <c r="BP66" s="352"/>
      <c r="BQ66" s="352"/>
      <c r="BR66" s="352"/>
      <c r="BS66" s="352"/>
      <c r="BT66" s="352"/>
      <c r="BU66" s="352"/>
      <c r="BV66" s="352"/>
      <c r="BW66" s="352"/>
    </row>
    <row r="67" spans="1:75" ht="13.5">
      <c r="A67" s="352"/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2"/>
      <c r="BG67" s="352"/>
      <c r="BH67" s="352"/>
      <c r="BI67" s="352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</row>
    <row r="68" spans="1:75" ht="13.5">
      <c r="A68" s="352"/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352"/>
      <c r="BD68" s="352"/>
      <c r="BE68" s="352"/>
      <c r="BF68" s="352"/>
      <c r="BG68" s="352"/>
      <c r="BH68" s="352"/>
      <c r="BI68" s="352"/>
      <c r="BJ68" s="352"/>
      <c r="BK68" s="352"/>
      <c r="BL68" s="352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</row>
    <row r="69" spans="1:75" ht="13.5">
      <c r="A69" s="352"/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  <c r="BE69" s="352"/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</row>
    <row r="70" spans="1:75" ht="13.5">
      <c r="A70" s="352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2"/>
      <c r="BG70" s="352"/>
      <c r="BH70" s="352"/>
      <c r="BI70" s="352"/>
      <c r="BJ70" s="352"/>
      <c r="BK70" s="352"/>
      <c r="BL70" s="352"/>
      <c r="BM70" s="352"/>
      <c r="BN70" s="352"/>
      <c r="BO70" s="352"/>
      <c r="BP70" s="352"/>
      <c r="BQ70" s="352"/>
      <c r="BR70" s="352"/>
      <c r="BS70" s="352"/>
      <c r="BT70" s="352"/>
      <c r="BU70" s="352"/>
      <c r="BV70" s="352"/>
      <c r="BW70" s="352"/>
    </row>
    <row r="71" spans="1:75" ht="13.5">
      <c r="A71" s="352"/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</row>
    <row r="72" spans="1:75" ht="13.5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52"/>
      <c r="AL72" s="352"/>
      <c r="AM72" s="352"/>
      <c r="AN72" s="352"/>
      <c r="AO72" s="352"/>
      <c r="AP72" s="352"/>
      <c r="AQ72" s="352"/>
      <c r="AR72" s="352"/>
      <c r="AS72" s="352"/>
      <c r="AT72" s="352"/>
      <c r="AU72" s="352"/>
      <c r="AV72" s="352"/>
      <c r="AW72" s="352"/>
      <c r="AX72" s="352"/>
      <c r="AY72" s="352"/>
      <c r="AZ72" s="352"/>
      <c r="BA72" s="352"/>
      <c r="BB72" s="352"/>
      <c r="BC72" s="352"/>
      <c r="BD72" s="352"/>
      <c r="BE72" s="352"/>
      <c r="BF72" s="352"/>
      <c r="BG72" s="352"/>
      <c r="BH72" s="352"/>
      <c r="BI72" s="352"/>
      <c r="BJ72" s="352"/>
      <c r="BK72" s="352"/>
      <c r="BL72" s="352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</row>
    <row r="73" spans="1:75" ht="13.5">
      <c r="A73" s="352"/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2"/>
      <c r="BE73" s="352"/>
      <c r="BF73" s="352"/>
      <c r="BG73" s="352"/>
      <c r="BH73" s="352"/>
      <c r="BI73" s="352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</row>
    <row r="74" spans="1:75" ht="13.5">
      <c r="A74" s="352"/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2"/>
      <c r="AW74" s="352"/>
      <c r="AX74" s="352"/>
      <c r="AY74" s="352"/>
      <c r="AZ74" s="352"/>
      <c r="BA74" s="352"/>
      <c r="BB74" s="352"/>
      <c r="BC74" s="352"/>
      <c r="BD74" s="352"/>
      <c r="BE74" s="352"/>
      <c r="BF74" s="352"/>
      <c r="BG74" s="352"/>
      <c r="BH74" s="352"/>
      <c r="BI74" s="352"/>
      <c r="BJ74" s="352"/>
      <c r="BK74" s="352"/>
      <c r="BL74" s="352"/>
      <c r="BM74" s="352"/>
      <c r="BN74" s="352"/>
      <c r="BO74" s="352"/>
      <c r="BP74" s="352"/>
      <c r="BQ74" s="352"/>
      <c r="BR74" s="352"/>
      <c r="BS74" s="352"/>
      <c r="BT74" s="352"/>
      <c r="BU74" s="352"/>
      <c r="BV74" s="352"/>
      <c r="BW74" s="352"/>
    </row>
    <row r="75" spans="1:75" ht="13.5">
      <c r="A75" s="352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2"/>
      <c r="AJ75" s="352"/>
      <c r="AK75" s="352"/>
      <c r="AL75" s="352"/>
      <c r="AM75" s="352"/>
      <c r="AN75" s="352"/>
      <c r="AO75" s="352"/>
      <c r="AP75" s="352"/>
      <c r="AQ75" s="352"/>
      <c r="AR75" s="352"/>
      <c r="AS75" s="352"/>
      <c r="AT75" s="352"/>
      <c r="AU75" s="352"/>
      <c r="AV75" s="352"/>
      <c r="AW75" s="352"/>
      <c r="AX75" s="352"/>
      <c r="AY75" s="352"/>
      <c r="AZ75" s="352"/>
      <c r="BA75" s="352"/>
      <c r="BB75" s="352"/>
      <c r="BC75" s="352"/>
      <c r="BD75" s="352"/>
      <c r="BE75" s="352"/>
      <c r="BF75" s="352"/>
      <c r="BG75" s="352"/>
      <c r="BH75" s="352"/>
      <c r="BI75" s="352"/>
      <c r="BJ75" s="352"/>
      <c r="BK75" s="352"/>
      <c r="BL75" s="352"/>
      <c r="BM75" s="352"/>
      <c r="BN75" s="352"/>
      <c r="BO75" s="352"/>
      <c r="BP75" s="352"/>
      <c r="BQ75" s="352"/>
      <c r="BR75" s="352"/>
      <c r="BS75" s="352"/>
      <c r="BT75" s="352"/>
      <c r="BU75" s="352"/>
      <c r="BV75" s="352"/>
      <c r="BW75" s="352"/>
    </row>
    <row r="76" spans="1:75" ht="13.5">
      <c r="A76" s="352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2"/>
      <c r="BF76" s="352"/>
      <c r="BG76" s="352"/>
      <c r="BH76" s="352"/>
      <c r="BI76" s="352"/>
      <c r="BJ76" s="352"/>
      <c r="BK76" s="352"/>
      <c r="BL76" s="352"/>
      <c r="BM76" s="352"/>
      <c r="BN76" s="352"/>
      <c r="BO76" s="352"/>
      <c r="BP76" s="352"/>
      <c r="BQ76" s="352"/>
      <c r="BR76" s="352"/>
      <c r="BS76" s="352"/>
      <c r="BT76" s="352"/>
      <c r="BU76" s="352"/>
      <c r="BV76" s="352"/>
      <c r="BW76" s="352"/>
    </row>
    <row r="77" spans="1:75" ht="13.5">
      <c r="A77" s="352"/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352"/>
      <c r="AV77" s="352"/>
      <c r="AW77" s="352"/>
      <c r="AX77" s="352"/>
      <c r="AY77" s="352"/>
      <c r="AZ77" s="352"/>
      <c r="BA77" s="352"/>
      <c r="BB77" s="352"/>
      <c r="BC77" s="352"/>
      <c r="BD77" s="352"/>
      <c r="BE77" s="352"/>
      <c r="BF77" s="352"/>
      <c r="BG77" s="352"/>
      <c r="BH77" s="352"/>
      <c r="BI77" s="352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</row>
    <row r="78" spans="1:75" ht="13.5">
      <c r="A78" s="352"/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2"/>
      <c r="AN78" s="352"/>
      <c r="AO78" s="352"/>
      <c r="AP78" s="352"/>
      <c r="AQ78" s="352"/>
      <c r="AR78" s="352"/>
      <c r="AS78" s="352"/>
      <c r="AT78" s="352"/>
      <c r="AU78" s="352"/>
      <c r="AV78" s="352"/>
      <c r="AW78" s="352"/>
      <c r="AX78" s="352"/>
      <c r="AY78" s="352"/>
      <c r="AZ78" s="352"/>
      <c r="BA78" s="352"/>
      <c r="BB78" s="352"/>
      <c r="BC78" s="352"/>
      <c r="BD78" s="352"/>
      <c r="BE78" s="352"/>
      <c r="BF78" s="352"/>
      <c r="BG78" s="352"/>
      <c r="BH78" s="352"/>
      <c r="BI78" s="352"/>
      <c r="BJ78" s="352"/>
      <c r="BK78" s="352"/>
      <c r="BL78" s="352"/>
      <c r="BM78" s="352"/>
      <c r="BN78" s="352"/>
      <c r="BO78" s="352"/>
      <c r="BP78" s="352"/>
      <c r="BQ78" s="352"/>
      <c r="BR78" s="352"/>
      <c r="BS78" s="352"/>
      <c r="BT78" s="352"/>
      <c r="BU78" s="352"/>
      <c r="BV78" s="352"/>
      <c r="BW78" s="352"/>
    </row>
    <row r="79" spans="1:75" ht="13.5">
      <c r="A79" s="352"/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</row>
    <row r="80" spans="1:75" ht="13.5">
      <c r="A80" s="352"/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352"/>
      <c r="BC80" s="352"/>
      <c r="BD80" s="352"/>
      <c r="BE80" s="352"/>
      <c r="BF80" s="352"/>
      <c r="BG80" s="352"/>
      <c r="BH80" s="352"/>
      <c r="BI80" s="352"/>
      <c r="BJ80" s="352"/>
      <c r="BK80" s="352"/>
      <c r="BL80" s="352"/>
      <c r="BM80" s="352"/>
      <c r="BN80" s="352"/>
      <c r="BO80" s="352"/>
      <c r="BP80" s="352"/>
      <c r="BQ80" s="352"/>
      <c r="BR80" s="352"/>
      <c r="BS80" s="352"/>
      <c r="BT80" s="352"/>
      <c r="BU80" s="352"/>
      <c r="BV80" s="352"/>
      <c r="BW80" s="352"/>
    </row>
    <row r="81" spans="1:75" ht="13.5">
      <c r="A81" s="352"/>
      <c r="B81" s="352"/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</row>
    <row r="82" spans="1:75" ht="13.5">
      <c r="A82" s="352"/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352"/>
      <c r="BH82" s="352"/>
      <c r="BI82" s="352"/>
      <c r="BJ82" s="352"/>
      <c r="BK82" s="352"/>
      <c r="BL82" s="352"/>
      <c r="BM82" s="352"/>
      <c r="BN82" s="352"/>
      <c r="BO82" s="352"/>
      <c r="BP82" s="352"/>
      <c r="BQ82" s="352"/>
      <c r="BR82" s="352"/>
      <c r="BS82" s="352"/>
      <c r="BT82" s="352"/>
      <c r="BU82" s="352"/>
      <c r="BV82" s="352"/>
      <c r="BW82" s="352"/>
    </row>
    <row r="83" spans="1:75" ht="13.5">
      <c r="A83" s="352"/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</row>
    <row r="84" spans="1:75" ht="13.5">
      <c r="A84" s="352"/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352"/>
      <c r="AK84" s="352"/>
      <c r="AL84" s="352"/>
      <c r="AM84" s="352"/>
      <c r="AN84" s="352"/>
      <c r="AO84" s="352"/>
      <c r="AP84" s="352"/>
      <c r="AQ84" s="352"/>
      <c r="AR84" s="352"/>
      <c r="AS84" s="352"/>
      <c r="AT84" s="352"/>
      <c r="AU84" s="352"/>
      <c r="AV84" s="352"/>
      <c r="AW84" s="352"/>
      <c r="AX84" s="352"/>
      <c r="AY84" s="352"/>
      <c r="AZ84" s="352"/>
      <c r="BA84" s="352"/>
      <c r="BB84" s="352"/>
      <c r="BC84" s="352"/>
      <c r="BD84" s="352"/>
      <c r="BE84" s="352"/>
      <c r="BF84" s="352"/>
      <c r="BG84" s="352"/>
      <c r="BH84" s="352"/>
      <c r="BI84" s="352"/>
      <c r="BJ84" s="352"/>
      <c r="BK84" s="352"/>
      <c r="BL84" s="352"/>
      <c r="BM84" s="352"/>
      <c r="BN84" s="352"/>
      <c r="BO84" s="352"/>
      <c r="BP84" s="352"/>
      <c r="BQ84" s="352"/>
      <c r="BR84" s="352"/>
      <c r="BS84" s="352"/>
      <c r="BT84" s="352"/>
      <c r="BU84" s="352"/>
      <c r="BV84" s="352"/>
      <c r="BW84" s="352"/>
    </row>
    <row r="85" spans="1:75" ht="13.5">
      <c r="A85" s="352"/>
      <c r="B85" s="352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352"/>
      <c r="BF85" s="352"/>
      <c r="BG85" s="352"/>
      <c r="BH85" s="352"/>
      <c r="BI85" s="352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</row>
    <row r="86" spans="1:75" ht="13.5">
      <c r="A86" s="352"/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</row>
    <row r="87" spans="1:75" ht="13.5">
      <c r="A87" s="352"/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52"/>
      <c r="AL87" s="352"/>
      <c r="AM87" s="352"/>
      <c r="AN87" s="352"/>
      <c r="AO87" s="352"/>
      <c r="AP87" s="352"/>
      <c r="AQ87" s="352"/>
      <c r="AR87" s="352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</row>
    <row r="88" spans="1:75" ht="13.5">
      <c r="A88" s="352"/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  <c r="BG88" s="352"/>
      <c r="BH88" s="352"/>
      <c r="BI88" s="352"/>
      <c r="BJ88" s="352"/>
      <c r="BK88" s="352"/>
      <c r="BL88" s="352"/>
      <c r="BM88" s="352"/>
      <c r="BN88" s="352"/>
      <c r="BO88" s="352"/>
      <c r="BP88" s="352"/>
      <c r="BQ88" s="352"/>
      <c r="BR88" s="352"/>
      <c r="BS88" s="352"/>
      <c r="BT88" s="352"/>
      <c r="BU88" s="352"/>
      <c r="BV88" s="352"/>
      <c r="BW88" s="352"/>
    </row>
    <row r="89" spans="1:75" ht="13.5">
      <c r="A89" s="352"/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</row>
    <row r="90" spans="1:75" ht="13.5">
      <c r="A90" s="352"/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</row>
    <row r="91" spans="1:75" ht="13.5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52"/>
      <c r="AI91" s="352"/>
      <c r="AJ91" s="352"/>
      <c r="AK91" s="352"/>
      <c r="AL91" s="352"/>
      <c r="AM91" s="352"/>
      <c r="AN91" s="352"/>
      <c r="AO91" s="352"/>
      <c r="AP91" s="352"/>
      <c r="AQ91" s="352"/>
      <c r="AR91" s="352"/>
      <c r="AS91" s="352"/>
      <c r="AT91" s="352"/>
      <c r="AU91" s="352"/>
      <c r="AV91" s="352"/>
      <c r="AW91" s="352"/>
      <c r="AX91" s="352"/>
      <c r="AY91" s="352"/>
      <c r="AZ91" s="352"/>
      <c r="BA91" s="352"/>
      <c r="BB91" s="352"/>
      <c r="BC91" s="352"/>
      <c r="BD91" s="352"/>
      <c r="BE91" s="352"/>
      <c r="BF91" s="352"/>
      <c r="BG91" s="352"/>
      <c r="BH91" s="352"/>
      <c r="BI91" s="352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</row>
    <row r="92" spans="1:75" ht="13.5">
      <c r="A92" s="352"/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352"/>
      <c r="BF92" s="352"/>
      <c r="BG92" s="352"/>
      <c r="BH92" s="352"/>
      <c r="BI92" s="352"/>
      <c r="BJ92" s="352"/>
      <c r="BK92" s="352"/>
      <c r="BL92" s="352"/>
      <c r="BM92" s="352"/>
      <c r="BN92" s="352"/>
      <c r="BO92" s="352"/>
      <c r="BP92" s="352"/>
      <c r="BQ92" s="352"/>
      <c r="BR92" s="352"/>
      <c r="BS92" s="352"/>
      <c r="BT92" s="352"/>
      <c r="BU92" s="352"/>
      <c r="BV92" s="352"/>
      <c r="BW92" s="352"/>
    </row>
    <row r="93" spans="1:75" ht="13.5">
      <c r="A93" s="352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</row>
    <row r="94" spans="1:75" ht="13.5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352"/>
      <c r="BF94" s="352"/>
      <c r="BG94" s="352"/>
      <c r="BH94" s="352"/>
      <c r="BI94" s="352"/>
      <c r="BJ94" s="352"/>
      <c r="BK94" s="352"/>
      <c r="BL94" s="352"/>
      <c r="BM94" s="352"/>
      <c r="BN94" s="352"/>
      <c r="BO94" s="352"/>
      <c r="BP94" s="352"/>
      <c r="BQ94" s="352"/>
      <c r="BR94" s="352"/>
      <c r="BS94" s="352"/>
      <c r="BT94" s="352"/>
      <c r="BU94" s="352"/>
      <c r="BV94" s="352"/>
      <c r="BW94" s="352"/>
    </row>
    <row r="95" spans="1:75" ht="13.5">
      <c r="A95" s="352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</row>
    <row r="96" spans="1:75" ht="13.5">
      <c r="A96" s="352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52"/>
      <c r="BE96" s="352"/>
      <c r="BF96" s="352"/>
      <c r="BG96" s="352"/>
      <c r="BH96" s="352"/>
      <c r="BI96" s="352"/>
      <c r="BJ96" s="352"/>
      <c r="BK96" s="352"/>
      <c r="BL96" s="352"/>
      <c r="BM96" s="352"/>
      <c r="BN96" s="352"/>
      <c r="BO96" s="352"/>
      <c r="BP96" s="352"/>
      <c r="BQ96" s="352"/>
      <c r="BR96" s="352"/>
      <c r="BS96" s="352"/>
      <c r="BT96" s="352"/>
      <c r="BU96" s="352"/>
      <c r="BV96" s="352"/>
      <c r="BW96" s="352"/>
    </row>
    <row r="97" spans="1:75" ht="13.5">
      <c r="A97" s="352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2"/>
      <c r="BG97" s="352"/>
      <c r="BH97" s="352"/>
      <c r="BI97" s="352"/>
      <c r="BJ97" s="352"/>
      <c r="BK97" s="352"/>
      <c r="BL97" s="352"/>
      <c r="BM97" s="352"/>
      <c r="BN97" s="352"/>
      <c r="BO97" s="352"/>
      <c r="BP97" s="352"/>
      <c r="BQ97" s="352"/>
      <c r="BR97" s="352"/>
      <c r="BS97" s="352"/>
      <c r="BT97" s="352"/>
      <c r="BU97" s="352"/>
      <c r="BV97" s="352"/>
      <c r="BW97" s="352"/>
    </row>
    <row r="98" spans="1:75" ht="13.5">
      <c r="A98" s="352"/>
      <c r="B98" s="352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52"/>
      <c r="BE98" s="352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2"/>
      <c r="BQ98" s="352"/>
      <c r="BR98" s="352"/>
      <c r="BS98" s="352"/>
      <c r="BT98" s="352"/>
      <c r="BU98" s="352"/>
      <c r="BV98" s="352"/>
      <c r="BW98" s="352"/>
    </row>
    <row r="99" spans="1:75" ht="13.5">
      <c r="A99" s="352"/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</row>
    <row r="100" spans="1:75" ht="13.5">
      <c r="A100" s="352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 s="352"/>
      <c r="BP100" s="352"/>
      <c r="BQ100" s="352"/>
      <c r="BR100" s="352"/>
      <c r="BS100" s="352"/>
      <c r="BT100" s="352"/>
      <c r="BU100" s="352"/>
      <c r="BV100" s="352"/>
      <c r="BW100" s="352"/>
    </row>
    <row r="101" spans="1:75" ht="13.5">
      <c r="A101" s="352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2"/>
      <c r="BU101" s="352"/>
      <c r="BV101" s="352"/>
      <c r="BW101" s="352"/>
    </row>
    <row r="102" spans="1:75" ht="13.5">
      <c r="A102" s="352"/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2"/>
      <c r="BQ102" s="352"/>
      <c r="BR102" s="352"/>
      <c r="BS102" s="352"/>
      <c r="BT102" s="352"/>
      <c r="BU102" s="352"/>
      <c r="BV102" s="352"/>
      <c r="BW102" s="352"/>
    </row>
    <row r="103" spans="1:75" ht="13.5">
      <c r="A103" s="352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</row>
    <row r="104" spans="1:75" ht="13.5">
      <c r="A104" s="352"/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352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H104" s="352"/>
      <c r="BI104" s="352"/>
      <c r="BJ104" s="352"/>
      <c r="BK104" s="352"/>
      <c r="BL104" s="352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</row>
    <row r="105" spans="1:75" ht="13.5">
      <c r="A105" s="352"/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</row>
    <row r="106" spans="1:75" ht="13.5">
      <c r="A106" s="352"/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2"/>
      <c r="BV106" s="352"/>
      <c r="BW106" s="352"/>
    </row>
    <row r="107" spans="1:75" ht="13.5">
      <c r="A107" s="352"/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2"/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</row>
    <row r="108" spans="1:75" ht="13.5">
      <c r="A108" s="352"/>
      <c r="B108" s="352"/>
      <c r="C108" s="352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2"/>
      <c r="AH108" s="352"/>
      <c r="AI108" s="352"/>
      <c r="AJ108" s="352"/>
      <c r="AK108" s="352"/>
      <c r="AL108" s="352"/>
      <c r="AM108" s="352"/>
      <c r="AN108" s="352"/>
      <c r="AO108" s="352"/>
      <c r="AP108" s="352"/>
      <c r="AQ108" s="352"/>
      <c r="AR108" s="352"/>
      <c r="AS108" s="352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52"/>
      <c r="BE108" s="352"/>
      <c r="BF108" s="352"/>
      <c r="BG108" s="352"/>
      <c r="BH108" s="352"/>
      <c r="BI108" s="352"/>
      <c r="BJ108" s="352"/>
      <c r="BK108" s="352"/>
      <c r="BL108" s="352"/>
      <c r="BM108" s="352"/>
      <c r="BN108" s="352"/>
      <c r="BO108" s="352"/>
      <c r="BP108" s="352"/>
      <c r="BQ108" s="352"/>
      <c r="BR108" s="352"/>
      <c r="BS108" s="352"/>
      <c r="BT108" s="352"/>
      <c r="BU108" s="352"/>
      <c r="BV108" s="352"/>
      <c r="BW108" s="352"/>
    </row>
    <row r="109" spans="1:75" ht="13.5">
      <c r="A109" s="352"/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 s="352"/>
      <c r="BP109" s="352"/>
      <c r="BQ109" s="352"/>
      <c r="BR109" s="352"/>
      <c r="BS109" s="352"/>
      <c r="BT109" s="352"/>
      <c r="BU109" s="352"/>
      <c r="BV109" s="352"/>
      <c r="BW109" s="352"/>
    </row>
    <row r="110" spans="1:75" ht="13.5">
      <c r="A110" s="352"/>
      <c r="B110" s="352"/>
      <c r="C110" s="352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2"/>
      <c r="BF110" s="352"/>
      <c r="BG110" s="352"/>
      <c r="BH110" s="352"/>
      <c r="BI110" s="352"/>
      <c r="BJ110" s="352"/>
      <c r="BK110" s="352"/>
      <c r="BL110" s="352"/>
      <c r="BM110" s="352"/>
      <c r="BN110" s="352"/>
      <c r="BO110" s="352"/>
      <c r="BP110" s="352"/>
      <c r="BQ110" s="352"/>
      <c r="BR110" s="352"/>
      <c r="BS110" s="352"/>
      <c r="BT110" s="352"/>
      <c r="BU110" s="352"/>
      <c r="BV110" s="352"/>
      <c r="BW110" s="352"/>
    </row>
    <row r="111" spans="1:75" ht="13.5">
      <c r="A111" s="352"/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</row>
    <row r="112" spans="1:75" ht="13.5">
      <c r="A112" s="352"/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52"/>
      <c r="BE112" s="352"/>
      <c r="BF112" s="352"/>
      <c r="BG112" s="352"/>
      <c r="BH112" s="352"/>
      <c r="BI112" s="352"/>
      <c r="BJ112" s="352"/>
      <c r="BK112" s="352"/>
      <c r="BL112" s="352"/>
      <c r="BM112" s="352"/>
      <c r="BN112" s="352"/>
      <c r="BO112" s="352"/>
      <c r="BP112" s="352"/>
      <c r="BQ112" s="352"/>
      <c r="BR112" s="352"/>
      <c r="BS112" s="352"/>
      <c r="BT112" s="352"/>
      <c r="BU112" s="352"/>
      <c r="BV112" s="352"/>
      <c r="BW112" s="352"/>
    </row>
    <row r="113" spans="1:75" ht="13.5">
      <c r="A113" s="352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2"/>
    </row>
    <row r="114" spans="1:75" ht="13.5">
      <c r="A114" s="352"/>
      <c r="B114" s="352"/>
      <c r="C114" s="352"/>
      <c r="D114" s="352"/>
      <c r="E114" s="352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52"/>
      <c r="BE114" s="352"/>
      <c r="BF114" s="352"/>
      <c r="BG114" s="352"/>
      <c r="BH114" s="352"/>
      <c r="BI114" s="352"/>
      <c r="BJ114" s="352"/>
      <c r="BK114" s="352"/>
      <c r="BL114" s="352"/>
      <c r="BM114" s="352"/>
      <c r="BN114" s="352"/>
      <c r="BO114" s="352"/>
      <c r="BP114" s="352"/>
      <c r="BQ114" s="352"/>
      <c r="BR114" s="352"/>
      <c r="BS114" s="352"/>
      <c r="BT114" s="352"/>
      <c r="BU114" s="352"/>
      <c r="BV114" s="352"/>
      <c r="BW114" s="352"/>
    </row>
    <row r="115" spans="1:75" ht="13.5">
      <c r="A115" s="352"/>
      <c r="B115" s="352"/>
      <c r="C115" s="352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</row>
    <row r="116" spans="1:75" ht="13.5">
      <c r="A116" s="352"/>
      <c r="B116" s="352"/>
      <c r="C116" s="352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52"/>
      <c r="AS116" s="352"/>
      <c r="AT116" s="352"/>
      <c r="AU116" s="352"/>
      <c r="AV116" s="352"/>
      <c r="AW116" s="352"/>
      <c r="AX116" s="352"/>
      <c r="AY116" s="352"/>
      <c r="AZ116" s="352"/>
      <c r="BA116" s="352"/>
      <c r="BB116" s="352"/>
      <c r="BC116" s="352"/>
      <c r="BD116" s="352"/>
      <c r="BE116" s="352"/>
      <c r="BF116" s="352"/>
      <c r="BG116" s="352"/>
      <c r="BH116" s="352"/>
      <c r="BI116" s="352"/>
      <c r="BJ116" s="352"/>
      <c r="BK116" s="352"/>
      <c r="BL116" s="352"/>
      <c r="BM116" s="352"/>
      <c r="BN116" s="352"/>
      <c r="BO116" s="352"/>
      <c r="BP116" s="352"/>
      <c r="BQ116" s="352"/>
      <c r="BR116" s="352"/>
      <c r="BS116" s="352"/>
      <c r="BT116" s="352"/>
      <c r="BU116" s="352"/>
      <c r="BV116" s="352"/>
      <c r="BW116" s="352"/>
    </row>
    <row r="117" spans="1:75" ht="13.5">
      <c r="A117" s="352"/>
      <c r="B117" s="352"/>
      <c r="C117" s="352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2"/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2"/>
      <c r="BT117" s="352"/>
      <c r="BU117" s="352"/>
      <c r="BV117" s="352"/>
      <c r="BW117" s="352"/>
    </row>
    <row r="118" spans="1:75" ht="13.5">
      <c r="A118" s="352"/>
      <c r="B118" s="352"/>
      <c r="C118" s="352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  <c r="AO118" s="352"/>
      <c r="AP118" s="352"/>
      <c r="AQ118" s="352"/>
      <c r="AR118" s="352"/>
      <c r="AS118" s="352"/>
      <c r="AT118" s="352"/>
      <c r="AU118" s="352"/>
      <c r="AV118" s="352"/>
      <c r="AW118" s="352"/>
      <c r="AX118" s="352"/>
      <c r="AY118" s="352"/>
      <c r="AZ118" s="352"/>
      <c r="BA118" s="352"/>
      <c r="BB118" s="352"/>
      <c r="BC118" s="352"/>
      <c r="BD118" s="352"/>
      <c r="BE118" s="352"/>
      <c r="BF118" s="352"/>
      <c r="BG118" s="352"/>
      <c r="BH118" s="352"/>
      <c r="BI118" s="352"/>
      <c r="BJ118" s="352"/>
      <c r="BK118" s="352"/>
      <c r="BL118" s="352"/>
      <c r="BM118" s="352"/>
      <c r="BN118" s="352"/>
      <c r="BO118" s="352"/>
      <c r="BP118" s="352"/>
      <c r="BQ118" s="352"/>
      <c r="BR118" s="352"/>
      <c r="BS118" s="352"/>
      <c r="BT118" s="352"/>
      <c r="BU118" s="352"/>
      <c r="BV118" s="352"/>
      <c r="BW118" s="352"/>
    </row>
    <row r="119" spans="1:75" ht="13.5">
      <c r="A119" s="352"/>
      <c r="B119" s="352"/>
      <c r="C119" s="352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352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</row>
    <row r="120" spans="1:75" ht="13.5">
      <c r="A120" s="352"/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52"/>
      <c r="BE120" s="352"/>
      <c r="BF120" s="352"/>
      <c r="BG120" s="352"/>
      <c r="BH120" s="352"/>
      <c r="BI120" s="352"/>
      <c r="BJ120" s="352"/>
      <c r="BK120" s="352"/>
      <c r="BL120" s="352"/>
      <c r="BM120" s="352"/>
      <c r="BN120" s="352"/>
      <c r="BO120" s="352"/>
      <c r="BP120" s="352"/>
      <c r="BQ120" s="352"/>
      <c r="BR120" s="352"/>
      <c r="BS120" s="352"/>
      <c r="BT120" s="352"/>
      <c r="BU120" s="352"/>
      <c r="BV120" s="352"/>
      <c r="BW120" s="352"/>
    </row>
    <row r="121" spans="1:75" ht="13.5">
      <c r="A121" s="352"/>
      <c r="B121" s="352"/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  <c r="BT121" s="352"/>
      <c r="BU121" s="352"/>
      <c r="BV121" s="352"/>
      <c r="BW121" s="352"/>
    </row>
    <row r="122" spans="1:75" ht="13.5">
      <c r="A122" s="352"/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2"/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 s="352"/>
      <c r="BP122" s="352"/>
      <c r="BQ122" s="352"/>
      <c r="BR122" s="352"/>
      <c r="BS122" s="352"/>
      <c r="BT122" s="352"/>
      <c r="BU122" s="352"/>
      <c r="BV122" s="352"/>
      <c r="BW122" s="352"/>
    </row>
    <row r="123" spans="1:75" ht="13.5">
      <c r="A123" s="352"/>
      <c r="B123" s="352"/>
      <c r="C123" s="352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2"/>
      <c r="BB123" s="352"/>
      <c r="BC123" s="352"/>
      <c r="BD123" s="352"/>
      <c r="BE123" s="352"/>
      <c r="BF123" s="352"/>
      <c r="BG123" s="352"/>
      <c r="BH123" s="352"/>
      <c r="BI123" s="352"/>
      <c r="BJ123" s="352"/>
      <c r="BK123" s="352"/>
      <c r="BL123" s="352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</row>
    <row r="124" spans="1:75" ht="13.5">
      <c r="A124" s="352"/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2"/>
      <c r="AX124" s="352"/>
      <c r="AY124" s="352"/>
      <c r="AZ124" s="352"/>
      <c r="BA124" s="352"/>
      <c r="BB124" s="352"/>
      <c r="BC124" s="352"/>
      <c r="BD124" s="352"/>
      <c r="BE124" s="352"/>
      <c r="BF124" s="352"/>
      <c r="BG124" s="352"/>
      <c r="BH124" s="352"/>
      <c r="BI124" s="352"/>
      <c r="BJ124" s="352"/>
      <c r="BK124" s="352"/>
      <c r="BL124" s="352"/>
      <c r="BM124" s="352"/>
      <c r="BN124" s="352"/>
      <c r="BO124" s="352"/>
      <c r="BP124" s="352"/>
      <c r="BQ124" s="352"/>
      <c r="BR124" s="352"/>
      <c r="BS124" s="352"/>
      <c r="BT124" s="352"/>
      <c r="BU124" s="352"/>
      <c r="BV124" s="352"/>
      <c r="BW124" s="352"/>
    </row>
    <row r="125" spans="1:75" ht="13.5">
      <c r="A125" s="352"/>
      <c r="B125" s="352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2"/>
      <c r="AW125" s="352"/>
      <c r="AX125" s="352"/>
      <c r="AY125" s="352"/>
      <c r="AZ125" s="352"/>
      <c r="BA125" s="352"/>
      <c r="BB125" s="352"/>
      <c r="BC125" s="352"/>
      <c r="BD125" s="352"/>
      <c r="BE125" s="352"/>
      <c r="BF125" s="352"/>
      <c r="BG125" s="352"/>
      <c r="BH125" s="352"/>
      <c r="BI125" s="352"/>
      <c r="BJ125" s="352"/>
      <c r="BK125" s="352"/>
      <c r="BL125" s="352"/>
      <c r="BM125" s="352"/>
      <c r="BN125" s="352"/>
      <c r="BO125" s="352"/>
      <c r="BP125" s="352"/>
      <c r="BQ125" s="352"/>
      <c r="BR125" s="352"/>
      <c r="BS125" s="352"/>
      <c r="BT125" s="352"/>
      <c r="BU125" s="352"/>
      <c r="BV125" s="352"/>
      <c r="BW125" s="352"/>
    </row>
    <row r="126" spans="1:75" ht="13.5">
      <c r="A126" s="352"/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2"/>
      <c r="AY126" s="352"/>
      <c r="AZ126" s="352"/>
      <c r="BA126" s="352"/>
      <c r="BB126" s="352"/>
      <c r="BC126" s="352"/>
      <c r="BD126" s="352"/>
      <c r="BE126" s="352"/>
      <c r="BF126" s="352"/>
      <c r="BG126" s="352"/>
      <c r="BH126" s="352"/>
      <c r="BI126" s="352"/>
      <c r="BJ126" s="352"/>
      <c r="BK126" s="352"/>
      <c r="BL126" s="352"/>
      <c r="BM126" s="352"/>
      <c r="BN126" s="352"/>
      <c r="BO126" s="352"/>
      <c r="BP126" s="352"/>
      <c r="BQ126" s="352"/>
      <c r="BR126" s="352"/>
      <c r="BS126" s="352"/>
      <c r="BT126" s="352"/>
      <c r="BU126" s="352"/>
      <c r="BV126" s="352"/>
      <c r="BW126" s="352"/>
    </row>
    <row r="127" spans="1:75" ht="13.5">
      <c r="A127" s="352"/>
      <c r="B127" s="352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2"/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2"/>
      <c r="BK127" s="352"/>
      <c r="BL127" s="352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</row>
    <row r="128" spans="1:75" ht="13.5">
      <c r="A128" s="352"/>
      <c r="B128" s="352"/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  <c r="AU128" s="352"/>
      <c r="AV128" s="352"/>
      <c r="AW128" s="352"/>
      <c r="AX128" s="352"/>
      <c r="AY128" s="352"/>
      <c r="AZ128" s="352"/>
      <c r="BA128" s="352"/>
      <c r="BB128" s="352"/>
      <c r="BC128" s="352"/>
      <c r="BD128" s="352"/>
      <c r="BE128" s="352"/>
      <c r="BF128" s="352"/>
      <c r="BG128" s="352"/>
      <c r="BH128" s="352"/>
      <c r="BI128" s="352"/>
      <c r="BJ128" s="352"/>
      <c r="BK128" s="352"/>
      <c r="BL128" s="352"/>
      <c r="BM128" s="352"/>
      <c r="BN128" s="352"/>
      <c r="BO128" s="352"/>
      <c r="BP128" s="352"/>
      <c r="BQ128" s="352"/>
      <c r="BR128" s="352"/>
      <c r="BS128" s="352"/>
      <c r="BT128" s="352"/>
      <c r="BU128" s="352"/>
      <c r="BV128" s="352"/>
      <c r="BW128" s="352"/>
    </row>
    <row r="129" spans="1:75" ht="13.5">
      <c r="A129" s="352"/>
      <c r="B129" s="352"/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</row>
    <row r="130" spans="1:75" ht="13.5">
      <c r="A130" s="352"/>
      <c r="B130" s="352"/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2"/>
      <c r="AL130" s="352"/>
      <c r="AM130" s="352"/>
      <c r="AN130" s="352"/>
      <c r="AO130" s="352"/>
      <c r="AP130" s="352"/>
      <c r="AQ130" s="352"/>
      <c r="AR130" s="352"/>
      <c r="AS130" s="352"/>
      <c r="AT130" s="352"/>
      <c r="AU130" s="352"/>
      <c r="AV130" s="352"/>
      <c r="AW130" s="352"/>
      <c r="AX130" s="352"/>
      <c r="AY130" s="352"/>
      <c r="AZ130" s="352"/>
      <c r="BA130" s="352"/>
      <c r="BB130" s="352"/>
      <c r="BC130" s="352"/>
      <c r="BD130" s="352"/>
      <c r="BE130" s="352"/>
      <c r="BF130" s="352"/>
      <c r="BG130" s="352"/>
      <c r="BH130" s="352"/>
      <c r="BI130" s="352"/>
      <c r="BJ130" s="352"/>
      <c r="BK130" s="352"/>
      <c r="BL130" s="352"/>
      <c r="BM130" s="352"/>
      <c r="BN130" s="352"/>
      <c r="BO130" s="352"/>
      <c r="BP130" s="352"/>
      <c r="BQ130" s="352"/>
      <c r="BR130" s="352"/>
      <c r="BS130" s="352"/>
      <c r="BT130" s="352"/>
      <c r="BU130" s="352"/>
      <c r="BV130" s="352"/>
      <c r="BW130" s="352"/>
    </row>
    <row r="131" spans="1:75" ht="13.5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2"/>
      <c r="BE131" s="352"/>
      <c r="BF131" s="352"/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</row>
    <row r="132" spans="1:75" ht="13.5">
      <c r="A132" s="352"/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52"/>
      <c r="BC132" s="352"/>
      <c r="BD132" s="352"/>
      <c r="BE132" s="352"/>
      <c r="BF132" s="352"/>
      <c r="BG132" s="352"/>
      <c r="BH132" s="352"/>
      <c r="BI132" s="352"/>
      <c r="BJ132" s="352"/>
      <c r="BK132" s="352"/>
      <c r="BL132" s="352"/>
      <c r="BM132" s="352"/>
      <c r="BN132" s="352"/>
      <c r="BO132" s="352"/>
      <c r="BP132" s="352"/>
      <c r="BQ132" s="352"/>
      <c r="BR132" s="352"/>
      <c r="BS132" s="352"/>
      <c r="BT132" s="352"/>
      <c r="BU132" s="352"/>
      <c r="BV132" s="352"/>
      <c r="BW132" s="352"/>
    </row>
    <row r="133" spans="1:75" ht="13.5">
      <c r="A133" s="352"/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2"/>
      <c r="BE133" s="352"/>
      <c r="BF133" s="352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2"/>
      <c r="BR133" s="352"/>
      <c r="BS133" s="352"/>
      <c r="BT133" s="352"/>
      <c r="BU133" s="352"/>
      <c r="BV133" s="352"/>
      <c r="BW133" s="352"/>
    </row>
    <row r="134" spans="1:75" ht="13.5">
      <c r="A134" s="352"/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52"/>
      <c r="BE134" s="352"/>
      <c r="BF134" s="352"/>
      <c r="BG134" s="352"/>
      <c r="BH134" s="352"/>
      <c r="BI134" s="352"/>
      <c r="BJ134" s="352"/>
      <c r="BK134" s="352"/>
      <c r="BL134" s="352"/>
      <c r="BM134" s="352"/>
      <c r="BN134" s="352"/>
      <c r="BO134" s="352"/>
      <c r="BP134" s="352"/>
      <c r="BQ134" s="352"/>
      <c r="BR134" s="352"/>
      <c r="BS134" s="352"/>
      <c r="BT134" s="352"/>
      <c r="BU134" s="352"/>
      <c r="BV134" s="352"/>
      <c r="BW134" s="352"/>
    </row>
    <row r="135" spans="1:75" ht="13.5">
      <c r="A135" s="352"/>
      <c r="B135" s="352"/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2"/>
      <c r="BE135" s="352"/>
      <c r="BF135" s="352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</row>
    <row r="136" spans="1:75" ht="13.5">
      <c r="A136" s="352"/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52"/>
      <c r="BE136" s="352"/>
      <c r="BF136" s="352"/>
      <c r="BG136" s="352"/>
      <c r="BH136" s="352"/>
      <c r="BI136" s="352"/>
      <c r="BJ136" s="352"/>
      <c r="BK136" s="352"/>
      <c r="BL136" s="352"/>
      <c r="BM136" s="352"/>
      <c r="BN136" s="352"/>
      <c r="BO136" s="352"/>
      <c r="BP136" s="352"/>
      <c r="BQ136" s="352"/>
      <c r="BR136" s="352"/>
      <c r="BS136" s="352"/>
      <c r="BT136" s="352"/>
      <c r="BU136" s="352"/>
      <c r="BV136" s="352"/>
      <c r="BW136" s="352"/>
    </row>
    <row r="137" spans="1:75" ht="13.5">
      <c r="A137" s="352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2"/>
      <c r="BE137" s="352"/>
      <c r="BF137" s="352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2"/>
      <c r="BR137" s="352"/>
      <c r="BS137" s="352"/>
      <c r="BT137" s="352"/>
      <c r="BU137" s="352"/>
      <c r="BV137" s="352"/>
      <c r="BW137" s="352"/>
    </row>
    <row r="138" spans="1:75" ht="13.5">
      <c r="A138" s="352"/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52"/>
      <c r="BE138" s="352"/>
      <c r="BF138" s="352"/>
      <c r="BG138" s="352"/>
      <c r="BH138" s="352"/>
      <c r="BI138" s="352"/>
      <c r="BJ138" s="352"/>
      <c r="BK138" s="352"/>
      <c r="BL138" s="352"/>
      <c r="BM138" s="352"/>
      <c r="BN138" s="352"/>
      <c r="BO138" s="352"/>
      <c r="BP138" s="352"/>
      <c r="BQ138" s="352"/>
      <c r="BR138" s="352"/>
      <c r="BS138" s="352"/>
      <c r="BT138" s="352"/>
      <c r="BU138" s="352"/>
      <c r="BV138" s="352"/>
      <c r="BW138" s="352"/>
    </row>
    <row r="139" spans="1:75" ht="13.5">
      <c r="A139" s="352"/>
      <c r="B139" s="352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</row>
    <row r="140" spans="1:75" ht="13.5">
      <c r="A140" s="352"/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52"/>
      <c r="BE140" s="352"/>
      <c r="BF140" s="352"/>
      <c r="BG140" s="352"/>
      <c r="BH140" s="352"/>
      <c r="BI140" s="352"/>
      <c r="BJ140" s="352"/>
      <c r="BK140" s="352"/>
      <c r="BL140" s="352"/>
      <c r="BM140" s="352"/>
      <c r="BN140" s="352"/>
      <c r="BO140" s="352"/>
      <c r="BP140" s="352"/>
      <c r="BQ140" s="352"/>
      <c r="BR140" s="352"/>
      <c r="BS140" s="352"/>
      <c r="BT140" s="352"/>
      <c r="BU140" s="352"/>
      <c r="BV140" s="352"/>
      <c r="BW140" s="352"/>
    </row>
    <row r="141" spans="1:75" ht="13.5">
      <c r="A141" s="352"/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</row>
    <row r="142" spans="1:75" ht="13.5">
      <c r="A142" s="352"/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2"/>
      <c r="BE142" s="352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2"/>
      <c r="BR142" s="352"/>
      <c r="BS142" s="352"/>
      <c r="BT142" s="352"/>
      <c r="BU142" s="352"/>
      <c r="BV142" s="352"/>
      <c r="BW142" s="352"/>
    </row>
    <row r="143" spans="1:75" ht="13.5">
      <c r="A143" s="352"/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  <c r="AA143" s="352"/>
      <c r="AB143" s="352"/>
      <c r="AC143" s="352"/>
      <c r="AD143" s="352"/>
      <c r="AE143" s="352"/>
      <c r="AF143" s="352"/>
      <c r="AG143" s="352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</row>
    <row r="144" spans="1:75" ht="13.5">
      <c r="A144" s="352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  <c r="Z144" s="352"/>
      <c r="AA144" s="352"/>
      <c r="AB144" s="352"/>
      <c r="AC144" s="352"/>
      <c r="AD144" s="352"/>
      <c r="AE144" s="35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52"/>
      <c r="BE144" s="352"/>
      <c r="BF144" s="352"/>
      <c r="BG144" s="352"/>
      <c r="BH144" s="352"/>
      <c r="BI144" s="352"/>
      <c r="BJ144" s="352"/>
      <c r="BK144" s="352"/>
      <c r="BL144" s="352"/>
      <c r="BM144" s="352"/>
      <c r="BN144" s="352"/>
      <c r="BO144" s="352"/>
      <c r="BP144" s="352"/>
      <c r="BQ144" s="352"/>
      <c r="BR144" s="352"/>
      <c r="BS144" s="352"/>
      <c r="BT144" s="352"/>
      <c r="BU144" s="352"/>
      <c r="BV144" s="352"/>
      <c r="BW144" s="352"/>
    </row>
    <row r="145" spans="1:75" ht="13.5">
      <c r="A145" s="352"/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</row>
    <row r="146" spans="1:75" ht="13.5">
      <c r="A146" s="352"/>
      <c r="B146" s="352"/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  <c r="AA146" s="352"/>
      <c r="AB146" s="352"/>
      <c r="AC146" s="352"/>
      <c r="AD146" s="352"/>
      <c r="AE146" s="352"/>
      <c r="AF146" s="352"/>
      <c r="AG146" s="352"/>
      <c r="AH146" s="352"/>
      <c r="AI146" s="352"/>
      <c r="AJ146" s="352"/>
      <c r="AK146" s="352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2"/>
      <c r="BA146" s="352"/>
      <c r="BB146" s="352"/>
      <c r="BC146" s="352"/>
      <c r="BD146" s="352"/>
      <c r="BE146" s="352"/>
      <c r="BF146" s="352"/>
      <c r="BG146" s="352"/>
      <c r="BH146" s="352"/>
      <c r="BI146" s="352"/>
      <c r="BJ146" s="352"/>
      <c r="BK146" s="352"/>
      <c r="BL146" s="352"/>
      <c r="BM146" s="352"/>
      <c r="BN146" s="352"/>
      <c r="BO146" s="352"/>
      <c r="BP146" s="352"/>
      <c r="BQ146" s="352"/>
      <c r="BR146" s="352"/>
      <c r="BS146" s="352"/>
      <c r="BT146" s="352"/>
      <c r="BU146" s="352"/>
      <c r="BV146" s="352"/>
      <c r="BW146" s="352"/>
    </row>
    <row r="147" spans="1:75" ht="13.5">
      <c r="A147" s="352"/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  <c r="AA147" s="352"/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</row>
    <row r="148" spans="1:75" ht="13.5">
      <c r="A148" s="352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2"/>
      <c r="AA148" s="352"/>
      <c r="AB148" s="352"/>
      <c r="AC148" s="352"/>
      <c r="AD148" s="352"/>
      <c r="AE148" s="352"/>
      <c r="AF148" s="352"/>
      <c r="AG148" s="352"/>
      <c r="AH148" s="352"/>
      <c r="AI148" s="352"/>
      <c r="AJ148" s="352"/>
      <c r="AK148" s="352"/>
      <c r="AL148" s="352"/>
      <c r="AM148" s="352"/>
      <c r="AN148" s="352"/>
      <c r="AO148" s="352"/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52"/>
      <c r="BE148" s="352"/>
      <c r="BF148" s="352"/>
      <c r="BG148" s="352"/>
      <c r="BH148" s="352"/>
      <c r="BI148" s="352"/>
      <c r="BJ148" s="352"/>
      <c r="BK148" s="352"/>
      <c r="BL148" s="352"/>
      <c r="BM148" s="352"/>
      <c r="BN148" s="352"/>
      <c r="BO148" s="352"/>
      <c r="BP148" s="352"/>
      <c r="BQ148" s="352"/>
      <c r="BR148" s="352"/>
      <c r="BS148" s="352"/>
      <c r="BT148" s="352"/>
      <c r="BU148" s="352"/>
      <c r="BV148" s="352"/>
      <c r="BW148" s="352"/>
    </row>
    <row r="149" spans="1:75" ht="13.5">
      <c r="A149" s="352"/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  <c r="AA149" s="352"/>
      <c r="AB149" s="352"/>
      <c r="AC149" s="352"/>
      <c r="AD149" s="352"/>
      <c r="AE149" s="352"/>
      <c r="AF149" s="352"/>
      <c r="AG149" s="352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</row>
    <row r="150" spans="1:75" ht="13.5">
      <c r="A150" s="352"/>
      <c r="B150" s="352"/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52"/>
      <c r="AF150" s="352"/>
      <c r="AG150" s="352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2"/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52"/>
      <c r="BE150" s="352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 s="352"/>
      <c r="BP150" s="352"/>
      <c r="BQ150" s="352"/>
      <c r="BR150" s="352"/>
      <c r="BS150" s="352"/>
      <c r="BT150" s="352"/>
      <c r="BU150" s="352"/>
      <c r="BV150" s="352"/>
      <c r="BW150" s="352"/>
    </row>
    <row r="151" spans="1:75" ht="13.5">
      <c r="A151" s="352"/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</row>
    <row r="152" spans="1:75" ht="13.5">
      <c r="A152" s="352"/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352"/>
      <c r="AT152" s="352"/>
      <c r="AU152" s="352"/>
      <c r="AV152" s="352"/>
      <c r="AW152" s="352"/>
      <c r="AX152" s="352"/>
      <c r="AY152" s="352"/>
      <c r="AZ152" s="352"/>
      <c r="BA152" s="352"/>
      <c r="BB152" s="352"/>
      <c r="BC152" s="352"/>
      <c r="BD152" s="352"/>
      <c r="BE152" s="352"/>
      <c r="BF152" s="352"/>
      <c r="BG152" s="352"/>
      <c r="BH152" s="352"/>
      <c r="BI152" s="352"/>
      <c r="BJ152" s="352"/>
      <c r="BK152" s="352"/>
      <c r="BL152" s="352"/>
      <c r="BM152" s="352"/>
      <c r="BN152" s="352"/>
      <c r="BO152" s="352"/>
      <c r="BP152" s="352"/>
      <c r="BQ152" s="352"/>
      <c r="BR152" s="352"/>
      <c r="BS152" s="352"/>
      <c r="BT152" s="352"/>
      <c r="BU152" s="352"/>
      <c r="BV152" s="352"/>
      <c r="BW152" s="352"/>
    </row>
    <row r="153" spans="1:75" ht="13.5">
      <c r="A153" s="352"/>
      <c r="B153" s="352"/>
      <c r="C153" s="352"/>
      <c r="D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</row>
    <row r="154" spans="1:75" ht="13.5">
      <c r="A154" s="352"/>
      <c r="B154" s="352"/>
      <c r="C154" s="352"/>
      <c r="D154" s="352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  <c r="AA154" s="352"/>
      <c r="AB154" s="352"/>
      <c r="AC154" s="352"/>
      <c r="AD154" s="352"/>
      <c r="AE154" s="352"/>
      <c r="AF154" s="352"/>
      <c r="AG154" s="352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52"/>
      <c r="BE154" s="352"/>
      <c r="BF154" s="352"/>
      <c r="BG154" s="352"/>
      <c r="BH154" s="352"/>
      <c r="BI154" s="352"/>
      <c r="BJ154" s="352"/>
      <c r="BK154" s="352"/>
      <c r="BL154" s="352"/>
      <c r="BM154" s="352"/>
      <c r="BN154" s="352"/>
      <c r="BO154" s="352"/>
      <c r="BP154" s="352"/>
      <c r="BQ154" s="352"/>
      <c r="BR154" s="352"/>
      <c r="BS154" s="352"/>
      <c r="BT154" s="352"/>
      <c r="BU154" s="352"/>
      <c r="BV154" s="352"/>
      <c r="BW154" s="352"/>
    </row>
    <row r="155" spans="1:75" ht="13.5">
      <c r="A155" s="352"/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  <c r="AA155" s="352"/>
      <c r="AB155" s="352"/>
      <c r="AC155" s="352"/>
      <c r="AD155" s="352"/>
      <c r="AE155" s="352"/>
      <c r="AF155" s="352"/>
      <c r="AG155" s="352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</row>
    <row r="156" spans="1:75" ht="13.5">
      <c r="A156" s="352"/>
      <c r="B156" s="352"/>
      <c r="C156" s="352"/>
      <c r="D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  <c r="AA156" s="352"/>
      <c r="AB156" s="352"/>
      <c r="AC156" s="352"/>
      <c r="AD156" s="352"/>
      <c r="AE156" s="352"/>
      <c r="AF156" s="352"/>
      <c r="AG156" s="352"/>
      <c r="AH156" s="352"/>
      <c r="AI156" s="352"/>
      <c r="AJ156" s="352"/>
      <c r="AK156" s="352"/>
      <c r="AL156" s="352"/>
      <c r="AM156" s="352"/>
      <c r="AN156" s="352"/>
      <c r="AO156" s="352"/>
      <c r="AP156" s="352"/>
      <c r="AQ156" s="352"/>
      <c r="AR156" s="352"/>
      <c r="AS156" s="352"/>
      <c r="AT156" s="352"/>
      <c r="AU156" s="352"/>
      <c r="AV156" s="352"/>
      <c r="AW156" s="352"/>
      <c r="AX156" s="352"/>
      <c r="AY156" s="352"/>
      <c r="AZ156" s="352"/>
      <c r="BA156" s="352"/>
      <c r="BB156" s="352"/>
      <c r="BC156" s="352"/>
      <c r="BD156" s="352"/>
      <c r="BE156" s="352"/>
      <c r="BF156" s="352"/>
      <c r="BG156" s="352"/>
      <c r="BH156" s="352"/>
      <c r="BI156" s="352"/>
      <c r="BJ156" s="352"/>
      <c r="BK156" s="352"/>
      <c r="BL156" s="352"/>
      <c r="BM156" s="352"/>
      <c r="BN156" s="352"/>
      <c r="BO156" s="352"/>
      <c r="BP156" s="352"/>
      <c r="BQ156" s="352"/>
      <c r="BR156" s="352"/>
      <c r="BS156" s="352"/>
      <c r="BT156" s="352"/>
      <c r="BU156" s="352"/>
      <c r="BV156" s="352"/>
      <c r="BW156" s="352"/>
    </row>
    <row r="157" spans="1:75" ht="13.5">
      <c r="A157" s="352"/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2"/>
      <c r="AC157" s="352"/>
      <c r="AD157" s="352"/>
      <c r="AE157" s="352"/>
      <c r="AF157" s="352"/>
      <c r="AG157" s="352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</row>
  </sheetData>
  <sheetProtection/>
  <mergeCells count="7">
    <mergeCell ref="A2:C2"/>
    <mergeCell ref="A3:A7"/>
    <mergeCell ref="B3:C7"/>
    <mergeCell ref="R3:X3"/>
    <mergeCell ref="D2:X2"/>
    <mergeCell ref="D3:J3"/>
    <mergeCell ref="K3:Q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5" r:id="rId1"/>
  <headerFooter alignWithMargins="0">
    <oddFooter>&amp;R&amp;A &amp;P/&amp;N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BH238"/>
  <sheetViews>
    <sheetView view="pageBreakPreview" zoomScale="70" zoomScaleNormal="70" zoomScaleSheetLayoutView="70" workbookViewId="0" topLeftCell="A1">
      <pane xSplit="2" ySplit="8" topLeftCell="AJ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D64" sqref="BD64"/>
    </sheetView>
  </sheetViews>
  <sheetFormatPr defaultColWidth="9.00390625" defaultRowHeight="13.5"/>
  <cols>
    <col min="1" max="1" width="8.75390625" style="10" customWidth="1"/>
    <col min="2" max="2" width="11.625" style="10" customWidth="1"/>
    <col min="3" max="5" width="10.375" style="10" customWidth="1"/>
    <col min="6" max="29" width="5.875" style="10" customWidth="1"/>
    <col min="30" max="33" width="9.00390625" style="10" customWidth="1"/>
    <col min="34" max="37" width="5.875" style="10" customWidth="1"/>
    <col min="38" max="39" width="8.875" style="10" customWidth="1"/>
    <col min="40" max="43" width="5.875" style="10" customWidth="1"/>
    <col min="44" max="45" width="8.875" style="10" customWidth="1"/>
    <col min="46" max="51" width="5.875" style="10" customWidth="1"/>
    <col min="52" max="16384" width="9.00390625" style="10" customWidth="1"/>
  </cols>
  <sheetData>
    <row r="1" spans="1:25" ht="30" customHeight="1">
      <c r="A1" s="3" t="s">
        <v>85</v>
      </c>
      <c r="B1" s="4"/>
      <c r="C1" s="4"/>
      <c r="D1" s="4"/>
      <c r="E1" s="4"/>
      <c r="F1" s="4"/>
      <c r="G1" s="4"/>
      <c r="H1" s="5"/>
      <c r="I1" s="6"/>
      <c r="J1" s="5"/>
      <c r="K1" s="4"/>
      <c r="L1" s="7"/>
      <c r="M1" s="8"/>
      <c r="N1" s="4"/>
      <c r="O1" s="4"/>
      <c r="P1" s="4"/>
      <c r="Q1" s="4"/>
      <c r="R1" s="4"/>
      <c r="S1" s="4"/>
      <c r="T1" s="9"/>
      <c r="U1" s="4"/>
      <c r="V1" s="4"/>
      <c r="W1" s="4"/>
      <c r="X1" s="4"/>
      <c r="Y1" s="4"/>
    </row>
    <row r="2" spans="1:2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51" ht="19.5" customHeight="1">
      <c r="A3" s="407" t="s">
        <v>86</v>
      </c>
      <c r="B3" s="411" t="s">
        <v>87</v>
      </c>
      <c r="C3" s="393" t="s">
        <v>88</v>
      </c>
      <c r="D3" s="394"/>
      <c r="E3" s="394"/>
      <c r="F3" s="405" t="s">
        <v>89</v>
      </c>
      <c r="G3" s="406"/>
      <c r="H3" s="401" t="s">
        <v>90</v>
      </c>
      <c r="I3" s="402"/>
      <c r="J3" s="401" t="s">
        <v>91</v>
      </c>
      <c r="K3" s="402"/>
      <c r="L3" s="401" t="s">
        <v>92</v>
      </c>
      <c r="M3" s="402"/>
      <c r="N3" s="401" t="s">
        <v>93</v>
      </c>
      <c r="O3" s="402"/>
      <c r="P3" s="401" t="s">
        <v>94</v>
      </c>
      <c r="Q3" s="418"/>
      <c r="R3" s="401" t="s">
        <v>95</v>
      </c>
      <c r="S3" s="418"/>
      <c r="T3" s="401" t="s">
        <v>96</v>
      </c>
      <c r="U3" s="418"/>
      <c r="V3" s="401" t="s">
        <v>97</v>
      </c>
      <c r="W3" s="418"/>
      <c r="X3" s="401" t="s">
        <v>98</v>
      </c>
      <c r="Y3" s="418"/>
      <c r="Z3" s="401" t="s">
        <v>99</v>
      </c>
      <c r="AA3" s="418"/>
      <c r="AB3" s="401" t="s">
        <v>100</v>
      </c>
      <c r="AC3" s="418"/>
      <c r="AD3" s="405" t="s">
        <v>101</v>
      </c>
      <c r="AE3" s="406"/>
      <c r="AF3" s="401" t="s">
        <v>102</v>
      </c>
      <c r="AG3" s="418"/>
      <c r="AH3" s="401" t="s">
        <v>103</v>
      </c>
      <c r="AI3" s="402"/>
      <c r="AJ3" s="401" t="s">
        <v>104</v>
      </c>
      <c r="AK3" s="418"/>
      <c r="AL3" s="401" t="s">
        <v>105</v>
      </c>
      <c r="AM3" s="402"/>
      <c r="AN3" s="401" t="s">
        <v>106</v>
      </c>
      <c r="AO3" s="402"/>
      <c r="AP3" s="401" t="s">
        <v>107</v>
      </c>
      <c r="AQ3" s="418"/>
      <c r="AR3" s="401" t="s">
        <v>108</v>
      </c>
      <c r="AS3" s="402"/>
      <c r="AT3" s="401" t="s">
        <v>109</v>
      </c>
      <c r="AU3" s="418"/>
      <c r="AV3" s="401" t="s">
        <v>110</v>
      </c>
      <c r="AW3" s="402"/>
      <c r="AX3" s="401" t="s">
        <v>111</v>
      </c>
      <c r="AY3" s="422"/>
    </row>
    <row r="4" spans="1:51" ht="4.5" customHeight="1">
      <c r="A4" s="408"/>
      <c r="B4" s="412"/>
      <c r="C4" s="395"/>
      <c r="D4" s="414"/>
      <c r="E4" s="414"/>
      <c r="F4" s="11"/>
      <c r="G4" s="12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5"/>
      <c r="V4" s="13"/>
      <c r="W4" s="14"/>
      <c r="X4" s="13"/>
      <c r="Y4" s="15"/>
      <c r="Z4" s="13"/>
      <c r="AA4" s="14"/>
      <c r="AB4" s="13"/>
      <c r="AC4" s="14"/>
      <c r="AD4" s="11"/>
      <c r="AE4" s="12"/>
      <c r="AF4" s="13"/>
      <c r="AG4" s="14"/>
      <c r="AH4" s="13"/>
      <c r="AI4" s="14"/>
      <c r="AJ4" s="13"/>
      <c r="AK4" s="14"/>
      <c r="AL4" s="13"/>
      <c r="AM4" s="14"/>
      <c r="AN4" s="13"/>
      <c r="AO4" s="14"/>
      <c r="AP4" s="13"/>
      <c r="AQ4" s="14"/>
      <c r="AR4" s="13"/>
      <c r="AS4" s="14"/>
      <c r="AT4" s="13"/>
      <c r="AU4" s="14"/>
      <c r="AV4" s="13"/>
      <c r="AW4" s="14"/>
      <c r="AX4" s="13"/>
      <c r="AY4" s="16"/>
    </row>
    <row r="5" spans="1:51" ht="19.5" customHeight="1">
      <c r="A5" s="409"/>
      <c r="B5" s="413"/>
      <c r="C5" s="395"/>
      <c r="D5" s="414"/>
      <c r="E5" s="414"/>
      <c r="F5" s="397" t="s">
        <v>112</v>
      </c>
      <c r="G5" s="398"/>
      <c r="H5" s="400" t="s">
        <v>113</v>
      </c>
      <c r="I5" s="391"/>
      <c r="J5" s="400" t="s">
        <v>114</v>
      </c>
      <c r="K5" s="391"/>
      <c r="L5" s="19"/>
      <c r="M5" s="20"/>
      <c r="N5" s="19"/>
      <c r="O5" s="20"/>
      <c r="P5" s="400" t="s">
        <v>115</v>
      </c>
      <c r="Q5" s="391"/>
      <c r="R5" s="400" t="s">
        <v>116</v>
      </c>
      <c r="S5" s="391"/>
      <c r="T5" s="21"/>
      <c r="U5" s="22"/>
      <c r="V5" s="19"/>
      <c r="W5" s="20"/>
      <c r="X5" s="19"/>
      <c r="Y5" s="23"/>
      <c r="Z5" s="400" t="s">
        <v>117</v>
      </c>
      <c r="AA5" s="419" t="s">
        <v>118</v>
      </c>
      <c r="AB5" s="400" t="s">
        <v>119</v>
      </c>
      <c r="AC5" s="419" t="s">
        <v>120</v>
      </c>
      <c r="AD5" s="420" t="s">
        <v>121</v>
      </c>
      <c r="AE5" s="398"/>
      <c r="AF5" s="400" t="s">
        <v>122</v>
      </c>
      <c r="AG5" s="391"/>
      <c r="AH5" s="19"/>
      <c r="AI5" s="20"/>
      <c r="AJ5" s="19"/>
      <c r="AK5" s="20"/>
      <c r="AL5" s="19"/>
      <c r="AM5" s="20"/>
      <c r="AN5" s="19"/>
      <c r="AO5" s="20"/>
      <c r="AP5" s="19"/>
      <c r="AQ5" s="24"/>
      <c r="AR5" s="25"/>
      <c r="AS5" s="24"/>
      <c r="AT5" s="25"/>
      <c r="AU5" s="24"/>
      <c r="AV5" s="25"/>
      <c r="AW5" s="24"/>
      <c r="AX5" s="25"/>
      <c r="AY5" s="26"/>
    </row>
    <row r="6" spans="1:51" ht="150" customHeight="1">
      <c r="A6" s="409"/>
      <c r="B6" s="413"/>
      <c r="C6" s="415"/>
      <c r="D6" s="414"/>
      <c r="E6" s="414"/>
      <c r="F6" s="399"/>
      <c r="G6" s="398"/>
      <c r="H6" s="392"/>
      <c r="I6" s="391"/>
      <c r="J6" s="392"/>
      <c r="K6" s="391"/>
      <c r="L6" s="403" t="s">
        <v>123</v>
      </c>
      <c r="M6" s="404"/>
      <c r="N6" s="403" t="s">
        <v>124</v>
      </c>
      <c r="O6" s="391"/>
      <c r="P6" s="392"/>
      <c r="Q6" s="391"/>
      <c r="R6" s="392"/>
      <c r="S6" s="391"/>
      <c r="T6" s="403" t="s">
        <v>125</v>
      </c>
      <c r="U6" s="416"/>
      <c r="V6" s="403" t="s">
        <v>126</v>
      </c>
      <c r="W6" s="417"/>
      <c r="X6" s="27" t="s">
        <v>127</v>
      </c>
      <c r="Y6" s="29" t="s">
        <v>116</v>
      </c>
      <c r="Z6" s="392"/>
      <c r="AA6" s="391"/>
      <c r="AB6" s="392"/>
      <c r="AC6" s="391"/>
      <c r="AD6" s="399"/>
      <c r="AE6" s="398"/>
      <c r="AF6" s="392"/>
      <c r="AG6" s="391"/>
      <c r="AH6" s="27" t="s">
        <v>128</v>
      </c>
      <c r="AI6" s="28" t="s">
        <v>129</v>
      </c>
      <c r="AJ6" s="403" t="s">
        <v>130</v>
      </c>
      <c r="AK6" s="391"/>
      <c r="AL6" s="403" t="s">
        <v>131</v>
      </c>
      <c r="AM6" s="391"/>
      <c r="AN6" s="403" t="s">
        <v>132</v>
      </c>
      <c r="AO6" s="391"/>
      <c r="AP6" s="423" t="s">
        <v>133</v>
      </c>
      <c r="AQ6" s="424"/>
      <c r="AR6" s="27" t="s">
        <v>134</v>
      </c>
      <c r="AS6" s="28" t="s">
        <v>135</v>
      </c>
      <c r="AT6" s="27" t="s">
        <v>136</v>
      </c>
      <c r="AU6" s="28" t="s">
        <v>137</v>
      </c>
      <c r="AV6" s="403" t="s">
        <v>138</v>
      </c>
      <c r="AW6" s="391"/>
      <c r="AX6" s="403" t="s">
        <v>139</v>
      </c>
      <c r="AY6" s="421"/>
    </row>
    <row r="7" spans="1:51" ht="4.5" customHeight="1">
      <c r="A7" s="409"/>
      <c r="B7" s="413"/>
      <c r="C7" s="31"/>
      <c r="D7" s="32"/>
      <c r="E7" s="32"/>
      <c r="F7" s="33"/>
      <c r="G7" s="34"/>
      <c r="H7" s="35"/>
      <c r="I7" s="36"/>
      <c r="J7" s="35"/>
      <c r="K7" s="36"/>
      <c r="L7" s="37"/>
      <c r="M7" s="38"/>
      <c r="N7" s="37"/>
      <c r="O7" s="36"/>
      <c r="P7" s="35"/>
      <c r="Q7" s="36"/>
      <c r="R7" s="35"/>
      <c r="S7" s="36"/>
      <c r="T7" s="37"/>
      <c r="U7" s="39"/>
      <c r="V7" s="37"/>
      <c r="W7" s="40"/>
      <c r="X7" s="37"/>
      <c r="Y7" s="39"/>
      <c r="Z7" s="35"/>
      <c r="AA7" s="36"/>
      <c r="AB7" s="35"/>
      <c r="AC7" s="36"/>
      <c r="AD7" s="33"/>
      <c r="AE7" s="34"/>
      <c r="AF7" s="35"/>
      <c r="AG7" s="36"/>
      <c r="AH7" s="37"/>
      <c r="AI7" s="38"/>
      <c r="AJ7" s="37"/>
      <c r="AK7" s="36"/>
      <c r="AL7" s="37"/>
      <c r="AM7" s="36"/>
      <c r="AN7" s="37"/>
      <c r="AO7" s="36"/>
      <c r="AP7" s="41"/>
      <c r="AQ7" s="42"/>
      <c r="AR7" s="37"/>
      <c r="AS7" s="38"/>
      <c r="AT7" s="37"/>
      <c r="AU7" s="38"/>
      <c r="AV7" s="37"/>
      <c r="AW7" s="36"/>
      <c r="AX7" s="37"/>
      <c r="AY7" s="43"/>
    </row>
    <row r="8" spans="1:51" ht="24.75" customHeight="1" thickBot="1">
      <c r="A8" s="410"/>
      <c r="B8" s="396"/>
      <c r="C8" s="44" t="s">
        <v>140</v>
      </c>
      <c r="D8" s="44" t="s">
        <v>141</v>
      </c>
      <c r="E8" s="45" t="s">
        <v>142</v>
      </c>
      <c r="F8" s="44" t="s">
        <v>141</v>
      </c>
      <c r="G8" s="45" t="s">
        <v>142</v>
      </c>
      <c r="H8" s="44" t="s">
        <v>141</v>
      </c>
      <c r="I8" s="45" t="s">
        <v>142</v>
      </c>
      <c r="J8" s="44" t="s">
        <v>141</v>
      </c>
      <c r="K8" s="45" t="s">
        <v>142</v>
      </c>
      <c r="L8" s="44" t="s">
        <v>141</v>
      </c>
      <c r="M8" s="45" t="s">
        <v>142</v>
      </c>
      <c r="N8" s="44" t="s">
        <v>141</v>
      </c>
      <c r="O8" s="45" t="s">
        <v>142</v>
      </c>
      <c r="P8" s="44" t="s">
        <v>141</v>
      </c>
      <c r="Q8" s="45" t="s">
        <v>142</v>
      </c>
      <c r="R8" s="44" t="s">
        <v>141</v>
      </c>
      <c r="S8" s="45" t="s">
        <v>142</v>
      </c>
      <c r="T8" s="44" t="s">
        <v>141</v>
      </c>
      <c r="U8" s="45" t="s">
        <v>142</v>
      </c>
      <c r="V8" s="44" t="s">
        <v>141</v>
      </c>
      <c r="W8" s="45" t="s">
        <v>142</v>
      </c>
      <c r="X8" s="44" t="s">
        <v>141</v>
      </c>
      <c r="Y8" s="45" t="s">
        <v>142</v>
      </c>
      <c r="Z8" s="45" t="s">
        <v>141</v>
      </c>
      <c r="AA8" s="45" t="s">
        <v>142</v>
      </c>
      <c r="AB8" s="45" t="s">
        <v>141</v>
      </c>
      <c r="AC8" s="45" t="s">
        <v>142</v>
      </c>
      <c r="AD8" s="45" t="s">
        <v>141</v>
      </c>
      <c r="AE8" s="45" t="s">
        <v>142</v>
      </c>
      <c r="AF8" s="45" t="s">
        <v>141</v>
      </c>
      <c r="AG8" s="45" t="s">
        <v>142</v>
      </c>
      <c r="AH8" s="45" t="s">
        <v>141</v>
      </c>
      <c r="AI8" s="45" t="s">
        <v>142</v>
      </c>
      <c r="AJ8" s="45" t="s">
        <v>141</v>
      </c>
      <c r="AK8" s="45" t="s">
        <v>142</v>
      </c>
      <c r="AL8" s="45" t="s">
        <v>141</v>
      </c>
      <c r="AM8" s="45" t="s">
        <v>142</v>
      </c>
      <c r="AN8" s="45" t="s">
        <v>141</v>
      </c>
      <c r="AO8" s="45" t="s">
        <v>142</v>
      </c>
      <c r="AP8" s="45" t="s">
        <v>141</v>
      </c>
      <c r="AQ8" s="45" t="s">
        <v>142</v>
      </c>
      <c r="AR8" s="45" t="s">
        <v>141</v>
      </c>
      <c r="AS8" s="45" t="s">
        <v>142</v>
      </c>
      <c r="AT8" s="45" t="s">
        <v>141</v>
      </c>
      <c r="AU8" s="45" t="s">
        <v>142</v>
      </c>
      <c r="AV8" s="45" t="s">
        <v>141</v>
      </c>
      <c r="AW8" s="45" t="s">
        <v>142</v>
      </c>
      <c r="AX8" s="45" t="s">
        <v>141</v>
      </c>
      <c r="AY8" s="46" t="s">
        <v>142</v>
      </c>
    </row>
    <row r="9" spans="1:60" s="7" customFormat="1" ht="15.75" customHeight="1">
      <c r="A9" s="47"/>
      <c r="B9" s="48" t="s">
        <v>926</v>
      </c>
      <c r="C9" s="49">
        <v>47877</v>
      </c>
      <c r="D9" s="49">
        <v>25476</v>
      </c>
      <c r="E9" s="49">
        <v>22401</v>
      </c>
      <c r="F9" s="49">
        <v>605</v>
      </c>
      <c r="G9" s="49">
        <v>585</v>
      </c>
      <c r="H9" s="49">
        <v>38</v>
      </c>
      <c r="I9" s="49">
        <v>51</v>
      </c>
      <c r="J9" s="49">
        <v>69</v>
      </c>
      <c r="K9" s="49">
        <v>49</v>
      </c>
      <c r="L9" s="49">
        <v>68</v>
      </c>
      <c r="M9" s="49">
        <v>42</v>
      </c>
      <c r="N9" s="50">
        <v>1</v>
      </c>
      <c r="O9" s="51">
        <v>7</v>
      </c>
      <c r="P9" s="49">
        <v>189</v>
      </c>
      <c r="Q9" s="52">
        <v>211</v>
      </c>
      <c r="R9" s="49">
        <v>193</v>
      </c>
      <c r="S9" s="49">
        <v>172</v>
      </c>
      <c r="T9" s="49">
        <v>31</v>
      </c>
      <c r="U9" s="49">
        <v>24</v>
      </c>
      <c r="V9" s="49">
        <v>150</v>
      </c>
      <c r="W9" s="49">
        <v>139</v>
      </c>
      <c r="X9" s="49">
        <v>12</v>
      </c>
      <c r="Y9" s="50">
        <v>9</v>
      </c>
      <c r="Z9" s="53">
        <v>0</v>
      </c>
      <c r="AA9" s="53">
        <v>0</v>
      </c>
      <c r="AB9" s="53">
        <v>116</v>
      </c>
      <c r="AC9" s="53">
        <v>102</v>
      </c>
      <c r="AD9" s="53">
        <v>9451</v>
      </c>
      <c r="AE9" s="53">
        <v>6099</v>
      </c>
      <c r="AF9" s="53">
        <v>9235</v>
      </c>
      <c r="AG9" s="53">
        <v>5921</v>
      </c>
      <c r="AH9" s="53">
        <v>226</v>
      </c>
      <c r="AI9" s="53">
        <v>85</v>
      </c>
      <c r="AJ9" s="53">
        <v>445</v>
      </c>
      <c r="AK9" s="53">
        <v>84</v>
      </c>
      <c r="AL9" s="53">
        <v>1510</v>
      </c>
      <c r="AM9" s="53">
        <v>756</v>
      </c>
      <c r="AN9" s="53">
        <v>596</v>
      </c>
      <c r="AO9" s="53">
        <v>561</v>
      </c>
      <c r="AP9" s="53">
        <v>340</v>
      </c>
      <c r="AQ9" s="53">
        <v>223</v>
      </c>
      <c r="AR9" s="53">
        <v>1282</v>
      </c>
      <c r="AS9" s="53">
        <v>632</v>
      </c>
      <c r="AT9" s="53">
        <v>293</v>
      </c>
      <c r="AU9" s="53">
        <v>374</v>
      </c>
      <c r="AV9" s="53">
        <v>571</v>
      </c>
      <c r="AW9" s="53">
        <v>466</v>
      </c>
      <c r="AX9" s="53">
        <v>50</v>
      </c>
      <c r="AY9" s="54">
        <v>4</v>
      </c>
      <c r="AZ9" s="55"/>
      <c r="BA9" s="55"/>
      <c r="BB9" s="55"/>
      <c r="BC9" s="55"/>
      <c r="BD9" s="55"/>
      <c r="BE9" s="55"/>
      <c r="BF9" s="55"/>
      <c r="BG9" s="55"/>
      <c r="BH9" s="55"/>
    </row>
    <row r="10" spans="1:60" s="7" customFormat="1" ht="15.75" customHeight="1">
      <c r="A10" s="47"/>
      <c r="B10" s="48">
        <v>20</v>
      </c>
      <c r="C10" s="49">
        <v>49074</v>
      </c>
      <c r="D10" s="49">
        <v>25690</v>
      </c>
      <c r="E10" s="49">
        <v>23384</v>
      </c>
      <c r="F10" s="49">
        <v>622</v>
      </c>
      <c r="G10" s="49">
        <v>619</v>
      </c>
      <c r="H10" s="49">
        <v>44</v>
      </c>
      <c r="I10" s="49">
        <v>56</v>
      </c>
      <c r="J10" s="49">
        <v>85</v>
      </c>
      <c r="K10" s="49">
        <v>55</v>
      </c>
      <c r="L10" s="49">
        <v>79</v>
      </c>
      <c r="M10" s="49">
        <v>48</v>
      </c>
      <c r="N10" s="50">
        <v>6</v>
      </c>
      <c r="O10" s="51">
        <v>7</v>
      </c>
      <c r="P10" s="49">
        <v>208</v>
      </c>
      <c r="Q10" s="52">
        <v>239</v>
      </c>
      <c r="R10" s="49">
        <v>165</v>
      </c>
      <c r="S10" s="49">
        <v>168</v>
      </c>
      <c r="T10" s="49">
        <v>19</v>
      </c>
      <c r="U10" s="49">
        <v>13</v>
      </c>
      <c r="V10" s="49">
        <v>133</v>
      </c>
      <c r="W10" s="49">
        <v>151</v>
      </c>
      <c r="X10" s="49">
        <v>13</v>
      </c>
      <c r="Y10" s="50">
        <v>4</v>
      </c>
      <c r="Z10" s="53">
        <v>2</v>
      </c>
      <c r="AA10" s="53">
        <v>0</v>
      </c>
      <c r="AB10" s="53">
        <v>118</v>
      </c>
      <c r="AC10" s="53">
        <v>101</v>
      </c>
      <c r="AD10" s="53">
        <v>9354</v>
      </c>
      <c r="AE10" s="53">
        <v>6334</v>
      </c>
      <c r="AF10" s="53">
        <v>9145</v>
      </c>
      <c r="AG10" s="53">
        <v>6115</v>
      </c>
      <c r="AH10" s="53">
        <v>210</v>
      </c>
      <c r="AI10" s="53">
        <v>71</v>
      </c>
      <c r="AJ10" s="53">
        <v>475</v>
      </c>
      <c r="AK10" s="53">
        <v>80</v>
      </c>
      <c r="AL10" s="53">
        <v>1447</v>
      </c>
      <c r="AM10" s="53">
        <v>779</v>
      </c>
      <c r="AN10" s="53">
        <v>631</v>
      </c>
      <c r="AO10" s="53">
        <v>637</v>
      </c>
      <c r="AP10" s="53">
        <v>371</v>
      </c>
      <c r="AQ10" s="53">
        <v>243</v>
      </c>
      <c r="AR10" s="53">
        <v>1135</v>
      </c>
      <c r="AS10" s="53">
        <v>596</v>
      </c>
      <c r="AT10" s="53">
        <v>305</v>
      </c>
      <c r="AU10" s="53">
        <v>390</v>
      </c>
      <c r="AV10" s="53">
        <v>570</v>
      </c>
      <c r="AW10" s="53">
        <v>502</v>
      </c>
      <c r="AX10" s="53">
        <v>30</v>
      </c>
      <c r="AY10" s="54">
        <v>4</v>
      </c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 ht="15.75" customHeight="1">
      <c r="A11" s="47"/>
      <c r="B11" s="56">
        <v>21</v>
      </c>
      <c r="C11" s="57">
        <f aca="true" t="shared" si="0" ref="C11:AH11">SUM(C13,C14)</f>
        <v>48864</v>
      </c>
      <c r="D11" s="57">
        <f t="shared" si="0"/>
        <v>25903</v>
      </c>
      <c r="E11" s="57">
        <f t="shared" si="0"/>
        <v>22961</v>
      </c>
      <c r="F11" s="57">
        <f t="shared" si="0"/>
        <v>560</v>
      </c>
      <c r="G11" s="57">
        <f t="shared" si="0"/>
        <v>572</v>
      </c>
      <c r="H11" s="57">
        <f t="shared" si="0"/>
        <v>38</v>
      </c>
      <c r="I11" s="57">
        <f t="shared" si="0"/>
        <v>47</v>
      </c>
      <c r="J11" s="57">
        <f t="shared" si="0"/>
        <v>60</v>
      </c>
      <c r="K11" s="57">
        <f t="shared" si="0"/>
        <v>46</v>
      </c>
      <c r="L11" s="57">
        <f t="shared" si="0"/>
        <v>56</v>
      </c>
      <c r="M11" s="57">
        <f t="shared" si="0"/>
        <v>36</v>
      </c>
      <c r="N11" s="58">
        <f t="shared" si="0"/>
        <v>4</v>
      </c>
      <c r="O11" s="59">
        <f t="shared" si="0"/>
        <v>10</v>
      </c>
      <c r="P11" s="57">
        <f t="shared" si="0"/>
        <v>205</v>
      </c>
      <c r="Q11" s="60">
        <f t="shared" si="0"/>
        <v>229</v>
      </c>
      <c r="R11" s="57">
        <f t="shared" si="0"/>
        <v>165</v>
      </c>
      <c r="S11" s="57">
        <f t="shared" si="0"/>
        <v>145</v>
      </c>
      <c r="T11" s="57">
        <f t="shared" si="0"/>
        <v>16</v>
      </c>
      <c r="U11" s="57">
        <f t="shared" si="0"/>
        <v>15</v>
      </c>
      <c r="V11" s="57">
        <f t="shared" si="0"/>
        <v>135</v>
      </c>
      <c r="W11" s="57">
        <f t="shared" si="0"/>
        <v>121</v>
      </c>
      <c r="X11" s="57">
        <f t="shared" si="0"/>
        <v>14</v>
      </c>
      <c r="Y11" s="58">
        <f t="shared" si="0"/>
        <v>9</v>
      </c>
      <c r="Z11" s="61">
        <f t="shared" si="0"/>
        <v>1</v>
      </c>
      <c r="AA11" s="61">
        <f t="shared" si="0"/>
        <v>0</v>
      </c>
      <c r="AB11" s="61">
        <f t="shared" si="0"/>
        <v>91</v>
      </c>
      <c r="AC11" s="61">
        <f t="shared" si="0"/>
        <v>105</v>
      </c>
      <c r="AD11" s="61">
        <f t="shared" si="0"/>
        <v>9719</v>
      </c>
      <c r="AE11" s="61">
        <f t="shared" si="0"/>
        <v>6291</v>
      </c>
      <c r="AF11" s="61">
        <f t="shared" si="0"/>
        <v>9488</v>
      </c>
      <c r="AG11" s="61">
        <f t="shared" si="0"/>
        <v>6101</v>
      </c>
      <c r="AH11" s="61">
        <f t="shared" si="0"/>
        <v>224</v>
      </c>
      <c r="AI11" s="61">
        <f aca="true" t="shared" si="1" ref="AI11:AY11">SUM(AI13,AI14)</f>
        <v>71</v>
      </c>
      <c r="AJ11" s="61">
        <f t="shared" si="1"/>
        <v>440</v>
      </c>
      <c r="AK11" s="61">
        <f t="shared" si="1"/>
        <v>109</v>
      </c>
      <c r="AL11" s="61">
        <f t="shared" si="1"/>
        <v>1481</v>
      </c>
      <c r="AM11" s="61">
        <f t="shared" si="1"/>
        <v>763</v>
      </c>
      <c r="AN11" s="61">
        <f t="shared" si="1"/>
        <v>622</v>
      </c>
      <c r="AO11" s="61">
        <f t="shared" si="1"/>
        <v>602</v>
      </c>
      <c r="AP11" s="61">
        <f t="shared" si="1"/>
        <v>331</v>
      </c>
      <c r="AQ11" s="61">
        <f t="shared" si="1"/>
        <v>224</v>
      </c>
      <c r="AR11" s="61">
        <f t="shared" si="1"/>
        <v>1174</v>
      </c>
      <c r="AS11" s="61">
        <f t="shared" si="1"/>
        <v>594</v>
      </c>
      <c r="AT11" s="61">
        <f t="shared" si="1"/>
        <v>363</v>
      </c>
      <c r="AU11" s="61">
        <f t="shared" si="1"/>
        <v>365</v>
      </c>
      <c r="AV11" s="61">
        <f t="shared" si="1"/>
        <v>570</v>
      </c>
      <c r="AW11" s="61">
        <f t="shared" si="1"/>
        <v>534</v>
      </c>
      <c r="AX11" s="61">
        <f t="shared" si="1"/>
        <v>48</v>
      </c>
      <c r="AY11" s="62">
        <f t="shared" si="1"/>
        <v>5</v>
      </c>
      <c r="AZ11" s="63"/>
      <c r="BA11" s="63"/>
      <c r="BB11" s="63"/>
      <c r="BC11" s="63"/>
      <c r="BD11" s="63"/>
      <c r="BE11" s="63"/>
      <c r="BF11" s="63"/>
      <c r="BG11" s="63"/>
      <c r="BH11" s="63"/>
    </row>
    <row r="12" spans="1:60" ht="15.7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9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1"/>
      <c r="AZ12" s="63"/>
      <c r="BA12" s="63"/>
      <c r="BB12" s="63"/>
      <c r="BC12" s="63"/>
      <c r="BD12" s="63"/>
      <c r="BE12" s="63"/>
      <c r="BF12" s="63"/>
      <c r="BG12" s="63"/>
      <c r="BH12" s="63"/>
    </row>
    <row r="13" spans="1:60" ht="15.75" customHeight="1">
      <c r="A13" s="64"/>
      <c r="B13" s="65" t="s">
        <v>143</v>
      </c>
      <c r="C13" s="72">
        <f aca="true" t="shared" si="2" ref="C13:AH13">SUM(C16,C26,C27,C28,C29,C31,C32,C35,C36,C37,C39,C40,C44,C45,C46,C47,C48,C51,C52,C56,C57,C64,C68,C69,C71,C72,C74,C75,C76)</f>
        <v>46012</v>
      </c>
      <c r="D13" s="72">
        <f t="shared" si="2"/>
        <v>24487</v>
      </c>
      <c r="E13" s="72">
        <f t="shared" si="2"/>
        <v>21525</v>
      </c>
      <c r="F13" s="72">
        <f t="shared" si="2"/>
        <v>535</v>
      </c>
      <c r="G13" s="72">
        <f t="shared" si="2"/>
        <v>547</v>
      </c>
      <c r="H13" s="72">
        <f t="shared" si="2"/>
        <v>38</v>
      </c>
      <c r="I13" s="72">
        <f t="shared" si="2"/>
        <v>43</v>
      </c>
      <c r="J13" s="72">
        <f t="shared" si="2"/>
        <v>59</v>
      </c>
      <c r="K13" s="72">
        <f t="shared" si="2"/>
        <v>44</v>
      </c>
      <c r="L13" s="72">
        <f t="shared" si="2"/>
        <v>55</v>
      </c>
      <c r="M13" s="72">
        <f t="shared" si="2"/>
        <v>34</v>
      </c>
      <c r="N13" s="73">
        <f t="shared" si="2"/>
        <v>4</v>
      </c>
      <c r="O13" s="74">
        <f t="shared" si="2"/>
        <v>10</v>
      </c>
      <c r="P13" s="72">
        <f t="shared" si="2"/>
        <v>190</v>
      </c>
      <c r="Q13" s="72">
        <f t="shared" si="2"/>
        <v>219</v>
      </c>
      <c r="R13" s="72">
        <f t="shared" si="2"/>
        <v>158</v>
      </c>
      <c r="S13" s="72">
        <f t="shared" si="2"/>
        <v>140</v>
      </c>
      <c r="T13" s="72">
        <f t="shared" si="2"/>
        <v>16</v>
      </c>
      <c r="U13" s="72">
        <f t="shared" si="2"/>
        <v>15</v>
      </c>
      <c r="V13" s="72">
        <f t="shared" si="2"/>
        <v>131</v>
      </c>
      <c r="W13" s="72">
        <f t="shared" si="2"/>
        <v>116</v>
      </c>
      <c r="X13" s="72">
        <f t="shared" si="2"/>
        <v>11</v>
      </c>
      <c r="Y13" s="73">
        <f t="shared" si="2"/>
        <v>9</v>
      </c>
      <c r="Z13" s="75">
        <f t="shared" si="2"/>
        <v>1</v>
      </c>
      <c r="AA13" s="75">
        <f t="shared" si="2"/>
        <v>0</v>
      </c>
      <c r="AB13" s="75">
        <f t="shared" si="2"/>
        <v>89</v>
      </c>
      <c r="AC13" s="75">
        <f t="shared" si="2"/>
        <v>101</v>
      </c>
      <c r="AD13" s="75">
        <f t="shared" si="2"/>
        <v>9209</v>
      </c>
      <c r="AE13" s="75">
        <f t="shared" si="2"/>
        <v>5962</v>
      </c>
      <c r="AF13" s="75">
        <f t="shared" si="2"/>
        <v>8991</v>
      </c>
      <c r="AG13" s="75">
        <f t="shared" si="2"/>
        <v>5783</v>
      </c>
      <c r="AH13" s="75">
        <f t="shared" si="2"/>
        <v>217</v>
      </c>
      <c r="AI13" s="75">
        <f aca="true" t="shared" si="3" ref="AI13:AY13">SUM(AI16,AI26,AI27,AI28,AI29,AI31,AI32,AI35,AI36,AI37,AI39,AI40,AI44,AI45,AI46,AI47,AI48,AI51,AI52,AI56,AI57,AI64,AI68,AI69,AI71,AI72,AI74,AI75,AI76)</f>
        <v>67</v>
      </c>
      <c r="AJ13" s="75">
        <f t="shared" si="3"/>
        <v>419</v>
      </c>
      <c r="AK13" s="75">
        <f t="shared" si="3"/>
        <v>104</v>
      </c>
      <c r="AL13" s="75">
        <f t="shared" si="3"/>
        <v>1412</v>
      </c>
      <c r="AM13" s="75">
        <f t="shared" si="3"/>
        <v>727</v>
      </c>
      <c r="AN13" s="75">
        <f t="shared" si="3"/>
        <v>597</v>
      </c>
      <c r="AO13" s="75">
        <f t="shared" si="3"/>
        <v>569</v>
      </c>
      <c r="AP13" s="75">
        <f t="shared" si="3"/>
        <v>317</v>
      </c>
      <c r="AQ13" s="75">
        <f t="shared" si="3"/>
        <v>212</v>
      </c>
      <c r="AR13" s="75">
        <f t="shared" si="3"/>
        <v>1116</v>
      </c>
      <c r="AS13" s="75">
        <f t="shared" si="3"/>
        <v>566</v>
      </c>
      <c r="AT13" s="75">
        <f t="shared" si="3"/>
        <v>333</v>
      </c>
      <c r="AU13" s="75">
        <f t="shared" si="3"/>
        <v>346</v>
      </c>
      <c r="AV13" s="75">
        <f t="shared" si="3"/>
        <v>525</v>
      </c>
      <c r="AW13" s="75">
        <f t="shared" si="3"/>
        <v>508</v>
      </c>
      <c r="AX13" s="75">
        <f t="shared" si="3"/>
        <v>46</v>
      </c>
      <c r="AY13" s="76">
        <f t="shared" si="3"/>
        <v>5</v>
      </c>
      <c r="AZ13" s="63"/>
      <c r="BA13" s="63"/>
      <c r="BB13" s="63"/>
      <c r="BC13" s="63"/>
      <c r="BD13" s="63"/>
      <c r="BE13" s="63"/>
      <c r="BF13" s="63"/>
      <c r="BG13" s="63"/>
      <c r="BH13" s="63"/>
    </row>
    <row r="14" spans="1:60" ht="15.75" customHeight="1">
      <c r="A14" s="64"/>
      <c r="B14" s="65" t="s">
        <v>144</v>
      </c>
      <c r="C14" s="72">
        <f aca="true" t="shared" si="4" ref="C14:AH14">SUM(C33,C41,C42,C49,C53,C54,C58,C60,C61,C62,C65,C66)</f>
        <v>2852</v>
      </c>
      <c r="D14" s="72">
        <f t="shared" si="4"/>
        <v>1416</v>
      </c>
      <c r="E14" s="72">
        <f t="shared" si="4"/>
        <v>1436</v>
      </c>
      <c r="F14" s="72">
        <f t="shared" si="4"/>
        <v>25</v>
      </c>
      <c r="G14" s="72">
        <f t="shared" si="4"/>
        <v>25</v>
      </c>
      <c r="H14" s="72">
        <f t="shared" si="4"/>
        <v>0</v>
      </c>
      <c r="I14" s="72">
        <f t="shared" si="4"/>
        <v>4</v>
      </c>
      <c r="J14" s="72">
        <f t="shared" si="4"/>
        <v>1</v>
      </c>
      <c r="K14" s="72">
        <f t="shared" si="4"/>
        <v>2</v>
      </c>
      <c r="L14" s="72">
        <f t="shared" si="4"/>
        <v>1</v>
      </c>
      <c r="M14" s="72">
        <f t="shared" si="4"/>
        <v>2</v>
      </c>
      <c r="N14" s="73">
        <f t="shared" si="4"/>
        <v>0</v>
      </c>
      <c r="O14" s="74">
        <f t="shared" si="4"/>
        <v>0</v>
      </c>
      <c r="P14" s="72">
        <f t="shared" si="4"/>
        <v>15</v>
      </c>
      <c r="Q14" s="72">
        <f t="shared" si="4"/>
        <v>10</v>
      </c>
      <c r="R14" s="72">
        <f t="shared" si="4"/>
        <v>7</v>
      </c>
      <c r="S14" s="72">
        <f t="shared" si="4"/>
        <v>5</v>
      </c>
      <c r="T14" s="72">
        <f t="shared" si="4"/>
        <v>0</v>
      </c>
      <c r="U14" s="72">
        <f t="shared" si="4"/>
        <v>0</v>
      </c>
      <c r="V14" s="72">
        <f t="shared" si="4"/>
        <v>4</v>
      </c>
      <c r="W14" s="72">
        <f t="shared" si="4"/>
        <v>5</v>
      </c>
      <c r="X14" s="72">
        <f t="shared" si="4"/>
        <v>3</v>
      </c>
      <c r="Y14" s="73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2</v>
      </c>
      <c r="AC14" s="75">
        <f t="shared" si="4"/>
        <v>4</v>
      </c>
      <c r="AD14" s="75">
        <f t="shared" si="4"/>
        <v>510</v>
      </c>
      <c r="AE14" s="75">
        <f t="shared" si="4"/>
        <v>329</v>
      </c>
      <c r="AF14" s="75">
        <f t="shared" si="4"/>
        <v>497</v>
      </c>
      <c r="AG14" s="75">
        <f t="shared" si="4"/>
        <v>318</v>
      </c>
      <c r="AH14" s="75">
        <f t="shared" si="4"/>
        <v>7</v>
      </c>
      <c r="AI14" s="75">
        <f aca="true" t="shared" si="5" ref="AI14:AY14">SUM(AI33,AI41,AI42,AI49,AI53,AI54,AI58,AI60,AI61,AI62,AI65,AI66)</f>
        <v>4</v>
      </c>
      <c r="AJ14" s="75">
        <f t="shared" si="5"/>
        <v>21</v>
      </c>
      <c r="AK14" s="75">
        <f t="shared" si="5"/>
        <v>5</v>
      </c>
      <c r="AL14" s="75">
        <f t="shared" si="5"/>
        <v>69</v>
      </c>
      <c r="AM14" s="75">
        <f t="shared" si="5"/>
        <v>36</v>
      </c>
      <c r="AN14" s="75">
        <f t="shared" si="5"/>
        <v>25</v>
      </c>
      <c r="AO14" s="75">
        <f t="shared" si="5"/>
        <v>33</v>
      </c>
      <c r="AP14" s="75">
        <f t="shared" si="5"/>
        <v>14</v>
      </c>
      <c r="AQ14" s="75">
        <f t="shared" si="5"/>
        <v>12</v>
      </c>
      <c r="AR14" s="75">
        <f t="shared" si="5"/>
        <v>58</v>
      </c>
      <c r="AS14" s="75">
        <f t="shared" si="5"/>
        <v>28</v>
      </c>
      <c r="AT14" s="75">
        <f t="shared" si="5"/>
        <v>30</v>
      </c>
      <c r="AU14" s="75">
        <f t="shared" si="5"/>
        <v>19</v>
      </c>
      <c r="AV14" s="75">
        <f t="shared" si="5"/>
        <v>45</v>
      </c>
      <c r="AW14" s="75">
        <f t="shared" si="5"/>
        <v>26</v>
      </c>
      <c r="AX14" s="75">
        <f t="shared" si="5"/>
        <v>2</v>
      </c>
      <c r="AY14" s="76">
        <f t="shared" si="5"/>
        <v>0</v>
      </c>
      <c r="AZ14" s="63"/>
      <c r="BA14" s="63"/>
      <c r="BB14" s="63"/>
      <c r="BC14" s="63"/>
      <c r="BD14" s="63"/>
      <c r="BE14" s="63"/>
      <c r="BF14" s="63"/>
      <c r="BG14" s="63"/>
      <c r="BH14" s="63"/>
    </row>
    <row r="15" spans="1:60" ht="15.75" customHeight="1">
      <c r="A15" s="64"/>
      <c r="B15" s="65"/>
      <c r="C15" s="7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9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9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0" ht="15.75" customHeight="1">
      <c r="A16" s="80" t="s">
        <v>66</v>
      </c>
      <c r="B16" s="4" t="s">
        <v>145</v>
      </c>
      <c r="C16" s="72">
        <f aca="true" t="shared" si="6" ref="C16:C47">SUM(D16,E16)</f>
        <v>13147</v>
      </c>
      <c r="D16" s="72">
        <v>7020</v>
      </c>
      <c r="E16" s="72">
        <v>6127</v>
      </c>
      <c r="F16" s="72">
        <f aca="true" t="shared" si="7" ref="F16:F47">SUM(H16,J16,P16,R16,Z16,AB16)</f>
        <v>160</v>
      </c>
      <c r="G16" s="72">
        <f aca="true" t="shared" si="8" ref="G16:G47">SUM(I16,K16,Q16,S16,AA16,AC16)</f>
        <v>186</v>
      </c>
      <c r="H16" s="72">
        <f>SUM(H17:H25)</f>
        <v>9</v>
      </c>
      <c r="I16" s="72">
        <f>SUM(I17:I25)</f>
        <v>17</v>
      </c>
      <c r="J16" s="72">
        <f aca="true" t="shared" si="9" ref="J16:J47">SUM(L16,N16)</f>
        <v>15</v>
      </c>
      <c r="K16" s="72">
        <f aca="true" t="shared" si="10" ref="K16:K47">SUM(M16,O16)</f>
        <v>12</v>
      </c>
      <c r="L16" s="72">
        <f aca="true" t="shared" si="11" ref="L16:Q16">SUM(L17:L25)</f>
        <v>14</v>
      </c>
      <c r="M16" s="72">
        <f t="shared" si="11"/>
        <v>8</v>
      </c>
      <c r="N16" s="73">
        <f t="shared" si="11"/>
        <v>1</v>
      </c>
      <c r="O16" s="74">
        <f t="shared" si="11"/>
        <v>4</v>
      </c>
      <c r="P16" s="72">
        <f t="shared" si="11"/>
        <v>60</v>
      </c>
      <c r="Q16" s="72">
        <f t="shared" si="11"/>
        <v>72</v>
      </c>
      <c r="R16" s="72">
        <f aca="true" t="shared" si="12" ref="R16:R47">SUM(T16,V16,X16)</f>
        <v>44</v>
      </c>
      <c r="S16" s="72">
        <f aca="true" t="shared" si="13" ref="S16:S47">SUM(U16,W16,Y16)</f>
        <v>45</v>
      </c>
      <c r="T16" s="72">
        <f aca="true" t="shared" si="14" ref="T16:AC16">SUM(T17:T25)</f>
        <v>6</v>
      </c>
      <c r="U16" s="72">
        <f t="shared" si="14"/>
        <v>6</v>
      </c>
      <c r="V16" s="72">
        <f t="shared" si="14"/>
        <v>36</v>
      </c>
      <c r="W16" s="72">
        <f t="shared" si="14"/>
        <v>39</v>
      </c>
      <c r="X16" s="72">
        <f t="shared" si="14"/>
        <v>2</v>
      </c>
      <c r="Y16" s="73">
        <f t="shared" si="14"/>
        <v>0</v>
      </c>
      <c r="Z16" s="75">
        <f t="shared" si="14"/>
        <v>1</v>
      </c>
      <c r="AA16" s="75">
        <f t="shared" si="14"/>
        <v>0</v>
      </c>
      <c r="AB16" s="75">
        <f t="shared" si="14"/>
        <v>31</v>
      </c>
      <c r="AC16" s="75">
        <f t="shared" si="14"/>
        <v>40</v>
      </c>
      <c r="AD16" s="75">
        <v>2674</v>
      </c>
      <c r="AE16" s="75">
        <v>1734</v>
      </c>
      <c r="AF16" s="75">
        <v>2600</v>
      </c>
      <c r="AG16" s="75">
        <v>1700</v>
      </c>
      <c r="AH16" s="75">
        <f aca="true" t="shared" si="15" ref="AH16:AY16">SUM(AH17:AH25)</f>
        <v>61</v>
      </c>
      <c r="AI16" s="75">
        <f t="shared" si="15"/>
        <v>22</v>
      </c>
      <c r="AJ16" s="75">
        <f t="shared" si="15"/>
        <v>125</v>
      </c>
      <c r="AK16" s="75">
        <f t="shared" si="15"/>
        <v>38</v>
      </c>
      <c r="AL16" s="75">
        <f t="shared" si="15"/>
        <v>411</v>
      </c>
      <c r="AM16" s="75">
        <f t="shared" si="15"/>
        <v>213</v>
      </c>
      <c r="AN16" s="75">
        <f t="shared" si="15"/>
        <v>164</v>
      </c>
      <c r="AO16" s="75">
        <f t="shared" si="15"/>
        <v>171</v>
      </c>
      <c r="AP16" s="75">
        <f t="shared" si="15"/>
        <v>80</v>
      </c>
      <c r="AQ16" s="75">
        <f t="shared" si="15"/>
        <v>62</v>
      </c>
      <c r="AR16" s="75">
        <f t="shared" si="15"/>
        <v>339</v>
      </c>
      <c r="AS16" s="75">
        <f t="shared" si="15"/>
        <v>182</v>
      </c>
      <c r="AT16" s="75">
        <f t="shared" si="15"/>
        <v>96</v>
      </c>
      <c r="AU16" s="75">
        <f t="shared" si="15"/>
        <v>116</v>
      </c>
      <c r="AV16" s="75">
        <f t="shared" si="15"/>
        <v>155</v>
      </c>
      <c r="AW16" s="75">
        <f t="shared" si="15"/>
        <v>135</v>
      </c>
      <c r="AX16" s="75">
        <f t="shared" si="15"/>
        <v>9</v>
      </c>
      <c r="AY16" s="76">
        <f t="shared" si="15"/>
        <v>2</v>
      </c>
      <c r="AZ16" s="63"/>
      <c r="BA16" s="63"/>
      <c r="BB16" s="63"/>
      <c r="BC16" s="63"/>
      <c r="BD16" s="63"/>
      <c r="BE16" s="63"/>
      <c r="BF16" s="63"/>
      <c r="BG16" s="63"/>
      <c r="BH16" s="63"/>
    </row>
    <row r="17" spans="1:60" ht="15.75" customHeight="1">
      <c r="A17" s="81"/>
      <c r="B17" s="82" t="s">
        <v>146</v>
      </c>
      <c r="C17" s="77">
        <f t="shared" si="6"/>
        <v>1427</v>
      </c>
      <c r="D17" s="77">
        <v>754</v>
      </c>
      <c r="E17" s="77">
        <v>673</v>
      </c>
      <c r="F17" s="77">
        <f t="shared" si="7"/>
        <v>19</v>
      </c>
      <c r="G17" s="77">
        <f t="shared" si="8"/>
        <v>18</v>
      </c>
      <c r="H17" s="77">
        <v>2</v>
      </c>
      <c r="I17" s="77">
        <v>2</v>
      </c>
      <c r="J17" s="77">
        <f t="shared" si="9"/>
        <v>1</v>
      </c>
      <c r="K17" s="77">
        <f t="shared" si="10"/>
        <v>0</v>
      </c>
      <c r="L17" s="77">
        <v>1</v>
      </c>
      <c r="M17" s="77">
        <v>0</v>
      </c>
      <c r="N17" s="114">
        <v>0</v>
      </c>
      <c r="O17" s="115">
        <v>0</v>
      </c>
      <c r="P17" s="77">
        <v>6</v>
      </c>
      <c r="Q17" s="77">
        <v>9</v>
      </c>
      <c r="R17" s="77">
        <f t="shared" si="12"/>
        <v>9</v>
      </c>
      <c r="S17" s="77">
        <f t="shared" si="13"/>
        <v>6</v>
      </c>
      <c r="T17" s="77">
        <v>3</v>
      </c>
      <c r="U17" s="77">
        <v>0</v>
      </c>
      <c r="V17" s="77">
        <v>6</v>
      </c>
      <c r="W17" s="77">
        <v>6</v>
      </c>
      <c r="X17" s="77">
        <v>0</v>
      </c>
      <c r="Y17" s="114">
        <v>0</v>
      </c>
      <c r="Z17" s="83">
        <v>0</v>
      </c>
      <c r="AA17" s="83">
        <v>0</v>
      </c>
      <c r="AB17" s="83">
        <v>1</v>
      </c>
      <c r="AC17" s="83">
        <v>1</v>
      </c>
      <c r="AD17" s="83">
        <v>310</v>
      </c>
      <c r="AE17" s="83">
        <v>218</v>
      </c>
      <c r="AF17" s="83">
        <v>302</v>
      </c>
      <c r="AG17" s="83">
        <v>216</v>
      </c>
      <c r="AH17" s="83">
        <v>7</v>
      </c>
      <c r="AI17" s="83">
        <v>2</v>
      </c>
      <c r="AJ17" s="83">
        <v>17</v>
      </c>
      <c r="AK17" s="83">
        <v>7</v>
      </c>
      <c r="AL17" s="83">
        <v>36</v>
      </c>
      <c r="AM17" s="83">
        <v>33</v>
      </c>
      <c r="AN17" s="83">
        <v>19</v>
      </c>
      <c r="AO17" s="83">
        <v>23</v>
      </c>
      <c r="AP17" s="83">
        <v>7</v>
      </c>
      <c r="AQ17" s="83">
        <v>6</v>
      </c>
      <c r="AR17" s="83">
        <v>41</v>
      </c>
      <c r="AS17" s="83">
        <v>22</v>
      </c>
      <c r="AT17" s="83">
        <v>7</v>
      </c>
      <c r="AU17" s="83">
        <v>8</v>
      </c>
      <c r="AV17" s="83">
        <v>19</v>
      </c>
      <c r="AW17" s="83">
        <v>20</v>
      </c>
      <c r="AX17" s="83">
        <v>1</v>
      </c>
      <c r="AY17" s="116">
        <v>0</v>
      </c>
      <c r="AZ17" s="63"/>
      <c r="BA17" s="63"/>
      <c r="BB17" s="63"/>
      <c r="BC17" s="63"/>
      <c r="BD17" s="63"/>
      <c r="BE17" s="63"/>
      <c r="BF17" s="63"/>
      <c r="BG17" s="63"/>
      <c r="BH17" s="63"/>
    </row>
    <row r="18" spans="1:60" ht="15.75" customHeight="1">
      <c r="A18" s="81"/>
      <c r="B18" s="82" t="s">
        <v>147</v>
      </c>
      <c r="C18" s="77">
        <f t="shared" si="6"/>
        <v>1140</v>
      </c>
      <c r="D18" s="77">
        <v>598</v>
      </c>
      <c r="E18" s="77">
        <v>542</v>
      </c>
      <c r="F18" s="77">
        <f t="shared" si="7"/>
        <v>12</v>
      </c>
      <c r="G18" s="77">
        <f t="shared" si="8"/>
        <v>17</v>
      </c>
      <c r="H18" s="77">
        <v>0</v>
      </c>
      <c r="I18" s="77">
        <v>2</v>
      </c>
      <c r="J18" s="77">
        <f t="shared" si="9"/>
        <v>1</v>
      </c>
      <c r="K18" s="77">
        <f t="shared" si="10"/>
        <v>3</v>
      </c>
      <c r="L18" s="77">
        <v>1</v>
      </c>
      <c r="M18" s="77">
        <v>1</v>
      </c>
      <c r="N18" s="114">
        <v>0</v>
      </c>
      <c r="O18" s="115">
        <v>2</v>
      </c>
      <c r="P18" s="77">
        <v>3</v>
      </c>
      <c r="Q18" s="77">
        <v>6</v>
      </c>
      <c r="R18" s="77">
        <f t="shared" si="12"/>
        <v>3</v>
      </c>
      <c r="S18" s="77">
        <f t="shared" si="13"/>
        <v>4</v>
      </c>
      <c r="T18" s="77">
        <v>0</v>
      </c>
      <c r="U18" s="77">
        <v>1</v>
      </c>
      <c r="V18" s="77">
        <v>3</v>
      </c>
      <c r="W18" s="77">
        <v>3</v>
      </c>
      <c r="X18" s="77">
        <v>0</v>
      </c>
      <c r="Y18" s="114">
        <v>0</v>
      </c>
      <c r="Z18" s="83">
        <v>0</v>
      </c>
      <c r="AA18" s="83">
        <v>0</v>
      </c>
      <c r="AB18" s="83">
        <v>5</v>
      </c>
      <c r="AC18" s="83">
        <v>2</v>
      </c>
      <c r="AD18" s="83">
        <v>243</v>
      </c>
      <c r="AE18" s="83">
        <v>169</v>
      </c>
      <c r="AF18" s="83">
        <v>234</v>
      </c>
      <c r="AG18" s="83">
        <v>164</v>
      </c>
      <c r="AH18" s="83">
        <v>9</v>
      </c>
      <c r="AI18" s="83">
        <v>1</v>
      </c>
      <c r="AJ18" s="83">
        <v>13</v>
      </c>
      <c r="AK18" s="83">
        <v>1</v>
      </c>
      <c r="AL18" s="83">
        <v>38</v>
      </c>
      <c r="AM18" s="83">
        <v>17</v>
      </c>
      <c r="AN18" s="83">
        <v>11</v>
      </c>
      <c r="AO18" s="83">
        <v>9</v>
      </c>
      <c r="AP18" s="83">
        <v>7</v>
      </c>
      <c r="AQ18" s="83">
        <v>8</v>
      </c>
      <c r="AR18" s="83">
        <v>27</v>
      </c>
      <c r="AS18" s="83">
        <v>18</v>
      </c>
      <c r="AT18" s="83">
        <v>5</v>
      </c>
      <c r="AU18" s="83">
        <v>10</v>
      </c>
      <c r="AV18" s="83">
        <v>13</v>
      </c>
      <c r="AW18" s="83">
        <v>10</v>
      </c>
      <c r="AX18" s="83">
        <v>0</v>
      </c>
      <c r="AY18" s="116">
        <v>0</v>
      </c>
      <c r="AZ18" s="63"/>
      <c r="BA18" s="63"/>
      <c r="BB18" s="63"/>
      <c r="BC18" s="63"/>
      <c r="BD18" s="63"/>
      <c r="BE18" s="63"/>
      <c r="BF18" s="63"/>
      <c r="BG18" s="63"/>
      <c r="BH18" s="63"/>
    </row>
    <row r="19" spans="1:60" ht="15.75" customHeight="1">
      <c r="A19" s="81"/>
      <c r="B19" s="82" t="s">
        <v>148</v>
      </c>
      <c r="C19" s="77">
        <f t="shared" si="6"/>
        <v>1325</v>
      </c>
      <c r="D19" s="77">
        <v>725</v>
      </c>
      <c r="E19" s="77">
        <v>600</v>
      </c>
      <c r="F19" s="77">
        <f t="shared" si="7"/>
        <v>24</v>
      </c>
      <c r="G19" s="77">
        <f t="shared" si="8"/>
        <v>22</v>
      </c>
      <c r="H19" s="77">
        <v>0</v>
      </c>
      <c r="I19" s="77">
        <v>2</v>
      </c>
      <c r="J19" s="77">
        <f t="shared" si="9"/>
        <v>2</v>
      </c>
      <c r="K19" s="77">
        <f t="shared" si="10"/>
        <v>3</v>
      </c>
      <c r="L19" s="77">
        <v>2</v>
      </c>
      <c r="M19" s="77">
        <v>2</v>
      </c>
      <c r="N19" s="114">
        <v>0</v>
      </c>
      <c r="O19" s="115">
        <v>1</v>
      </c>
      <c r="P19" s="77">
        <v>13</v>
      </c>
      <c r="Q19" s="77">
        <v>6</v>
      </c>
      <c r="R19" s="77">
        <f t="shared" si="12"/>
        <v>5</v>
      </c>
      <c r="S19" s="77">
        <f t="shared" si="13"/>
        <v>6</v>
      </c>
      <c r="T19" s="77">
        <v>1</v>
      </c>
      <c r="U19" s="77">
        <v>2</v>
      </c>
      <c r="V19" s="77">
        <v>3</v>
      </c>
      <c r="W19" s="77">
        <v>4</v>
      </c>
      <c r="X19" s="77">
        <v>1</v>
      </c>
      <c r="Y19" s="114">
        <v>0</v>
      </c>
      <c r="Z19" s="83">
        <v>1</v>
      </c>
      <c r="AA19" s="83">
        <v>0</v>
      </c>
      <c r="AB19" s="83">
        <v>3</v>
      </c>
      <c r="AC19" s="83">
        <v>5</v>
      </c>
      <c r="AD19" s="83">
        <v>263</v>
      </c>
      <c r="AE19" s="83">
        <v>155</v>
      </c>
      <c r="AF19" s="83">
        <v>254</v>
      </c>
      <c r="AG19" s="83">
        <v>153</v>
      </c>
      <c r="AH19" s="83">
        <v>3</v>
      </c>
      <c r="AI19" s="83">
        <v>0</v>
      </c>
      <c r="AJ19" s="83">
        <v>10</v>
      </c>
      <c r="AK19" s="83">
        <v>3</v>
      </c>
      <c r="AL19" s="83">
        <v>40</v>
      </c>
      <c r="AM19" s="83">
        <v>16</v>
      </c>
      <c r="AN19" s="83">
        <v>17</v>
      </c>
      <c r="AO19" s="83">
        <v>15</v>
      </c>
      <c r="AP19" s="83">
        <v>9</v>
      </c>
      <c r="AQ19" s="83">
        <v>9</v>
      </c>
      <c r="AR19" s="83">
        <v>30</v>
      </c>
      <c r="AS19" s="83">
        <v>16</v>
      </c>
      <c r="AT19" s="83">
        <v>11</v>
      </c>
      <c r="AU19" s="83">
        <v>7</v>
      </c>
      <c r="AV19" s="83">
        <v>15</v>
      </c>
      <c r="AW19" s="83">
        <v>15</v>
      </c>
      <c r="AX19" s="83">
        <v>0</v>
      </c>
      <c r="AY19" s="116">
        <v>1</v>
      </c>
      <c r="AZ19" s="63"/>
      <c r="BA19" s="63"/>
      <c r="BB19" s="63"/>
      <c r="BC19" s="63"/>
      <c r="BD19" s="63"/>
      <c r="BE19" s="63"/>
      <c r="BF19" s="63"/>
      <c r="BG19" s="63"/>
      <c r="BH19" s="63"/>
    </row>
    <row r="20" spans="1:60" ht="15.75" customHeight="1">
      <c r="A20" s="81"/>
      <c r="B20" s="82" t="s">
        <v>149</v>
      </c>
      <c r="C20" s="77">
        <f t="shared" si="6"/>
        <v>1294</v>
      </c>
      <c r="D20" s="77">
        <v>685</v>
      </c>
      <c r="E20" s="77">
        <v>609</v>
      </c>
      <c r="F20" s="77">
        <f t="shared" si="7"/>
        <v>22</v>
      </c>
      <c r="G20" s="77">
        <f t="shared" si="8"/>
        <v>17</v>
      </c>
      <c r="H20" s="77">
        <v>3</v>
      </c>
      <c r="I20" s="77">
        <v>0</v>
      </c>
      <c r="J20" s="77">
        <f t="shared" si="9"/>
        <v>4</v>
      </c>
      <c r="K20" s="77">
        <f t="shared" si="10"/>
        <v>0</v>
      </c>
      <c r="L20" s="77">
        <v>3</v>
      </c>
      <c r="M20" s="77">
        <v>0</v>
      </c>
      <c r="N20" s="114">
        <v>1</v>
      </c>
      <c r="O20" s="115">
        <v>0</v>
      </c>
      <c r="P20" s="77">
        <v>8</v>
      </c>
      <c r="Q20" s="77">
        <v>6</v>
      </c>
      <c r="R20" s="77">
        <f t="shared" si="12"/>
        <v>3</v>
      </c>
      <c r="S20" s="77">
        <f t="shared" si="13"/>
        <v>4</v>
      </c>
      <c r="T20" s="77">
        <v>1</v>
      </c>
      <c r="U20" s="77">
        <v>0</v>
      </c>
      <c r="V20" s="77">
        <v>2</v>
      </c>
      <c r="W20" s="77">
        <v>4</v>
      </c>
      <c r="X20" s="77">
        <v>0</v>
      </c>
      <c r="Y20" s="114">
        <v>0</v>
      </c>
      <c r="Z20" s="83">
        <v>0</v>
      </c>
      <c r="AA20" s="83">
        <v>0</v>
      </c>
      <c r="AB20" s="83">
        <v>4</v>
      </c>
      <c r="AC20" s="83">
        <v>7</v>
      </c>
      <c r="AD20" s="83">
        <v>245</v>
      </c>
      <c r="AE20" s="83">
        <v>166</v>
      </c>
      <c r="AF20" s="83">
        <v>239</v>
      </c>
      <c r="AG20" s="83">
        <v>164</v>
      </c>
      <c r="AH20" s="83">
        <v>8</v>
      </c>
      <c r="AI20" s="83">
        <v>2</v>
      </c>
      <c r="AJ20" s="83">
        <v>12</v>
      </c>
      <c r="AK20" s="83">
        <v>4</v>
      </c>
      <c r="AL20" s="83">
        <v>40</v>
      </c>
      <c r="AM20" s="83">
        <v>31</v>
      </c>
      <c r="AN20" s="83">
        <v>17</v>
      </c>
      <c r="AO20" s="83">
        <v>10</v>
      </c>
      <c r="AP20" s="83">
        <v>7</v>
      </c>
      <c r="AQ20" s="83">
        <v>5</v>
      </c>
      <c r="AR20" s="83">
        <v>33</v>
      </c>
      <c r="AS20" s="83">
        <v>27</v>
      </c>
      <c r="AT20" s="83">
        <v>11</v>
      </c>
      <c r="AU20" s="83">
        <v>14</v>
      </c>
      <c r="AV20" s="83">
        <v>12</v>
      </c>
      <c r="AW20" s="83">
        <v>5</v>
      </c>
      <c r="AX20" s="83">
        <v>1</v>
      </c>
      <c r="AY20" s="116">
        <v>0</v>
      </c>
      <c r="AZ20" s="63"/>
      <c r="BA20" s="63"/>
      <c r="BB20" s="63"/>
      <c r="BC20" s="63"/>
      <c r="BD20" s="63"/>
      <c r="BE20" s="63"/>
      <c r="BF20" s="63"/>
      <c r="BG20" s="63"/>
      <c r="BH20" s="63"/>
    </row>
    <row r="21" spans="1:60" ht="15.75" customHeight="1">
      <c r="A21" s="81"/>
      <c r="B21" s="82" t="s">
        <v>150</v>
      </c>
      <c r="C21" s="77">
        <f t="shared" si="6"/>
        <v>1465</v>
      </c>
      <c r="D21" s="77">
        <v>790</v>
      </c>
      <c r="E21" s="77">
        <v>675</v>
      </c>
      <c r="F21" s="77">
        <f t="shared" si="7"/>
        <v>15</v>
      </c>
      <c r="G21" s="77">
        <f t="shared" si="8"/>
        <v>21</v>
      </c>
      <c r="H21" s="77">
        <v>0</v>
      </c>
      <c r="I21" s="77">
        <v>3</v>
      </c>
      <c r="J21" s="77">
        <f t="shared" si="9"/>
        <v>0</v>
      </c>
      <c r="K21" s="77">
        <f t="shared" si="10"/>
        <v>1</v>
      </c>
      <c r="L21" s="77">
        <v>0</v>
      </c>
      <c r="M21" s="77">
        <v>1</v>
      </c>
      <c r="N21" s="114">
        <v>0</v>
      </c>
      <c r="O21" s="115">
        <v>0</v>
      </c>
      <c r="P21" s="77">
        <v>6</v>
      </c>
      <c r="Q21" s="77">
        <v>6</v>
      </c>
      <c r="R21" s="77">
        <f t="shared" si="12"/>
        <v>1</v>
      </c>
      <c r="S21" s="77">
        <f t="shared" si="13"/>
        <v>5</v>
      </c>
      <c r="T21" s="77">
        <v>0</v>
      </c>
      <c r="U21" s="77">
        <v>0</v>
      </c>
      <c r="V21" s="77">
        <v>1</v>
      </c>
      <c r="W21" s="77">
        <v>5</v>
      </c>
      <c r="X21" s="77">
        <v>0</v>
      </c>
      <c r="Y21" s="114">
        <v>0</v>
      </c>
      <c r="Z21" s="83">
        <v>0</v>
      </c>
      <c r="AA21" s="83">
        <v>0</v>
      </c>
      <c r="AB21" s="83">
        <v>8</v>
      </c>
      <c r="AC21" s="83">
        <v>6</v>
      </c>
      <c r="AD21" s="83">
        <v>295</v>
      </c>
      <c r="AE21" s="83">
        <v>203</v>
      </c>
      <c r="AF21" s="83">
        <v>289</v>
      </c>
      <c r="AG21" s="83">
        <v>198</v>
      </c>
      <c r="AH21" s="83">
        <v>4</v>
      </c>
      <c r="AI21" s="83">
        <v>4</v>
      </c>
      <c r="AJ21" s="83">
        <v>13</v>
      </c>
      <c r="AK21" s="83">
        <v>3</v>
      </c>
      <c r="AL21" s="83">
        <v>41</v>
      </c>
      <c r="AM21" s="83">
        <v>15</v>
      </c>
      <c r="AN21" s="83">
        <v>21</v>
      </c>
      <c r="AO21" s="83">
        <v>24</v>
      </c>
      <c r="AP21" s="83">
        <v>12</v>
      </c>
      <c r="AQ21" s="83">
        <v>11</v>
      </c>
      <c r="AR21" s="83">
        <v>34</v>
      </c>
      <c r="AS21" s="83">
        <v>18</v>
      </c>
      <c r="AT21" s="83">
        <v>15</v>
      </c>
      <c r="AU21" s="83">
        <v>14</v>
      </c>
      <c r="AV21" s="83">
        <v>14</v>
      </c>
      <c r="AW21" s="83">
        <v>19</v>
      </c>
      <c r="AX21" s="83">
        <v>1</v>
      </c>
      <c r="AY21" s="116">
        <v>0</v>
      </c>
      <c r="AZ21" s="63"/>
      <c r="BA21" s="63"/>
      <c r="BB21" s="63"/>
      <c r="BC21" s="63"/>
      <c r="BD21" s="63"/>
      <c r="BE21" s="63"/>
      <c r="BF21" s="63"/>
      <c r="BG21" s="63"/>
      <c r="BH21" s="63"/>
    </row>
    <row r="22" spans="1:60" ht="15.75" customHeight="1">
      <c r="A22" s="81"/>
      <c r="B22" s="82" t="s">
        <v>151</v>
      </c>
      <c r="C22" s="77">
        <f t="shared" si="6"/>
        <v>1945</v>
      </c>
      <c r="D22" s="77">
        <v>1085</v>
      </c>
      <c r="E22" s="77">
        <v>860</v>
      </c>
      <c r="F22" s="77">
        <f t="shared" si="7"/>
        <v>29</v>
      </c>
      <c r="G22" s="77">
        <f t="shared" si="8"/>
        <v>24</v>
      </c>
      <c r="H22" s="77">
        <v>2</v>
      </c>
      <c r="I22" s="77">
        <v>1</v>
      </c>
      <c r="J22" s="77">
        <f t="shared" si="9"/>
        <v>4</v>
      </c>
      <c r="K22" s="77">
        <f t="shared" si="10"/>
        <v>3</v>
      </c>
      <c r="L22" s="77">
        <v>4</v>
      </c>
      <c r="M22" s="77">
        <v>3</v>
      </c>
      <c r="N22" s="114">
        <v>0</v>
      </c>
      <c r="O22" s="115">
        <v>0</v>
      </c>
      <c r="P22" s="77">
        <v>10</v>
      </c>
      <c r="Q22" s="77">
        <v>8</v>
      </c>
      <c r="R22" s="77">
        <f t="shared" si="12"/>
        <v>7</v>
      </c>
      <c r="S22" s="77">
        <f t="shared" si="13"/>
        <v>5</v>
      </c>
      <c r="T22" s="77">
        <v>1</v>
      </c>
      <c r="U22" s="77">
        <v>0</v>
      </c>
      <c r="V22" s="77">
        <v>6</v>
      </c>
      <c r="W22" s="77">
        <v>5</v>
      </c>
      <c r="X22" s="77">
        <v>0</v>
      </c>
      <c r="Y22" s="114">
        <v>0</v>
      </c>
      <c r="Z22" s="83">
        <v>0</v>
      </c>
      <c r="AA22" s="83">
        <v>0</v>
      </c>
      <c r="AB22" s="83">
        <v>6</v>
      </c>
      <c r="AC22" s="83">
        <v>7</v>
      </c>
      <c r="AD22" s="83">
        <v>386</v>
      </c>
      <c r="AE22" s="83">
        <v>224</v>
      </c>
      <c r="AF22" s="83">
        <v>373</v>
      </c>
      <c r="AG22" s="83">
        <v>220</v>
      </c>
      <c r="AH22" s="83">
        <v>10</v>
      </c>
      <c r="AI22" s="83">
        <v>5</v>
      </c>
      <c r="AJ22" s="83">
        <v>16</v>
      </c>
      <c r="AK22" s="83">
        <v>8</v>
      </c>
      <c r="AL22" s="83">
        <v>59</v>
      </c>
      <c r="AM22" s="83">
        <v>33</v>
      </c>
      <c r="AN22" s="83">
        <v>27</v>
      </c>
      <c r="AO22" s="83">
        <v>26</v>
      </c>
      <c r="AP22" s="83">
        <v>12</v>
      </c>
      <c r="AQ22" s="83">
        <v>8</v>
      </c>
      <c r="AR22" s="83">
        <v>50</v>
      </c>
      <c r="AS22" s="83">
        <v>24</v>
      </c>
      <c r="AT22" s="83">
        <v>15</v>
      </c>
      <c r="AU22" s="83">
        <v>23</v>
      </c>
      <c r="AV22" s="83">
        <v>26</v>
      </c>
      <c r="AW22" s="83">
        <v>18</v>
      </c>
      <c r="AX22" s="83">
        <v>0</v>
      </c>
      <c r="AY22" s="116">
        <v>0</v>
      </c>
      <c r="AZ22" s="63"/>
      <c r="BA22" s="63"/>
      <c r="BB22" s="63"/>
      <c r="BC22" s="63"/>
      <c r="BD22" s="63"/>
      <c r="BE22" s="63"/>
      <c r="BF22" s="63"/>
      <c r="BG22" s="63"/>
      <c r="BH22" s="63"/>
    </row>
    <row r="23" spans="1:60" ht="15.75" customHeight="1">
      <c r="A23" s="81"/>
      <c r="B23" s="82" t="s">
        <v>152</v>
      </c>
      <c r="C23" s="77">
        <f t="shared" si="6"/>
        <v>1767</v>
      </c>
      <c r="D23" s="77">
        <v>944</v>
      </c>
      <c r="E23" s="77">
        <v>823</v>
      </c>
      <c r="F23" s="77">
        <f t="shared" si="7"/>
        <v>15</v>
      </c>
      <c r="G23" s="77">
        <f t="shared" si="8"/>
        <v>23</v>
      </c>
      <c r="H23" s="77">
        <v>0</v>
      </c>
      <c r="I23" s="77">
        <v>3</v>
      </c>
      <c r="J23" s="77">
        <f t="shared" si="9"/>
        <v>2</v>
      </c>
      <c r="K23" s="77">
        <f t="shared" si="10"/>
        <v>0</v>
      </c>
      <c r="L23" s="77">
        <v>2</v>
      </c>
      <c r="M23" s="77">
        <v>0</v>
      </c>
      <c r="N23" s="114">
        <v>0</v>
      </c>
      <c r="O23" s="115">
        <v>0</v>
      </c>
      <c r="P23" s="77">
        <v>5</v>
      </c>
      <c r="Q23" s="77">
        <v>14</v>
      </c>
      <c r="R23" s="77">
        <f t="shared" si="12"/>
        <v>6</v>
      </c>
      <c r="S23" s="77">
        <f t="shared" si="13"/>
        <v>4</v>
      </c>
      <c r="T23" s="77">
        <v>0</v>
      </c>
      <c r="U23" s="77">
        <v>1</v>
      </c>
      <c r="V23" s="77">
        <v>5</v>
      </c>
      <c r="W23" s="77">
        <v>3</v>
      </c>
      <c r="X23" s="77">
        <v>1</v>
      </c>
      <c r="Y23" s="114">
        <v>0</v>
      </c>
      <c r="Z23" s="83">
        <v>0</v>
      </c>
      <c r="AA23" s="83">
        <v>0</v>
      </c>
      <c r="AB23" s="83">
        <v>2</v>
      </c>
      <c r="AC23" s="83">
        <v>2</v>
      </c>
      <c r="AD23" s="83">
        <v>373</v>
      </c>
      <c r="AE23" s="83">
        <v>215</v>
      </c>
      <c r="AF23" s="83">
        <v>364</v>
      </c>
      <c r="AG23" s="83">
        <v>210</v>
      </c>
      <c r="AH23" s="83">
        <v>5</v>
      </c>
      <c r="AI23" s="83">
        <v>3</v>
      </c>
      <c r="AJ23" s="83">
        <v>18</v>
      </c>
      <c r="AK23" s="83">
        <v>2</v>
      </c>
      <c r="AL23" s="83">
        <v>63</v>
      </c>
      <c r="AM23" s="83">
        <v>30</v>
      </c>
      <c r="AN23" s="83">
        <v>19</v>
      </c>
      <c r="AO23" s="83">
        <v>23</v>
      </c>
      <c r="AP23" s="83">
        <v>13</v>
      </c>
      <c r="AQ23" s="83">
        <v>6</v>
      </c>
      <c r="AR23" s="83">
        <v>48</v>
      </c>
      <c r="AS23" s="83">
        <v>21</v>
      </c>
      <c r="AT23" s="83">
        <v>9</v>
      </c>
      <c r="AU23" s="83">
        <v>15</v>
      </c>
      <c r="AV23" s="83">
        <v>30</v>
      </c>
      <c r="AW23" s="83">
        <v>21</v>
      </c>
      <c r="AX23" s="83">
        <v>4</v>
      </c>
      <c r="AY23" s="116">
        <v>1</v>
      </c>
      <c r="AZ23" s="63"/>
      <c r="BA23" s="63"/>
      <c r="BB23" s="63"/>
      <c r="BC23" s="63"/>
      <c r="BD23" s="63"/>
      <c r="BE23" s="63"/>
      <c r="BF23" s="63"/>
      <c r="BG23" s="63"/>
      <c r="BH23" s="63"/>
    </row>
    <row r="24" spans="1:60" ht="15.75" customHeight="1">
      <c r="A24" s="81"/>
      <c r="B24" s="82" t="s">
        <v>153</v>
      </c>
      <c r="C24" s="77">
        <f t="shared" si="6"/>
        <v>1125</v>
      </c>
      <c r="D24" s="77">
        <v>585</v>
      </c>
      <c r="E24" s="77">
        <v>540</v>
      </c>
      <c r="F24" s="77">
        <f t="shared" si="7"/>
        <v>8</v>
      </c>
      <c r="G24" s="77">
        <f t="shared" si="8"/>
        <v>20</v>
      </c>
      <c r="H24" s="77">
        <v>2</v>
      </c>
      <c r="I24" s="77">
        <v>2</v>
      </c>
      <c r="J24" s="77">
        <f t="shared" si="9"/>
        <v>0</v>
      </c>
      <c r="K24" s="77">
        <f t="shared" si="10"/>
        <v>0</v>
      </c>
      <c r="L24" s="77">
        <v>0</v>
      </c>
      <c r="M24" s="77">
        <v>0</v>
      </c>
      <c r="N24" s="114">
        <v>0</v>
      </c>
      <c r="O24" s="115">
        <v>0</v>
      </c>
      <c r="P24" s="77">
        <v>1</v>
      </c>
      <c r="Q24" s="77">
        <v>6</v>
      </c>
      <c r="R24" s="77">
        <f t="shared" si="12"/>
        <v>5</v>
      </c>
      <c r="S24" s="77">
        <f t="shared" si="13"/>
        <v>8</v>
      </c>
      <c r="T24" s="77">
        <v>0</v>
      </c>
      <c r="U24" s="77">
        <v>1</v>
      </c>
      <c r="V24" s="77">
        <v>5</v>
      </c>
      <c r="W24" s="77">
        <v>7</v>
      </c>
      <c r="X24" s="77">
        <v>0</v>
      </c>
      <c r="Y24" s="114">
        <v>0</v>
      </c>
      <c r="Z24" s="83">
        <v>0</v>
      </c>
      <c r="AA24" s="83">
        <v>0</v>
      </c>
      <c r="AB24" s="83">
        <v>0</v>
      </c>
      <c r="AC24" s="83">
        <v>4</v>
      </c>
      <c r="AD24" s="83">
        <v>233</v>
      </c>
      <c r="AE24" s="83">
        <v>156</v>
      </c>
      <c r="AF24" s="83">
        <v>228</v>
      </c>
      <c r="AG24" s="83">
        <v>153</v>
      </c>
      <c r="AH24" s="83">
        <v>8</v>
      </c>
      <c r="AI24" s="83">
        <v>2</v>
      </c>
      <c r="AJ24" s="83">
        <v>13</v>
      </c>
      <c r="AK24" s="83">
        <v>4</v>
      </c>
      <c r="AL24" s="83">
        <v>38</v>
      </c>
      <c r="AM24" s="83">
        <v>10</v>
      </c>
      <c r="AN24" s="83">
        <v>12</v>
      </c>
      <c r="AO24" s="83">
        <v>14</v>
      </c>
      <c r="AP24" s="83">
        <v>5</v>
      </c>
      <c r="AQ24" s="83">
        <v>3</v>
      </c>
      <c r="AR24" s="83">
        <v>39</v>
      </c>
      <c r="AS24" s="83">
        <v>15</v>
      </c>
      <c r="AT24" s="83">
        <v>7</v>
      </c>
      <c r="AU24" s="83">
        <v>8</v>
      </c>
      <c r="AV24" s="83">
        <v>12</v>
      </c>
      <c r="AW24" s="83">
        <v>10</v>
      </c>
      <c r="AX24" s="83">
        <v>1</v>
      </c>
      <c r="AY24" s="116">
        <v>0</v>
      </c>
      <c r="AZ24" s="63"/>
      <c r="BA24" s="63"/>
      <c r="BB24" s="63"/>
      <c r="BC24" s="63"/>
      <c r="BD24" s="63"/>
      <c r="BE24" s="63"/>
      <c r="BF24" s="63"/>
      <c r="BG24" s="63"/>
      <c r="BH24" s="63"/>
    </row>
    <row r="25" spans="1:60" ht="15.75" customHeight="1">
      <c r="A25" s="84"/>
      <c r="B25" s="85" t="s">
        <v>154</v>
      </c>
      <c r="C25" s="86">
        <f t="shared" si="6"/>
        <v>1659</v>
      </c>
      <c r="D25" s="86">
        <v>854</v>
      </c>
      <c r="E25" s="86">
        <v>805</v>
      </c>
      <c r="F25" s="86">
        <f t="shared" si="7"/>
        <v>16</v>
      </c>
      <c r="G25" s="86">
        <f t="shared" si="8"/>
        <v>24</v>
      </c>
      <c r="H25" s="86">
        <v>0</v>
      </c>
      <c r="I25" s="86">
        <v>2</v>
      </c>
      <c r="J25" s="86">
        <f t="shared" si="9"/>
        <v>1</v>
      </c>
      <c r="K25" s="86">
        <f t="shared" si="10"/>
        <v>2</v>
      </c>
      <c r="L25" s="86">
        <v>1</v>
      </c>
      <c r="M25" s="86">
        <v>1</v>
      </c>
      <c r="N25" s="117">
        <v>0</v>
      </c>
      <c r="O25" s="118">
        <v>1</v>
      </c>
      <c r="P25" s="86">
        <v>8</v>
      </c>
      <c r="Q25" s="86">
        <v>11</v>
      </c>
      <c r="R25" s="86">
        <f t="shared" si="12"/>
        <v>5</v>
      </c>
      <c r="S25" s="86">
        <f t="shared" si="13"/>
        <v>3</v>
      </c>
      <c r="T25" s="86">
        <v>0</v>
      </c>
      <c r="U25" s="86">
        <v>1</v>
      </c>
      <c r="V25" s="86">
        <v>5</v>
      </c>
      <c r="W25" s="86">
        <v>2</v>
      </c>
      <c r="X25" s="86">
        <v>0</v>
      </c>
      <c r="Y25" s="117">
        <v>0</v>
      </c>
      <c r="Z25" s="83">
        <v>0</v>
      </c>
      <c r="AA25" s="83">
        <v>0</v>
      </c>
      <c r="AB25" s="83">
        <v>2</v>
      </c>
      <c r="AC25" s="83">
        <v>6</v>
      </c>
      <c r="AD25" s="83">
        <v>326</v>
      </c>
      <c r="AE25" s="83">
        <v>228</v>
      </c>
      <c r="AF25" s="83">
        <v>317</v>
      </c>
      <c r="AG25" s="83">
        <v>222</v>
      </c>
      <c r="AH25" s="83">
        <v>7</v>
      </c>
      <c r="AI25" s="83">
        <v>3</v>
      </c>
      <c r="AJ25" s="83">
        <v>13</v>
      </c>
      <c r="AK25" s="83">
        <v>6</v>
      </c>
      <c r="AL25" s="83">
        <v>56</v>
      </c>
      <c r="AM25" s="83">
        <v>28</v>
      </c>
      <c r="AN25" s="83">
        <v>21</v>
      </c>
      <c r="AO25" s="83">
        <v>27</v>
      </c>
      <c r="AP25" s="83">
        <v>8</v>
      </c>
      <c r="AQ25" s="83">
        <v>6</v>
      </c>
      <c r="AR25" s="83">
        <v>37</v>
      </c>
      <c r="AS25" s="83">
        <v>21</v>
      </c>
      <c r="AT25" s="83">
        <v>16</v>
      </c>
      <c r="AU25" s="83">
        <v>17</v>
      </c>
      <c r="AV25" s="83">
        <v>14</v>
      </c>
      <c r="AW25" s="83">
        <v>17</v>
      </c>
      <c r="AX25" s="83">
        <v>1</v>
      </c>
      <c r="AY25" s="116">
        <v>0</v>
      </c>
      <c r="AZ25" s="63"/>
      <c r="BA25" s="63"/>
      <c r="BB25" s="63"/>
      <c r="BC25" s="63"/>
      <c r="BD25" s="63"/>
      <c r="BE25" s="63"/>
      <c r="BF25" s="63"/>
      <c r="BG25" s="63"/>
      <c r="BH25" s="63"/>
    </row>
    <row r="26" spans="1:60" ht="15.75" customHeight="1">
      <c r="A26" s="87" t="s">
        <v>67</v>
      </c>
      <c r="B26" s="88" t="s">
        <v>155</v>
      </c>
      <c r="C26" s="89">
        <f t="shared" si="6"/>
        <v>4668</v>
      </c>
      <c r="D26" s="90">
        <v>2557</v>
      </c>
      <c r="E26" s="90">
        <v>2111</v>
      </c>
      <c r="F26" s="90">
        <f t="shared" si="7"/>
        <v>57</v>
      </c>
      <c r="G26" s="90">
        <f t="shared" si="8"/>
        <v>57</v>
      </c>
      <c r="H26" s="90">
        <v>5</v>
      </c>
      <c r="I26" s="90">
        <v>2</v>
      </c>
      <c r="J26" s="90">
        <f t="shared" si="9"/>
        <v>6</v>
      </c>
      <c r="K26" s="90">
        <f t="shared" si="10"/>
        <v>5</v>
      </c>
      <c r="L26" s="90">
        <v>5</v>
      </c>
      <c r="M26" s="90">
        <v>3</v>
      </c>
      <c r="N26" s="119">
        <v>1</v>
      </c>
      <c r="O26" s="120">
        <v>2</v>
      </c>
      <c r="P26" s="90">
        <v>11</v>
      </c>
      <c r="Q26" s="90">
        <v>19</v>
      </c>
      <c r="R26" s="90">
        <f t="shared" si="12"/>
        <v>25</v>
      </c>
      <c r="S26" s="90">
        <f t="shared" si="13"/>
        <v>20</v>
      </c>
      <c r="T26" s="90">
        <v>4</v>
      </c>
      <c r="U26" s="90">
        <v>0</v>
      </c>
      <c r="V26" s="90">
        <v>20</v>
      </c>
      <c r="W26" s="90">
        <v>20</v>
      </c>
      <c r="X26" s="90">
        <v>1</v>
      </c>
      <c r="Y26" s="119">
        <v>0</v>
      </c>
      <c r="Z26" s="91">
        <v>0</v>
      </c>
      <c r="AA26" s="91">
        <v>0</v>
      </c>
      <c r="AB26" s="91">
        <v>10</v>
      </c>
      <c r="AC26" s="91">
        <v>11</v>
      </c>
      <c r="AD26" s="91">
        <v>930</v>
      </c>
      <c r="AE26" s="91">
        <v>547</v>
      </c>
      <c r="AF26" s="91">
        <v>903</v>
      </c>
      <c r="AG26" s="91">
        <v>528</v>
      </c>
      <c r="AH26" s="91">
        <v>23</v>
      </c>
      <c r="AI26" s="91">
        <v>5</v>
      </c>
      <c r="AJ26" s="91">
        <v>37</v>
      </c>
      <c r="AK26" s="91">
        <v>9</v>
      </c>
      <c r="AL26" s="91">
        <v>118</v>
      </c>
      <c r="AM26" s="91">
        <v>63</v>
      </c>
      <c r="AN26" s="91">
        <v>64</v>
      </c>
      <c r="AO26" s="91">
        <v>52</v>
      </c>
      <c r="AP26" s="91">
        <v>26</v>
      </c>
      <c r="AQ26" s="91">
        <v>20</v>
      </c>
      <c r="AR26" s="91">
        <v>146</v>
      </c>
      <c r="AS26" s="91">
        <v>59</v>
      </c>
      <c r="AT26" s="91">
        <v>36</v>
      </c>
      <c r="AU26" s="91">
        <v>29</v>
      </c>
      <c r="AV26" s="91">
        <v>61</v>
      </c>
      <c r="AW26" s="91">
        <v>38</v>
      </c>
      <c r="AX26" s="91">
        <v>2</v>
      </c>
      <c r="AY26" s="121">
        <v>0</v>
      </c>
      <c r="AZ26" s="63"/>
      <c r="BA26" s="63"/>
      <c r="BB26" s="63"/>
      <c r="BC26" s="63"/>
      <c r="BD26" s="63"/>
      <c r="BE26" s="63"/>
      <c r="BF26" s="63"/>
      <c r="BG26" s="63"/>
      <c r="BH26" s="63"/>
    </row>
    <row r="27" spans="1:60" ht="15.75" customHeight="1">
      <c r="A27" s="87" t="s">
        <v>68</v>
      </c>
      <c r="B27" s="88" t="s">
        <v>156</v>
      </c>
      <c r="C27" s="89">
        <f t="shared" si="6"/>
        <v>4128</v>
      </c>
      <c r="D27" s="90">
        <v>2264</v>
      </c>
      <c r="E27" s="90">
        <v>1864</v>
      </c>
      <c r="F27" s="90">
        <f t="shared" si="7"/>
        <v>51</v>
      </c>
      <c r="G27" s="90">
        <f t="shared" si="8"/>
        <v>44</v>
      </c>
      <c r="H27" s="90">
        <v>4</v>
      </c>
      <c r="I27" s="90">
        <v>1</v>
      </c>
      <c r="J27" s="90">
        <f t="shared" si="9"/>
        <v>6</v>
      </c>
      <c r="K27" s="90">
        <f t="shared" si="10"/>
        <v>1</v>
      </c>
      <c r="L27" s="90">
        <v>5</v>
      </c>
      <c r="M27" s="90">
        <v>1</v>
      </c>
      <c r="N27" s="119">
        <v>1</v>
      </c>
      <c r="O27" s="120">
        <v>0</v>
      </c>
      <c r="P27" s="90">
        <v>19</v>
      </c>
      <c r="Q27" s="90">
        <v>30</v>
      </c>
      <c r="R27" s="90">
        <f t="shared" si="12"/>
        <v>12</v>
      </c>
      <c r="S27" s="90">
        <f t="shared" si="13"/>
        <v>7</v>
      </c>
      <c r="T27" s="90">
        <v>0</v>
      </c>
      <c r="U27" s="90">
        <v>1</v>
      </c>
      <c r="V27" s="90">
        <v>11</v>
      </c>
      <c r="W27" s="90">
        <v>6</v>
      </c>
      <c r="X27" s="90">
        <v>1</v>
      </c>
      <c r="Y27" s="119">
        <v>0</v>
      </c>
      <c r="Z27" s="91">
        <v>0</v>
      </c>
      <c r="AA27" s="91">
        <v>0</v>
      </c>
      <c r="AB27" s="91">
        <v>10</v>
      </c>
      <c r="AC27" s="91">
        <v>5</v>
      </c>
      <c r="AD27" s="91">
        <v>909</v>
      </c>
      <c r="AE27" s="91">
        <v>562</v>
      </c>
      <c r="AF27" s="91">
        <v>893</v>
      </c>
      <c r="AG27" s="91">
        <v>545</v>
      </c>
      <c r="AH27" s="91">
        <v>31</v>
      </c>
      <c r="AI27" s="91">
        <v>6</v>
      </c>
      <c r="AJ27" s="91">
        <v>45</v>
      </c>
      <c r="AK27" s="91">
        <v>8</v>
      </c>
      <c r="AL27" s="91">
        <v>132</v>
      </c>
      <c r="AM27" s="91">
        <v>66</v>
      </c>
      <c r="AN27" s="91">
        <v>71</v>
      </c>
      <c r="AO27" s="91">
        <v>59</v>
      </c>
      <c r="AP27" s="91">
        <v>36</v>
      </c>
      <c r="AQ27" s="91">
        <v>12</v>
      </c>
      <c r="AR27" s="91">
        <v>115</v>
      </c>
      <c r="AS27" s="91">
        <v>75</v>
      </c>
      <c r="AT27" s="91">
        <v>28</v>
      </c>
      <c r="AU27" s="91">
        <v>18</v>
      </c>
      <c r="AV27" s="91">
        <v>38</v>
      </c>
      <c r="AW27" s="91">
        <v>44</v>
      </c>
      <c r="AX27" s="91">
        <v>6</v>
      </c>
      <c r="AY27" s="121">
        <v>0</v>
      </c>
      <c r="AZ27" s="63"/>
      <c r="BA27" s="63"/>
      <c r="BB27" s="63"/>
      <c r="BC27" s="63"/>
      <c r="BD27" s="63"/>
      <c r="BE27" s="63"/>
      <c r="BF27" s="63"/>
      <c r="BG27" s="63"/>
      <c r="BH27" s="63"/>
    </row>
    <row r="28" spans="1:60" ht="15.75" customHeight="1">
      <c r="A28" s="87" t="s">
        <v>69</v>
      </c>
      <c r="B28" s="88" t="s">
        <v>157</v>
      </c>
      <c r="C28" s="89">
        <f t="shared" si="6"/>
        <v>3332</v>
      </c>
      <c r="D28" s="90">
        <v>1750</v>
      </c>
      <c r="E28" s="90">
        <v>1582</v>
      </c>
      <c r="F28" s="90">
        <f t="shared" si="7"/>
        <v>39</v>
      </c>
      <c r="G28" s="90">
        <f t="shared" si="8"/>
        <v>56</v>
      </c>
      <c r="H28" s="90">
        <v>2</v>
      </c>
      <c r="I28" s="90">
        <v>2</v>
      </c>
      <c r="J28" s="90">
        <f t="shared" si="9"/>
        <v>7</v>
      </c>
      <c r="K28" s="90">
        <f t="shared" si="10"/>
        <v>6</v>
      </c>
      <c r="L28" s="90">
        <v>7</v>
      </c>
      <c r="M28" s="90">
        <v>5</v>
      </c>
      <c r="N28" s="119">
        <v>0</v>
      </c>
      <c r="O28" s="120">
        <v>1</v>
      </c>
      <c r="P28" s="90">
        <v>12</v>
      </c>
      <c r="Q28" s="90">
        <v>20</v>
      </c>
      <c r="R28" s="90">
        <f t="shared" si="12"/>
        <v>11</v>
      </c>
      <c r="S28" s="90">
        <f t="shared" si="13"/>
        <v>14</v>
      </c>
      <c r="T28" s="90">
        <v>2</v>
      </c>
      <c r="U28" s="90">
        <v>1</v>
      </c>
      <c r="V28" s="90">
        <v>7</v>
      </c>
      <c r="W28" s="90">
        <v>12</v>
      </c>
      <c r="X28" s="90">
        <v>2</v>
      </c>
      <c r="Y28" s="119">
        <v>1</v>
      </c>
      <c r="Z28" s="91">
        <v>0</v>
      </c>
      <c r="AA28" s="91">
        <v>0</v>
      </c>
      <c r="AB28" s="91">
        <v>7</v>
      </c>
      <c r="AC28" s="91">
        <v>14</v>
      </c>
      <c r="AD28" s="91">
        <v>699</v>
      </c>
      <c r="AE28" s="91">
        <v>463</v>
      </c>
      <c r="AF28" s="91">
        <v>686</v>
      </c>
      <c r="AG28" s="91">
        <v>450</v>
      </c>
      <c r="AH28" s="91">
        <v>13</v>
      </c>
      <c r="AI28" s="91">
        <v>3</v>
      </c>
      <c r="AJ28" s="91">
        <v>39</v>
      </c>
      <c r="AK28" s="91">
        <v>6</v>
      </c>
      <c r="AL28" s="91">
        <v>111</v>
      </c>
      <c r="AM28" s="91">
        <v>56</v>
      </c>
      <c r="AN28" s="91">
        <v>46</v>
      </c>
      <c r="AO28" s="91">
        <v>54</v>
      </c>
      <c r="AP28" s="91">
        <v>29</v>
      </c>
      <c r="AQ28" s="91">
        <v>20</v>
      </c>
      <c r="AR28" s="91">
        <v>90</v>
      </c>
      <c r="AS28" s="91">
        <v>34</v>
      </c>
      <c r="AT28" s="91">
        <v>28</v>
      </c>
      <c r="AU28" s="91">
        <v>21</v>
      </c>
      <c r="AV28" s="91">
        <v>50</v>
      </c>
      <c r="AW28" s="91">
        <v>36</v>
      </c>
      <c r="AX28" s="91">
        <v>4</v>
      </c>
      <c r="AY28" s="121">
        <v>0</v>
      </c>
      <c r="AZ28" s="63"/>
      <c r="BA28" s="63"/>
      <c r="BB28" s="63"/>
      <c r="BC28" s="63"/>
      <c r="BD28" s="63"/>
      <c r="BE28" s="63"/>
      <c r="BF28" s="63"/>
      <c r="BG28" s="63"/>
      <c r="BH28" s="63"/>
    </row>
    <row r="29" spans="1:60" ht="15.75" customHeight="1">
      <c r="A29" s="87" t="s">
        <v>70</v>
      </c>
      <c r="B29" s="88" t="s">
        <v>158</v>
      </c>
      <c r="C29" s="92">
        <f t="shared" si="6"/>
        <v>758</v>
      </c>
      <c r="D29" s="93">
        <v>392</v>
      </c>
      <c r="E29" s="93">
        <v>366</v>
      </c>
      <c r="F29" s="93">
        <f t="shared" si="7"/>
        <v>6</v>
      </c>
      <c r="G29" s="93">
        <f t="shared" si="8"/>
        <v>8</v>
      </c>
      <c r="H29" s="93">
        <v>0</v>
      </c>
      <c r="I29" s="93">
        <v>0</v>
      </c>
      <c r="J29" s="93">
        <f t="shared" si="9"/>
        <v>1</v>
      </c>
      <c r="K29" s="93">
        <f t="shared" si="10"/>
        <v>2</v>
      </c>
      <c r="L29" s="93">
        <v>1</v>
      </c>
      <c r="M29" s="93">
        <v>2</v>
      </c>
      <c r="N29" s="122">
        <v>0</v>
      </c>
      <c r="O29" s="123">
        <v>0</v>
      </c>
      <c r="P29" s="93">
        <v>1</v>
      </c>
      <c r="Q29" s="93">
        <v>3</v>
      </c>
      <c r="R29" s="93">
        <f t="shared" si="12"/>
        <v>2</v>
      </c>
      <c r="S29" s="93">
        <f t="shared" si="13"/>
        <v>2</v>
      </c>
      <c r="T29" s="93">
        <v>0</v>
      </c>
      <c r="U29" s="93">
        <v>0</v>
      </c>
      <c r="V29" s="93">
        <v>2</v>
      </c>
      <c r="W29" s="93">
        <v>2</v>
      </c>
      <c r="X29" s="93">
        <v>0</v>
      </c>
      <c r="Y29" s="122">
        <v>0</v>
      </c>
      <c r="Z29" s="94">
        <v>0</v>
      </c>
      <c r="AA29" s="94">
        <v>0</v>
      </c>
      <c r="AB29" s="94">
        <v>2</v>
      </c>
      <c r="AC29" s="94">
        <v>1</v>
      </c>
      <c r="AD29" s="94">
        <v>160</v>
      </c>
      <c r="AE29" s="94">
        <v>104</v>
      </c>
      <c r="AF29" s="94">
        <v>156</v>
      </c>
      <c r="AG29" s="94">
        <v>101</v>
      </c>
      <c r="AH29" s="94">
        <v>6</v>
      </c>
      <c r="AI29" s="94">
        <v>1</v>
      </c>
      <c r="AJ29" s="94">
        <v>13</v>
      </c>
      <c r="AK29" s="94">
        <v>1</v>
      </c>
      <c r="AL29" s="94">
        <v>28</v>
      </c>
      <c r="AM29" s="94">
        <v>9</v>
      </c>
      <c r="AN29" s="94">
        <v>8</v>
      </c>
      <c r="AO29" s="94">
        <v>10</v>
      </c>
      <c r="AP29" s="94">
        <v>6</v>
      </c>
      <c r="AQ29" s="94">
        <v>2</v>
      </c>
      <c r="AR29" s="94">
        <v>21</v>
      </c>
      <c r="AS29" s="94">
        <v>5</v>
      </c>
      <c r="AT29" s="94">
        <v>4</v>
      </c>
      <c r="AU29" s="94">
        <v>7</v>
      </c>
      <c r="AV29" s="94">
        <v>12</v>
      </c>
      <c r="AW29" s="94">
        <v>9</v>
      </c>
      <c r="AX29" s="94">
        <v>1</v>
      </c>
      <c r="AY29" s="124">
        <v>0</v>
      </c>
      <c r="AZ29" s="63"/>
      <c r="BA29" s="63"/>
      <c r="BB29" s="63"/>
      <c r="BC29" s="63"/>
      <c r="BD29" s="63"/>
      <c r="BE29" s="63"/>
      <c r="BF29" s="63"/>
      <c r="BG29" s="63"/>
      <c r="BH29" s="63"/>
    </row>
    <row r="30" spans="1:60" ht="15.75" customHeight="1">
      <c r="A30" s="95" t="s">
        <v>159</v>
      </c>
      <c r="B30" s="96"/>
      <c r="C30" s="97">
        <f t="shared" si="6"/>
        <v>2783</v>
      </c>
      <c r="D30" s="97">
        <v>1510</v>
      </c>
      <c r="E30" s="97">
        <v>1273</v>
      </c>
      <c r="F30" s="97">
        <f t="shared" si="7"/>
        <v>30</v>
      </c>
      <c r="G30" s="97">
        <f t="shared" si="8"/>
        <v>25</v>
      </c>
      <c r="H30" s="97">
        <f>SUM(H31:H33)</f>
        <v>3</v>
      </c>
      <c r="I30" s="97">
        <f>SUM(I31:I33)</f>
        <v>4</v>
      </c>
      <c r="J30" s="97">
        <f t="shared" si="9"/>
        <v>3</v>
      </c>
      <c r="K30" s="97">
        <f t="shared" si="10"/>
        <v>3</v>
      </c>
      <c r="L30" s="97">
        <f aca="true" t="shared" si="16" ref="L30:Q30">SUM(L31:L33)</f>
        <v>3</v>
      </c>
      <c r="M30" s="97">
        <f t="shared" si="16"/>
        <v>2</v>
      </c>
      <c r="N30" s="98">
        <f t="shared" si="16"/>
        <v>0</v>
      </c>
      <c r="O30" s="99">
        <f t="shared" si="16"/>
        <v>1</v>
      </c>
      <c r="P30" s="97">
        <f t="shared" si="16"/>
        <v>9</v>
      </c>
      <c r="Q30" s="97">
        <f t="shared" si="16"/>
        <v>9</v>
      </c>
      <c r="R30" s="97">
        <f t="shared" si="12"/>
        <v>9</v>
      </c>
      <c r="S30" s="97">
        <f t="shared" si="13"/>
        <v>7</v>
      </c>
      <c r="T30" s="97">
        <f aca="true" t="shared" si="17" ref="T30:AC30">SUM(T31:T33)</f>
        <v>0</v>
      </c>
      <c r="U30" s="97">
        <f t="shared" si="17"/>
        <v>1</v>
      </c>
      <c r="V30" s="97">
        <f t="shared" si="17"/>
        <v>9</v>
      </c>
      <c r="W30" s="97">
        <f t="shared" si="17"/>
        <v>5</v>
      </c>
      <c r="X30" s="97">
        <f t="shared" si="17"/>
        <v>0</v>
      </c>
      <c r="Y30" s="98">
        <f t="shared" si="17"/>
        <v>1</v>
      </c>
      <c r="Z30" s="100">
        <f t="shared" si="17"/>
        <v>0</v>
      </c>
      <c r="AA30" s="100">
        <f t="shared" si="17"/>
        <v>0</v>
      </c>
      <c r="AB30" s="100">
        <f t="shared" si="17"/>
        <v>6</v>
      </c>
      <c r="AC30" s="100">
        <f t="shared" si="17"/>
        <v>2</v>
      </c>
      <c r="AD30" s="100">
        <v>581</v>
      </c>
      <c r="AE30" s="100">
        <v>362</v>
      </c>
      <c r="AF30" s="100">
        <v>569</v>
      </c>
      <c r="AG30" s="100">
        <v>354</v>
      </c>
      <c r="AH30" s="100">
        <f aca="true" t="shared" si="18" ref="AH30:AY30">SUM(AH31:AH33)</f>
        <v>10</v>
      </c>
      <c r="AI30" s="100">
        <f t="shared" si="18"/>
        <v>7</v>
      </c>
      <c r="AJ30" s="100">
        <f t="shared" si="18"/>
        <v>23</v>
      </c>
      <c r="AK30" s="100">
        <f t="shared" si="18"/>
        <v>11</v>
      </c>
      <c r="AL30" s="100">
        <f t="shared" si="18"/>
        <v>83</v>
      </c>
      <c r="AM30" s="100">
        <f t="shared" si="18"/>
        <v>43</v>
      </c>
      <c r="AN30" s="100">
        <f t="shared" si="18"/>
        <v>31</v>
      </c>
      <c r="AO30" s="100">
        <f t="shared" si="18"/>
        <v>29</v>
      </c>
      <c r="AP30" s="100">
        <f t="shared" si="18"/>
        <v>23</v>
      </c>
      <c r="AQ30" s="100">
        <f t="shared" si="18"/>
        <v>9</v>
      </c>
      <c r="AR30" s="100">
        <f t="shared" si="18"/>
        <v>74</v>
      </c>
      <c r="AS30" s="100">
        <f t="shared" si="18"/>
        <v>28</v>
      </c>
      <c r="AT30" s="100">
        <f t="shared" si="18"/>
        <v>24</v>
      </c>
      <c r="AU30" s="100">
        <f t="shared" si="18"/>
        <v>16</v>
      </c>
      <c r="AV30" s="100">
        <f t="shared" si="18"/>
        <v>34</v>
      </c>
      <c r="AW30" s="100">
        <f t="shared" si="18"/>
        <v>24</v>
      </c>
      <c r="AX30" s="100">
        <f t="shared" si="18"/>
        <v>6</v>
      </c>
      <c r="AY30" s="101">
        <f t="shared" si="18"/>
        <v>0</v>
      </c>
      <c r="AZ30" s="63"/>
      <c r="BA30" s="63"/>
      <c r="BB30" s="63"/>
      <c r="BC30" s="63"/>
      <c r="BD30" s="63"/>
      <c r="BE30" s="63"/>
      <c r="BF30" s="63"/>
      <c r="BG30" s="63"/>
      <c r="BH30" s="63"/>
    </row>
    <row r="31" spans="1:60" ht="15.75" customHeight="1">
      <c r="A31" s="81"/>
      <c r="B31" s="102" t="s">
        <v>160</v>
      </c>
      <c r="C31" s="77">
        <f t="shared" si="6"/>
        <v>1393</v>
      </c>
      <c r="D31" s="77">
        <v>763</v>
      </c>
      <c r="E31" s="77">
        <v>630</v>
      </c>
      <c r="F31" s="77">
        <f t="shared" si="7"/>
        <v>19</v>
      </c>
      <c r="G31" s="77">
        <f t="shared" si="8"/>
        <v>13</v>
      </c>
      <c r="H31" s="77">
        <v>1</v>
      </c>
      <c r="I31" s="77">
        <v>2</v>
      </c>
      <c r="J31" s="77">
        <f t="shared" si="9"/>
        <v>2</v>
      </c>
      <c r="K31" s="77">
        <f t="shared" si="10"/>
        <v>2</v>
      </c>
      <c r="L31" s="77">
        <v>2</v>
      </c>
      <c r="M31" s="77">
        <v>2</v>
      </c>
      <c r="N31" s="114">
        <v>0</v>
      </c>
      <c r="O31" s="115">
        <v>0</v>
      </c>
      <c r="P31" s="77">
        <v>5</v>
      </c>
      <c r="Q31" s="77">
        <v>3</v>
      </c>
      <c r="R31" s="77">
        <f t="shared" si="12"/>
        <v>7</v>
      </c>
      <c r="S31" s="77">
        <f t="shared" si="13"/>
        <v>4</v>
      </c>
      <c r="T31" s="77">
        <v>0</v>
      </c>
      <c r="U31" s="77">
        <v>1</v>
      </c>
      <c r="V31" s="77">
        <v>7</v>
      </c>
      <c r="W31" s="77">
        <v>2</v>
      </c>
      <c r="X31" s="77">
        <v>0</v>
      </c>
      <c r="Y31" s="114">
        <v>1</v>
      </c>
      <c r="Z31" s="83">
        <v>0</v>
      </c>
      <c r="AA31" s="83">
        <v>0</v>
      </c>
      <c r="AB31" s="83">
        <v>4</v>
      </c>
      <c r="AC31" s="83">
        <v>2</v>
      </c>
      <c r="AD31" s="83">
        <v>292</v>
      </c>
      <c r="AE31" s="83">
        <v>173</v>
      </c>
      <c r="AF31" s="83">
        <v>286</v>
      </c>
      <c r="AG31" s="83">
        <v>168</v>
      </c>
      <c r="AH31" s="83">
        <v>6</v>
      </c>
      <c r="AI31" s="83">
        <v>2</v>
      </c>
      <c r="AJ31" s="83">
        <v>9</v>
      </c>
      <c r="AK31" s="83">
        <v>9</v>
      </c>
      <c r="AL31" s="83">
        <v>44</v>
      </c>
      <c r="AM31" s="83">
        <v>26</v>
      </c>
      <c r="AN31" s="83">
        <v>14</v>
      </c>
      <c r="AO31" s="83">
        <v>13</v>
      </c>
      <c r="AP31" s="83">
        <v>16</v>
      </c>
      <c r="AQ31" s="83">
        <v>3</v>
      </c>
      <c r="AR31" s="83">
        <v>34</v>
      </c>
      <c r="AS31" s="83">
        <v>12</v>
      </c>
      <c r="AT31" s="83">
        <v>16</v>
      </c>
      <c r="AU31" s="83">
        <v>10</v>
      </c>
      <c r="AV31" s="83">
        <v>16</v>
      </c>
      <c r="AW31" s="83">
        <v>8</v>
      </c>
      <c r="AX31" s="83">
        <v>4</v>
      </c>
      <c r="AY31" s="116">
        <v>0</v>
      </c>
      <c r="AZ31" s="63"/>
      <c r="BA31" s="63"/>
      <c r="BB31" s="63"/>
      <c r="BC31" s="63"/>
      <c r="BD31" s="63"/>
      <c r="BE31" s="63"/>
      <c r="BF31" s="63"/>
      <c r="BG31" s="63"/>
      <c r="BH31" s="63"/>
    </row>
    <row r="32" spans="1:60" ht="15.75" customHeight="1">
      <c r="A32" s="81"/>
      <c r="B32" s="102" t="s">
        <v>161</v>
      </c>
      <c r="C32" s="77">
        <f t="shared" si="6"/>
        <v>1181</v>
      </c>
      <c r="D32" s="77">
        <v>626</v>
      </c>
      <c r="E32" s="77">
        <v>555</v>
      </c>
      <c r="F32" s="77">
        <f t="shared" si="7"/>
        <v>10</v>
      </c>
      <c r="G32" s="77">
        <f t="shared" si="8"/>
        <v>11</v>
      </c>
      <c r="H32" s="77">
        <v>2</v>
      </c>
      <c r="I32" s="77">
        <v>2</v>
      </c>
      <c r="J32" s="77">
        <f t="shared" si="9"/>
        <v>0</v>
      </c>
      <c r="K32" s="77">
        <f t="shared" si="10"/>
        <v>1</v>
      </c>
      <c r="L32" s="77">
        <v>0</v>
      </c>
      <c r="M32" s="77">
        <v>0</v>
      </c>
      <c r="N32" s="114">
        <v>0</v>
      </c>
      <c r="O32" s="115">
        <v>1</v>
      </c>
      <c r="P32" s="77">
        <v>4</v>
      </c>
      <c r="Q32" s="77">
        <v>5</v>
      </c>
      <c r="R32" s="77">
        <f t="shared" si="12"/>
        <v>2</v>
      </c>
      <c r="S32" s="77">
        <f t="shared" si="13"/>
        <v>3</v>
      </c>
      <c r="T32" s="77">
        <v>0</v>
      </c>
      <c r="U32" s="77">
        <v>0</v>
      </c>
      <c r="V32" s="77">
        <v>2</v>
      </c>
      <c r="W32" s="77">
        <v>3</v>
      </c>
      <c r="X32" s="77">
        <v>0</v>
      </c>
      <c r="Y32" s="114">
        <v>0</v>
      </c>
      <c r="Z32" s="83">
        <v>0</v>
      </c>
      <c r="AA32" s="83">
        <v>0</v>
      </c>
      <c r="AB32" s="83">
        <v>2</v>
      </c>
      <c r="AC32" s="83">
        <v>0</v>
      </c>
      <c r="AD32" s="83">
        <v>237</v>
      </c>
      <c r="AE32" s="83">
        <v>164</v>
      </c>
      <c r="AF32" s="83">
        <v>232</v>
      </c>
      <c r="AG32" s="83">
        <v>161</v>
      </c>
      <c r="AH32" s="83">
        <v>4</v>
      </c>
      <c r="AI32" s="83">
        <v>4</v>
      </c>
      <c r="AJ32" s="83">
        <v>14</v>
      </c>
      <c r="AK32" s="83">
        <v>2</v>
      </c>
      <c r="AL32" s="83">
        <v>34</v>
      </c>
      <c r="AM32" s="83">
        <v>17</v>
      </c>
      <c r="AN32" s="83">
        <v>15</v>
      </c>
      <c r="AO32" s="83">
        <v>13</v>
      </c>
      <c r="AP32" s="83">
        <v>7</v>
      </c>
      <c r="AQ32" s="83">
        <v>5</v>
      </c>
      <c r="AR32" s="83">
        <v>35</v>
      </c>
      <c r="AS32" s="83">
        <v>13</v>
      </c>
      <c r="AT32" s="83">
        <v>7</v>
      </c>
      <c r="AU32" s="83">
        <v>5</v>
      </c>
      <c r="AV32" s="83">
        <v>10</v>
      </c>
      <c r="AW32" s="83">
        <v>15</v>
      </c>
      <c r="AX32" s="83">
        <v>2</v>
      </c>
      <c r="AY32" s="116">
        <v>0</v>
      </c>
      <c r="AZ32" s="63"/>
      <c r="BA32" s="63"/>
      <c r="BB32" s="63"/>
      <c r="BC32" s="63"/>
      <c r="BD32" s="63"/>
      <c r="BE32" s="63"/>
      <c r="BF32" s="63"/>
      <c r="BG32" s="63"/>
      <c r="BH32" s="63"/>
    </row>
    <row r="33" spans="1:60" ht="15.75" customHeight="1">
      <c r="A33" s="84"/>
      <c r="B33" s="103" t="s">
        <v>71</v>
      </c>
      <c r="C33" s="86">
        <f t="shared" si="6"/>
        <v>209</v>
      </c>
      <c r="D33" s="86">
        <v>121</v>
      </c>
      <c r="E33" s="86">
        <v>88</v>
      </c>
      <c r="F33" s="86">
        <f t="shared" si="7"/>
        <v>1</v>
      </c>
      <c r="G33" s="86">
        <f t="shared" si="8"/>
        <v>1</v>
      </c>
      <c r="H33" s="86">
        <v>0</v>
      </c>
      <c r="I33" s="86">
        <v>0</v>
      </c>
      <c r="J33" s="86">
        <f t="shared" si="9"/>
        <v>1</v>
      </c>
      <c r="K33" s="86">
        <f t="shared" si="10"/>
        <v>0</v>
      </c>
      <c r="L33" s="86">
        <v>1</v>
      </c>
      <c r="M33" s="86">
        <v>0</v>
      </c>
      <c r="N33" s="117">
        <v>0</v>
      </c>
      <c r="O33" s="118">
        <v>0</v>
      </c>
      <c r="P33" s="86">
        <v>0</v>
      </c>
      <c r="Q33" s="86">
        <v>1</v>
      </c>
      <c r="R33" s="86">
        <f t="shared" si="12"/>
        <v>0</v>
      </c>
      <c r="S33" s="86">
        <f t="shared" si="13"/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117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52</v>
      </c>
      <c r="AE33" s="104">
        <v>25</v>
      </c>
      <c r="AF33" s="104">
        <v>51</v>
      </c>
      <c r="AG33" s="104">
        <v>25</v>
      </c>
      <c r="AH33" s="104">
        <v>0</v>
      </c>
      <c r="AI33" s="104">
        <v>1</v>
      </c>
      <c r="AJ33" s="104">
        <v>0</v>
      </c>
      <c r="AK33" s="104">
        <v>0</v>
      </c>
      <c r="AL33" s="104">
        <v>5</v>
      </c>
      <c r="AM33" s="104">
        <v>0</v>
      </c>
      <c r="AN33" s="104">
        <v>2</v>
      </c>
      <c r="AO33" s="104">
        <v>3</v>
      </c>
      <c r="AP33" s="104">
        <v>0</v>
      </c>
      <c r="AQ33" s="104">
        <v>1</v>
      </c>
      <c r="AR33" s="104">
        <v>5</v>
      </c>
      <c r="AS33" s="104">
        <v>3</v>
      </c>
      <c r="AT33" s="104">
        <v>1</v>
      </c>
      <c r="AU33" s="104">
        <v>1</v>
      </c>
      <c r="AV33" s="104">
        <v>8</v>
      </c>
      <c r="AW33" s="104">
        <v>1</v>
      </c>
      <c r="AX33" s="104">
        <v>0</v>
      </c>
      <c r="AY33" s="125">
        <v>0</v>
      </c>
      <c r="AZ33" s="63"/>
      <c r="BA33" s="63"/>
      <c r="BB33" s="63"/>
      <c r="BC33" s="63"/>
      <c r="BD33" s="63"/>
      <c r="BE33" s="63"/>
      <c r="BF33" s="63"/>
      <c r="BG33" s="63"/>
      <c r="BH33" s="63"/>
    </row>
    <row r="34" spans="1:60" ht="15.75" customHeight="1">
      <c r="A34" s="95" t="s">
        <v>162</v>
      </c>
      <c r="B34" s="96"/>
      <c r="C34" s="72">
        <f t="shared" si="6"/>
        <v>2332</v>
      </c>
      <c r="D34" s="72">
        <v>1219</v>
      </c>
      <c r="E34" s="72">
        <v>1113</v>
      </c>
      <c r="F34" s="72">
        <f t="shared" si="7"/>
        <v>23</v>
      </c>
      <c r="G34" s="72">
        <f t="shared" si="8"/>
        <v>21</v>
      </c>
      <c r="H34" s="72">
        <f>SUM(H35:H36)</f>
        <v>1</v>
      </c>
      <c r="I34" s="72">
        <f>SUM(I35:I36)</f>
        <v>0</v>
      </c>
      <c r="J34" s="72">
        <f t="shared" si="9"/>
        <v>5</v>
      </c>
      <c r="K34" s="72">
        <f t="shared" si="10"/>
        <v>3</v>
      </c>
      <c r="L34" s="72">
        <f aca="true" t="shared" si="19" ref="L34:Q34">SUM(L35:L36)</f>
        <v>5</v>
      </c>
      <c r="M34" s="72">
        <f t="shared" si="19"/>
        <v>3</v>
      </c>
      <c r="N34" s="73">
        <f t="shared" si="19"/>
        <v>0</v>
      </c>
      <c r="O34" s="74">
        <f t="shared" si="19"/>
        <v>0</v>
      </c>
      <c r="P34" s="72">
        <f t="shared" si="19"/>
        <v>10</v>
      </c>
      <c r="Q34" s="72">
        <f t="shared" si="19"/>
        <v>12</v>
      </c>
      <c r="R34" s="72">
        <f t="shared" si="12"/>
        <v>6</v>
      </c>
      <c r="S34" s="72">
        <f t="shared" si="13"/>
        <v>2</v>
      </c>
      <c r="T34" s="72">
        <f aca="true" t="shared" si="20" ref="T34:AC34">SUM(T35:T36)</f>
        <v>0</v>
      </c>
      <c r="U34" s="72">
        <f t="shared" si="20"/>
        <v>0</v>
      </c>
      <c r="V34" s="72">
        <f t="shared" si="20"/>
        <v>6</v>
      </c>
      <c r="W34" s="72">
        <f t="shared" si="20"/>
        <v>2</v>
      </c>
      <c r="X34" s="72">
        <f t="shared" si="20"/>
        <v>0</v>
      </c>
      <c r="Y34" s="73">
        <f t="shared" si="20"/>
        <v>0</v>
      </c>
      <c r="Z34" s="75">
        <f t="shared" si="20"/>
        <v>0</v>
      </c>
      <c r="AA34" s="75">
        <f t="shared" si="20"/>
        <v>0</v>
      </c>
      <c r="AB34" s="75">
        <f t="shared" si="20"/>
        <v>1</v>
      </c>
      <c r="AC34" s="75">
        <f t="shared" si="20"/>
        <v>4</v>
      </c>
      <c r="AD34" s="75">
        <v>479</v>
      </c>
      <c r="AE34" s="75">
        <v>337</v>
      </c>
      <c r="AF34" s="75">
        <v>467</v>
      </c>
      <c r="AG34" s="75">
        <v>325</v>
      </c>
      <c r="AH34" s="75">
        <f aca="true" t="shared" si="21" ref="AH34:AY34">SUM(AH35:AH36)</f>
        <v>8</v>
      </c>
      <c r="AI34" s="75">
        <f t="shared" si="21"/>
        <v>2</v>
      </c>
      <c r="AJ34" s="75">
        <f t="shared" si="21"/>
        <v>18</v>
      </c>
      <c r="AK34" s="75">
        <f t="shared" si="21"/>
        <v>4</v>
      </c>
      <c r="AL34" s="75">
        <f t="shared" si="21"/>
        <v>74</v>
      </c>
      <c r="AM34" s="75">
        <f t="shared" si="21"/>
        <v>36</v>
      </c>
      <c r="AN34" s="75">
        <f t="shared" si="21"/>
        <v>32</v>
      </c>
      <c r="AO34" s="75">
        <f t="shared" si="21"/>
        <v>30</v>
      </c>
      <c r="AP34" s="75">
        <f t="shared" si="21"/>
        <v>20</v>
      </c>
      <c r="AQ34" s="75">
        <f t="shared" si="21"/>
        <v>17</v>
      </c>
      <c r="AR34" s="75">
        <f t="shared" si="21"/>
        <v>53</v>
      </c>
      <c r="AS34" s="75">
        <f t="shared" si="21"/>
        <v>23</v>
      </c>
      <c r="AT34" s="75">
        <f t="shared" si="21"/>
        <v>13</v>
      </c>
      <c r="AU34" s="75">
        <f t="shared" si="21"/>
        <v>17</v>
      </c>
      <c r="AV34" s="75">
        <f t="shared" si="21"/>
        <v>26</v>
      </c>
      <c r="AW34" s="75">
        <f t="shared" si="21"/>
        <v>35</v>
      </c>
      <c r="AX34" s="75">
        <f t="shared" si="21"/>
        <v>1</v>
      </c>
      <c r="AY34" s="76">
        <f t="shared" si="21"/>
        <v>0</v>
      </c>
      <c r="AZ34" s="63"/>
      <c r="BA34" s="63"/>
      <c r="BB34" s="63"/>
      <c r="BC34" s="63"/>
      <c r="BD34" s="63"/>
      <c r="BE34" s="63"/>
      <c r="BF34" s="63"/>
      <c r="BG34" s="63"/>
      <c r="BH34" s="63"/>
    </row>
    <row r="35" spans="1:60" ht="15.75" customHeight="1">
      <c r="A35" s="81"/>
      <c r="B35" s="102" t="s">
        <v>163</v>
      </c>
      <c r="C35" s="77">
        <f t="shared" si="6"/>
        <v>1645</v>
      </c>
      <c r="D35" s="77">
        <v>858</v>
      </c>
      <c r="E35" s="77">
        <v>787</v>
      </c>
      <c r="F35" s="77">
        <f t="shared" si="7"/>
        <v>15</v>
      </c>
      <c r="G35" s="77">
        <f t="shared" si="8"/>
        <v>16</v>
      </c>
      <c r="H35" s="77">
        <v>0</v>
      </c>
      <c r="I35" s="77">
        <v>0</v>
      </c>
      <c r="J35" s="77">
        <f t="shared" si="9"/>
        <v>2</v>
      </c>
      <c r="K35" s="77">
        <f t="shared" si="10"/>
        <v>2</v>
      </c>
      <c r="L35" s="77">
        <v>2</v>
      </c>
      <c r="M35" s="77">
        <v>2</v>
      </c>
      <c r="N35" s="114">
        <v>0</v>
      </c>
      <c r="O35" s="115">
        <v>0</v>
      </c>
      <c r="P35" s="77">
        <v>8</v>
      </c>
      <c r="Q35" s="77">
        <v>10</v>
      </c>
      <c r="R35" s="77">
        <f t="shared" si="12"/>
        <v>4</v>
      </c>
      <c r="S35" s="77">
        <f t="shared" si="13"/>
        <v>2</v>
      </c>
      <c r="T35" s="77">
        <v>0</v>
      </c>
      <c r="U35" s="77">
        <v>0</v>
      </c>
      <c r="V35" s="77">
        <v>4</v>
      </c>
      <c r="W35" s="77">
        <v>2</v>
      </c>
      <c r="X35" s="77">
        <v>0</v>
      </c>
      <c r="Y35" s="114">
        <v>0</v>
      </c>
      <c r="Z35" s="83">
        <v>0</v>
      </c>
      <c r="AA35" s="83">
        <v>0</v>
      </c>
      <c r="AB35" s="83">
        <v>1</v>
      </c>
      <c r="AC35" s="83">
        <v>2</v>
      </c>
      <c r="AD35" s="83">
        <v>334</v>
      </c>
      <c r="AE35" s="83">
        <v>238</v>
      </c>
      <c r="AF35" s="83">
        <v>323</v>
      </c>
      <c r="AG35" s="83">
        <v>229</v>
      </c>
      <c r="AH35" s="83">
        <v>7</v>
      </c>
      <c r="AI35" s="83">
        <v>0</v>
      </c>
      <c r="AJ35" s="83">
        <v>12</v>
      </c>
      <c r="AK35" s="83">
        <v>3</v>
      </c>
      <c r="AL35" s="83">
        <v>49</v>
      </c>
      <c r="AM35" s="83">
        <v>25</v>
      </c>
      <c r="AN35" s="83">
        <v>21</v>
      </c>
      <c r="AO35" s="83">
        <v>21</v>
      </c>
      <c r="AP35" s="83">
        <v>12</v>
      </c>
      <c r="AQ35" s="83">
        <v>9</v>
      </c>
      <c r="AR35" s="83">
        <v>40</v>
      </c>
      <c r="AS35" s="83">
        <v>19</v>
      </c>
      <c r="AT35" s="83">
        <v>9</v>
      </c>
      <c r="AU35" s="83">
        <v>11</v>
      </c>
      <c r="AV35" s="83">
        <v>21</v>
      </c>
      <c r="AW35" s="83">
        <v>25</v>
      </c>
      <c r="AX35" s="83">
        <v>0</v>
      </c>
      <c r="AY35" s="116">
        <v>0</v>
      </c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ht="15.75" customHeight="1">
      <c r="A36" s="84"/>
      <c r="B36" s="103" t="s">
        <v>164</v>
      </c>
      <c r="C36" s="86">
        <f t="shared" si="6"/>
        <v>687</v>
      </c>
      <c r="D36" s="86">
        <v>361</v>
      </c>
      <c r="E36" s="86">
        <v>326</v>
      </c>
      <c r="F36" s="86">
        <f t="shared" si="7"/>
        <v>8</v>
      </c>
      <c r="G36" s="86">
        <f t="shared" si="8"/>
        <v>5</v>
      </c>
      <c r="H36" s="86">
        <v>1</v>
      </c>
      <c r="I36" s="86">
        <v>0</v>
      </c>
      <c r="J36" s="86">
        <f t="shared" si="9"/>
        <v>3</v>
      </c>
      <c r="K36" s="86">
        <f t="shared" si="10"/>
        <v>1</v>
      </c>
      <c r="L36" s="86">
        <v>3</v>
      </c>
      <c r="M36" s="86">
        <v>1</v>
      </c>
      <c r="N36" s="117">
        <v>0</v>
      </c>
      <c r="O36" s="118">
        <v>0</v>
      </c>
      <c r="P36" s="86">
        <v>2</v>
      </c>
      <c r="Q36" s="86">
        <v>2</v>
      </c>
      <c r="R36" s="86">
        <f t="shared" si="12"/>
        <v>2</v>
      </c>
      <c r="S36" s="86">
        <f t="shared" si="13"/>
        <v>0</v>
      </c>
      <c r="T36" s="86">
        <v>0</v>
      </c>
      <c r="U36" s="86">
        <v>0</v>
      </c>
      <c r="V36" s="86">
        <v>2</v>
      </c>
      <c r="W36" s="86">
        <v>0</v>
      </c>
      <c r="X36" s="86">
        <v>0</v>
      </c>
      <c r="Y36" s="117">
        <v>0</v>
      </c>
      <c r="Z36" s="104">
        <v>0</v>
      </c>
      <c r="AA36" s="104">
        <v>0</v>
      </c>
      <c r="AB36" s="104">
        <v>0</v>
      </c>
      <c r="AC36" s="104">
        <v>2</v>
      </c>
      <c r="AD36" s="104">
        <v>145</v>
      </c>
      <c r="AE36" s="104">
        <v>99</v>
      </c>
      <c r="AF36" s="104">
        <v>144</v>
      </c>
      <c r="AG36" s="104">
        <v>96</v>
      </c>
      <c r="AH36" s="104">
        <v>1</v>
      </c>
      <c r="AI36" s="104">
        <v>2</v>
      </c>
      <c r="AJ36" s="104">
        <v>6</v>
      </c>
      <c r="AK36" s="104">
        <v>1</v>
      </c>
      <c r="AL36" s="104">
        <v>25</v>
      </c>
      <c r="AM36" s="104">
        <v>11</v>
      </c>
      <c r="AN36" s="104">
        <v>11</v>
      </c>
      <c r="AO36" s="104">
        <v>9</v>
      </c>
      <c r="AP36" s="104">
        <v>8</v>
      </c>
      <c r="AQ36" s="104">
        <v>8</v>
      </c>
      <c r="AR36" s="104">
        <v>13</v>
      </c>
      <c r="AS36" s="104">
        <v>4</v>
      </c>
      <c r="AT36" s="104">
        <v>4</v>
      </c>
      <c r="AU36" s="104">
        <v>6</v>
      </c>
      <c r="AV36" s="104">
        <v>5</v>
      </c>
      <c r="AW36" s="104">
        <v>10</v>
      </c>
      <c r="AX36" s="104">
        <v>1</v>
      </c>
      <c r="AY36" s="125">
        <v>0</v>
      </c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15.75" customHeight="1">
      <c r="A37" s="87" t="s">
        <v>72</v>
      </c>
      <c r="B37" s="88" t="s">
        <v>165</v>
      </c>
      <c r="C37" s="90">
        <f t="shared" si="6"/>
        <v>2430</v>
      </c>
      <c r="D37" s="90">
        <v>1273</v>
      </c>
      <c r="E37" s="90">
        <v>1157</v>
      </c>
      <c r="F37" s="90">
        <f t="shared" si="7"/>
        <v>23</v>
      </c>
      <c r="G37" s="90">
        <f t="shared" si="8"/>
        <v>32</v>
      </c>
      <c r="H37" s="90">
        <v>2</v>
      </c>
      <c r="I37" s="90">
        <v>5</v>
      </c>
      <c r="J37" s="90">
        <f t="shared" si="9"/>
        <v>3</v>
      </c>
      <c r="K37" s="90">
        <f t="shared" si="10"/>
        <v>3</v>
      </c>
      <c r="L37" s="90">
        <v>3</v>
      </c>
      <c r="M37" s="90">
        <v>3</v>
      </c>
      <c r="N37" s="119">
        <v>0</v>
      </c>
      <c r="O37" s="120">
        <v>0</v>
      </c>
      <c r="P37" s="90">
        <v>10</v>
      </c>
      <c r="Q37" s="90">
        <v>8</v>
      </c>
      <c r="R37" s="90">
        <f t="shared" si="12"/>
        <v>5</v>
      </c>
      <c r="S37" s="90">
        <f t="shared" si="13"/>
        <v>13</v>
      </c>
      <c r="T37" s="90">
        <v>0</v>
      </c>
      <c r="U37" s="90">
        <v>2</v>
      </c>
      <c r="V37" s="90">
        <v>4</v>
      </c>
      <c r="W37" s="90">
        <v>10</v>
      </c>
      <c r="X37" s="90">
        <v>1</v>
      </c>
      <c r="Y37" s="119">
        <v>1</v>
      </c>
      <c r="Z37" s="105">
        <v>0</v>
      </c>
      <c r="AA37" s="105">
        <v>0</v>
      </c>
      <c r="AB37" s="105">
        <v>3</v>
      </c>
      <c r="AC37" s="105">
        <v>3</v>
      </c>
      <c r="AD37" s="105">
        <v>481</v>
      </c>
      <c r="AE37" s="105">
        <v>368</v>
      </c>
      <c r="AF37" s="105">
        <v>471</v>
      </c>
      <c r="AG37" s="105">
        <v>359</v>
      </c>
      <c r="AH37" s="105">
        <v>18</v>
      </c>
      <c r="AI37" s="105">
        <v>5</v>
      </c>
      <c r="AJ37" s="105">
        <v>27</v>
      </c>
      <c r="AK37" s="105">
        <v>8</v>
      </c>
      <c r="AL37" s="105">
        <v>65</v>
      </c>
      <c r="AM37" s="105">
        <v>41</v>
      </c>
      <c r="AN37" s="105">
        <v>35</v>
      </c>
      <c r="AO37" s="105">
        <v>35</v>
      </c>
      <c r="AP37" s="105">
        <v>14</v>
      </c>
      <c r="AQ37" s="105">
        <v>15</v>
      </c>
      <c r="AR37" s="105">
        <v>56</v>
      </c>
      <c r="AS37" s="105">
        <v>44</v>
      </c>
      <c r="AT37" s="105">
        <v>20</v>
      </c>
      <c r="AU37" s="105">
        <v>23</v>
      </c>
      <c r="AV37" s="105">
        <v>30</v>
      </c>
      <c r="AW37" s="105">
        <v>18</v>
      </c>
      <c r="AX37" s="105">
        <v>6</v>
      </c>
      <c r="AY37" s="126">
        <v>1</v>
      </c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ht="15.75" customHeight="1">
      <c r="A38" s="95" t="s">
        <v>73</v>
      </c>
      <c r="B38" s="96"/>
      <c r="C38" s="72">
        <f t="shared" si="6"/>
        <v>3335</v>
      </c>
      <c r="D38" s="72">
        <v>1756</v>
      </c>
      <c r="E38" s="72">
        <v>1579</v>
      </c>
      <c r="F38" s="72">
        <f t="shared" si="7"/>
        <v>42</v>
      </c>
      <c r="G38" s="72">
        <f t="shared" si="8"/>
        <v>34</v>
      </c>
      <c r="H38" s="72">
        <f>SUM(H39:H42)</f>
        <v>1</v>
      </c>
      <c r="I38" s="72">
        <f>SUM(I39:I42)</f>
        <v>2</v>
      </c>
      <c r="J38" s="72">
        <f t="shared" si="9"/>
        <v>3</v>
      </c>
      <c r="K38" s="72">
        <f t="shared" si="10"/>
        <v>4</v>
      </c>
      <c r="L38" s="72">
        <f aca="true" t="shared" si="22" ref="L38:Q38">SUM(L39:L42)</f>
        <v>3</v>
      </c>
      <c r="M38" s="72">
        <f t="shared" si="22"/>
        <v>4</v>
      </c>
      <c r="N38" s="73">
        <f t="shared" si="22"/>
        <v>0</v>
      </c>
      <c r="O38" s="74">
        <f t="shared" si="22"/>
        <v>0</v>
      </c>
      <c r="P38" s="72">
        <f t="shared" si="22"/>
        <v>18</v>
      </c>
      <c r="Q38" s="72">
        <f t="shared" si="22"/>
        <v>15</v>
      </c>
      <c r="R38" s="72">
        <f t="shared" si="12"/>
        <v>17</v>
      </c>
      <c r="S38" s="72">
        <f t="shared" si="13"/>
        <v>9</v>
      </c>
      <c r="T38" s="72">
        <f aca="true" t="shared" si="23" ref="T38:AC38">SUM(T39:T42)</f>
        <v>2</v>
      </c>
      <c r="U38" s="72">
        <f t="shared" si="23"/>
        <v>2</v>
      </c>
      <c r="V38" s="72">
        <f t="shared" si="23"/>
        <v>13</v>
      </c>
      <c r="W38" s="72">
        <f t="shared" si="23"/>
        <v>5</v>
      </c>
      <c r="X38" s="72">
        <f t="shared" si="23"/>
        <v>2</v>
      </c>
      <c r="Y38" s="73">
        <f t="shared" si="23"/>
        <v>2</v>
      </c>
      <c r="Z38" s="75">
        <f t="shared" si="23"/>
        <v>0</v>
      </c>
      <c r="AA38" s="75">
        <f t="shared" si="23"/>
        <v>0</v>
      </c>
      <c r="AB38" s="75">
        <f t="shared" si="23"/>
        <v>3</v>
      </c>
      <c r="AC38" s="75">
        <f t="shared" si="23"/>
        <v>4</v>
      </c>
      <c r="AD38" s="75">
        <v>664</v>
      </c>
      <c r="AE38" s="75">
        <v>385</v>
      </c>
      <c r="AF38" s="75">
        <v>646</v>
      </c>
      <c r="AG38" s="75">
        <v>364</v>
      </c>
      <c r="AH38" s="75">
        <f aca="true" t="shared" si="24" ref="AH38:AY38">SUM(AH39:AH42)</f>
        <v>17</v>
      </c>
      <c r="AI38" s="75">
        <f t="shared" si="24"/>
        <v>2</v>
      </c>
      <c r="AJ38" s="75">
        <f t="shared" si="24"/>
        <v>38</v>
      </c>
      <c r="AK38" s="75">
        <f t="shared" si="24"/>
        <v>5</v>
      </c>
      <c r="AL38" s="75">
        <f t="shared" si="24"/>
        <v>117</v>
      </c>
      <c r="AM38" s="75">
        <f t="shared" si="24"/>
        <v>61</v>
      </c>
      <c r="AN38" s="75">
        <f t="shared" si="24"/>
        <v>46</v>
      </c>
      <c r="AO38" s="75">
        <f t="shared" si="24"/>
        <v>31</v>
      </c>
      <c r="AP38" s="75">
        <f t="shared" si="24"/>
        <v>15</v>
      </c>
      <c r="AQ38" s="75">
        <f t="shared" si="24"/>
        <v>15</v>
      </c>
      <c r="AR38" s="75">
        <f t="shared" si="24"/>
        <v>72</v>
      </c>
      <c r="AS38" s="75">
        <f t="shared" si="24"/>
        <v>28</v>
      </c>
      <c r="AT38" s="75">
        <f t="shared" si="24"/>
        <v>17</v>
      </c>
      <c r="AU38" s="75">
        <f t="shared" si="24"/>
        <v>25</v>
      </c>
      <c r="AV38" s="75">
        <f t="shared" si="24"/>
        <v>40</v>
      </c>
      <c r="AW38" s="75">
        <f t="shared" si="24"/>
        <v>36</v>
      </c>
      <c r="AX38" s="75">
        <f t="shared" si="24"/>
        <v>3</v>
      </c>
      <c r="AY38" s="76">
        <f t="shared" si="24"/>
        <v>1</v>
      </c>
      <c r="AZ38" s="63"/>
      <c r="BA38" s="63"/>
      <c r="BB38" s="63"/>
      <c r="BC38" s="63"/>
      <c r="BD38" s="63"/>
      <c r="BE38" s="63"/>
      <c r="BF38" s="63"/>
      <c r="BG38" s="63"/>
      <c r="BH38" s="63"/>
    </row>
    <row r="39" spans="1:60" ht="15.75" customHeight="1">
      <c r="A39" s="81"/>
      <c r="B39" s="102" t="s">
        <v>74</v>
      </c>
      <c r="C39" s="77">
        <f t="shared" si="6"/>
        <v>2013</v>
      </c>
      <c r="D39" s="77">
        <v>1079</v>
      </c>
      <c r="E39" s="77">
        <v>934</v>
      </c>
      <c r="F39" s="77">
        <f t="shared" si="7"/>
        <v>25</v>
      </c>
      <c r="G39" s="77">
        <f t="shared" si="8"/>
        <v>21</v>
      </c>
      <c r="H39" s="77">
        <v>0</v>
      </c>
      <c r="I39" s="77">
        <v>2</v>
      </c>
      <c r="J39" s="77">
        <f t="shared" si="9"/>
        <v>3</v>
      </c>
      <c r="K39" s="77">
        <f t="shared" si="10"/>
        <v>3</v>
      </c>
      <c r="L39" s="77">
        <v>3</v>
      </c>
      <c r="M39" s="77">
        <v>3</v>
      </c>
      <c r="N39" s="114">
        <v>0</v>
      </c>
      <c r="O39" s="115">
        <v>0</v>
      </c>
      <c r="P39" s="77">
        <v>7</v>
      </c>
      <c r="Q39" s="77">
        <v>8</v>
      </c>
      <c r="R39" s="77">
        <f t="shared" si="12"/>
        <v>13</v>
      </c>
      <c r="S39" s="77">
        <f t="shared" si="13"/>
        <v>6</v>
      </c>
      <c r="T39" s="77">
        <v>2</v>
      </c>
      <c r="U39" s="77">
        <v>0</v>
      </c>
      <c r="V39" s="77">
        <v>10</v>
      </c>
      <c r="W39" s="77">
        <v>4</v>
      </c>
      <c r="X39" s="77">
        <v>1</v>
      </c>
      <c r="Y39" s="114">
        <v>2</v>
      </c>
      <c r="Z39" s="83">
        <v>0</v>
      </c>
      <c r="AA39" s="83">
        <v>0</v>
      </c>
      <c r="AB39" s="83">
        <v>2</v>
      </c>
      <c r="AC39" s="83">
        <v>2</v>
      </c>
      <c r="AD39" s="83">
        <v>407</v>
      </c>
      <c r="AE39" s="83">
        <v>237</v>
      </c>
      <c r="AF39" s="83">
        <v>397</v>
      </c>
      <c r="AG39" s="83">
        <v>225</v>
      </c>
      <c r="AH39" s="83">
        <v>9</v>
      </c>
      <c r="AI39" s="83">
        <v>2</v>
      </c>
      <c r="AJ39" s="83">
        <v>25</v>
      </c>
      <c r="AK39" s="83">
        <v>5</v>
      </c>
      <c r="AL39" s="83">
        <v>76</v>
      </c>
      <c r="AM39" s="83">
        <v>32</v>
      </c>
      <c r="AN39" s="83">
        <v>30</v>
      </c>
      <c r="AO39" s="83">
        <v>22</v>
      </c>
      <c r="AP39" s="83">
        <v>9</v>
      </c>
      <c r="AQ39" s="83">
        <v>12</v>
      </c>
      <c r="AR39" s="83">
        <v>43</v>
      </c>
      <c r="AS39" s="83">
        <v>21</v>
      </c>
      <c r="AT39" s="83">
        <v>11</v>
      </c>
      <c r="AU39" s="83">
        <v>13</v>
      </c>
      <c r="AV39" s="83">
        <v>21</v>
      </c>
      <c r="AW39" s="83">
        <v>24</v>
      </c>
      <c r="AX39" s="83">
        <v>2</v>
      </c>
      <c r="AY39" s="116">
        <v>1</v>
      </c>
      <c r="AZ39" s="63"/>
      <c r="BA39" s="63"/>
      <c r="BB39" s="63"/>
      <c r="BC39" s="63"/>
      <c r="BD39" s="63"/>
      <c r="BE39" s="63"/>
      <c r="BF39" s="63"/>
      <c r="BG39" s="63"/>
      <c r="BH39" s="63"/>
    </row>
    <row r="40" spans="1:60" ht="15.75" customHeight="1">
      <c r="A40" s="81"/>
      <c r="B40" s="102" t="s">
        <v>166</v>
      </c>
      <c r="C40" s="77">
        <f t="shared" si="6"/>
        <v>778</v>
      </c>
      <c r="D40" s="77">
        <v>395</v>
      </c>
      <c r="E40" s="77">
        <v>383</v>
      </c>
      <c r="F40" s="77">
        <f t="shared" si="7"/>
        <v>12</v>
      </c>
      <c r="G40" s="77">
        <f t="shared" si="8"/>
        <v>7</v>
      </c>
      <c r="H40" s="77">
        <v>1</v>
      </c>
      <c r="I40" s="77">
        <v>0</v>
      </c>
      <c r="J40" s="77">
        <f t="shared" si="9"/>
        <v>0</v>
      </c>
      <c r="K40" s="77">
        <f t="shared" si="10"/>
        <v>0</v>
      </c>
      <c r="L40" s="77">
        <v>0</v>
      </c>
      <c r="M40" s="77">
        <v>0</v>
      </c>
      <c r="N40" s="114">
        <v>0</v>
      </c>
      <c r="O40" s="115">
        <v>0</v>
      </c>
      <c r="P40" s="77">
        <v>9</v>
      </c>
      <c r="Q40" s="77">
        <v>3</v>
      </c>
      <c r="R40" s="77">
        <f t="shared" si="12"/>
        <v>2</v>
      </c>
      <c r="S40" s="77">
        <f t="shared" si="13"/>
        <v>2</v>
      </c>
      <c r="T40" s="77">
        <v>0</v>
      </c>
      <c r="U40" s="77">
        <v>2</v>
      </c>
      <c r="V40" s="77">
        <v>2</v>
      </c>
      <c r="W40" s="77">
        <v>0</v>
      </c>
      <c r="X40" s="77">
        <v>0</v>
      </c>
      <c r="Y40" s="114">
        <v>0</v>
      </c>
      <c r="Z40" s="83">
        <v>0</v>
      </c>
      <c r="AA40" s="83">
        <v>0</v>
      </c>
      <c r="AB40" s="83">
        <v>0</v>
      </c>
      <c r="AC40" s="83">
        <v>2</v>
      </c>
      <c r="AD40" s="83">
        <v>149</v>
      </c>
      <c r="AE40" s="83">
        <v>87</v>
      </c>
      <c r="AF40" s="83">
        <v>143</v>
      </c>
      <c r="AG40" s="83">
        <v>82</v>
      </c>
      <c r="AH40" s="83">
        <v>4</v>
      </c>
      <c r="AI40" s="83">
        <v>0</v>
      </c>
      <c r="AJ40" s="83">
        <v>7</v>
      </c>
      <c r="AK40" s="83">
        <v>0</v>
      </c>
      <c r="AL40" s="83">
        <v>27</v>
      </c>
      <c r="AM40" s="83">
        <v>22</v>
      </c>
      <c r="AN40" s="83">
        <v>13</v>
      </c>
      <c r="AO40" s="83">
        <v>4</v>
      </c>
      <c r="AP40" s="83">
        <v>3</v>
      </c>
      <c r="AQ40" s="83">
        <v>3</v>
      </c>
      <c r="AR40" s="83">
        <v>17</v>
      </c>
      <c r="AS40" s="83">
        <v>5</v>
      </c>
      <c r="AT40" s="83">
        <v>3</v>
      </c>
      <c r="AU40" s="83">
        <v>8</v>
      </c>
      <c r="AV40" s="83">
        <v>6</v>
      </c>
      <c r="AW40" s="83">
        <v>7</v>
      </c>
      <c r="AX40" s="83">
        <v>1</v>
      </c>
      <c r="AY40" s="116">
        <v>0</v>
      </c>
      <c r="AZ40" s="63"/>
      <c r="BA40" s="63"/>
      <c r="BB40" s="63"/>
      <c r="BC40" s="63"/>
      <c r="BD40" s="63"/>
      <c r="BE40" s="63"/>
      <c r="BF40" s="63"/>
      <c r="BG40" s="63"/>
      <c r="BH40" s="63"/>
    </row>
    <row r="41" spans="1:60" ht="15.75" customHeight="1">
      <c r="A41" s="81"/>
      <c r="B41" s="102" t="s">
        <v>167</v>
      </c>
      <c r="C41" s="77">
        <f t="shared" si="6"/>
        <v>291</v>
      </c>
      <c r="D41" s="77">
        <v>144</v>
      </c>
      <c r="E41" s="77">
        <v>147</v>
      </c>
      <c r="F41" s="77">
        <f t="shared" si="7"/>
        <v>2</v>
      </c>
      <c r="G41" s="77">
        <f t="shared" si="8"/>
        <v>5</v>
      </c>
      <c r="H41" s="77">
        <v>0</v>
      </c>
      <c r="I41" s="77">
        <v>0</v>
      </c>
      <c r="J41" s="77">
        <f t="shared" si="9"/>
        <v>0</v>
      </c>
      <c r="K41" s="77">
        <f t="shared" si="10"/>
        <v>1</v>
      </c>
      <c r="L41" s="77">
        <v>0</v>
      </c>
      <c r="M41" s="77">
        <v>1</v>
      </c>
      <c r="N41" s="114">
        <v>0</v>
      </c>
      <c r="O41" s="115">
        <v>0</v>
      </c>
      <c r="P41" s="77">
        <v>0</v>
      </c>
      <c r="Q41" s="77">
        <v>4</v>
      </c>
      <c r="R41" s="77">
        <f t="shared" si="12"/>
        <v>1</v>
      </c>
      <c r="S41" s="77">
        <f t="shared" si="13"/>
        <v>0</v>
      </c>
      <c r="T41" s="77">
        <v>0</v>
      </c>
      <c r="U41" s="77">
        <v>0</v>
      </c>
      <c r="V41" s="77">
        <v>0</v>
      </c>
      <c r="W41" s="77">
        <v>0</v>
      </c>
      <c r="X41" s="77">
        <v>1</v>
      </c>
      <c r="Y41" s="114">
        <v>0</v>
      </c>
      <c r="Z41" s="83">
        <v>0</v>
      </c>
      <c r="AA41" s="83">
        <v>0</v>
      </c>
      <c r="AB41" s="83">
        <v>1</v>
      </c>
      <c r="AC41" s="83">
        <v>0</v>
      </c>
      <c r="AD41" s="83">
        <v>57</v>
      </c>
      <c r="AE41" s="83">
        <v>35</v>
      </c>
      <c r="AF41" s="83">
        <v>55</v>
      </c>
      <c r="AG41" s="83">
        <v>32</v>
      </c>
      <c r="AH41" s="83">
        <v>2</v>
      </c>
      <c r="AI41" s="83">
        <v>0</v>
      </c>
      <c r="AJ41" s="83">
        <v>1</v>
      </c>
      <c r="AK41" s="83">
        <v>0</v>
      </c>
      <c r="AL41" s="83">
        <v>6</v>
      </c>
      <c r="AM41" s="83">
        <v>4</v>
      </c>
      <c r="AN41" s="83">
        <v>2</v>
      </c>
      <c r="AO41" s="83">
        <v>2</v>
      </c>
      <c r="AP41" s="83">
        <v>2</v>
      </c>
      <c r="AQ41" s="83">
        <v>0</v>
      </c>
      <c r="AR41" s="83">
        <v>7</v>
      </c>
      <c r="AS41" s="83">
        <v>2</v>
      </c>
      <c r="AT41" s="83">
        <v>0</v>
      </c>
      <c r="AU41" s="83">
        <v>2</v>
      </c>
      <c r="AV41" s="83">
        <v>6</v>
      </c>
      <c r="AW41" s="83">
        <v>4</v>
      </c>
      <c r="AX41" s="83">
        <v>0</v>
      </c>
      <c r="AY41" s="116">
        <v>0</v>
      </c>
      <c r="AZ41" s="63"/>
      <c r="BA41" s="63"/>
      <c r="BB41" s="63"/>
      <c r="BC41" s="63"/>
      <c r="BD41" s="63"/>
      <c r="BE41" s="63"/>
      <c r="BF41" s="63"/>
      <c r="BG41" s="63"/>
      <c r="BH41" s="63"/>
    </row>
    <row r="42" spans="1:60" ht="15.75" customHeight="1">
      <c r="A42" s="84"/>
      <c r="B42" s="103" t="s">
        <v>168</v>
      </c>
      <c r="C42" s="86">
        <f t="shared" si="6"/>
        <v>253</v>
      </c>
      <c r="D42" s="86">
        <v>138</v>
      </c>
      <c r="E42" s="86">
        <v>115</v>
      </c>
      <c r="F42" s="86">
        <f t="shared" si="7"/>
        <v>3</v>
      </c>
      <c r="G42" s="86">
        <f t="shared" si="8"/>
        <v>1</v>
      </c>
      <c r="H42" s="86">
        <v>0</v>
      </c>
      <c r="I42" s="86">
        <v>0</v>
      </c>
      <c r="J42" s="86">
        <f t="shared" si="9"/>
        <v>0</v>
      </c>
      <c r="K42" s="86">
        <f t="shared" si="10"/>
        <v>0</v>
      </c>
      <c r="L42" s="86">
        <v>0</v>
      </c>
      <c r="M42" s="86">
        <v>0</v>
      </c>
      <c r="N42" s="117">
        <v>0</v>
      </c>
      <c r="O42" s="118">
        <v>0</v>
      </c>
      <c r="P42" s="86">
        <v>2</v>
      </c>
      <c r="Q42" s="86">
        <v>0</v>
      </c>
      <c r="R42" s="86">
        <f t="shared" si="12"/>
        <v>1</v>
      </c>
      <c r="S42" s="86">
        <f t="shared" si="13"/>
        <v>1</v>
      </c>
      <c r="T42" s="86">
        <v>0</v>
      </c>
      <c r="U42" s="86">
        <v>0</v>
      </c>
      <c r="V42" s="86">
        <v>1</v>
      </c>
      <c r="W42" s="86">
        <v>1</v>
      </c>
      <c r="X42" s="86">
        <v>0</v>
      </c>
      <c r="Y42" s="117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51</v>
      </c>
      <c r="AE42" s="104">
        <v>26</v>
      </c>
      <c r="AF42" s="104">
        <v>51</v>
      </c>
      <c r="AG42" s="104">
        <v>25</v>
      </c>
      <c r="AH42" s="104">
        <v>2</v>
      </c>
      <c r="AI42" s="104">
        <v>0</v>
      </c>
      <c r="AJ42" s="104">
        <v>5</v>
      </c>
      <c r="AK42" s="104">
        <v>0</v>
      </c>
      <c r="AL42" s="104">
        <v>8</v>
      </c>
      <c r="AM42" s="104">
        <v>3</v>
      </c>
      <c r="AN42" s="104">
        <v>1</v>
      </c>
      <c r="AO42" s="104">
        <v>3</v>
      </c>
      <c r="AP42" s="104">
        <v>1</v>
      </c>
      <c r="AQ42" s="104">
        <v>0</v>
      </c>
      <c r="AR42" s="104">
        <v>5</v>
      </c>
      <c r="AS42" s="104">
        <v>0</v>
      </c>
      <c r="AT42" s="104">
        <v>3</v>
      </c>
      <c r="AU42" s="104">
        <v>2</v>
      </c>
      <c r="AV42" s="104">
        <v>7</v>
      </c>
      <c r="AW42" s="104">
        <v>1</v>
      </c>
      <c r="AX42" s="104">
        <v>0</v>
      </c>
      <c r="AY42" s="125">
        <v>0</v>
      </c>
      <c r="AZ42" s="63"/>
      <c r="BA42" s="63"/>
      <c r="BB42" s="63"/>
      <c r="BC42" s="63"/>
      <c r="BD42" s="63"/>
      <c r="BE42" s="63"/>
      <c r="BF42" s="63"/>
      <c r="BG42" s="63"/>
      <c r="BH42" s="63"/>
    </row>
    <row r="43" spans="1:60" ht="15.75" customHeight="1">
      <c r="A43" s="95" t="s">
        <v>75</v>
      </c>
      <c r="B43" s="96"/>
      <c r="C43" s="72">
        <f t="shared" si="6"/>
        <v>2760</v>
      </c>
      <c r="D43" s="72">
        <v>1462</v>
      </c>
      <c r="E43" s="72">
        <v>1298</v>
      </c>
      <c r="F43" s="72">
        <f t="shared" si="7"/>
        <v>30</v>
      </c>
      <c r="G43" s="72">
        <f t="shared" si="8"/>
        <v>31</v>
      </c>
      <c r="H43" s="72">
        <f>SUM(H44:H49)</f>
        <v>3</v>
      </c>
      <c r="I43" s="72">
        <f>SUM(I44:I49)</f>
        <v>5</v>
      </c>
      <c r="J43" s="72">
        <f t="shared" si="9"/>
        <v>5</v>
      </c>
      <c r="K43" s="72">
        <f t="shared" si="10"/>
        <v>1</v>
      </c>
      <c r="L43" s="72">
        <f aca="true" t="shared" si="25" ref="L43:Q43">SUM(L44:L49)</f>
        <v>4</v>
      </c>
      <c r="M43" s="72">
        <f t="shared" si="25"/>
        <v>0</v>
      </c>
      <c r="N43" s="73">
        <f t="shared" si="25"/>
        <v>1</v>
      </c>
      <c r="O43" s="74">
        <f t="shared" si="25"/>
        <v>1</v>
      </c>
      <c r="P43" s="72">
        <f t="shared" si="25"/>
        <v>15</v>
      </c>
      <c r="Q43" s="72">
        <f t="shared" si="25"/>
        <v>13</v>
      </c>
      <c r="R43" s="72">
        <f t="shared" si="12"/>
        <v>5</v>
      </c>
      <c r="S43" s="72">
        <f t="shared" si="13"/>
        <v>7</v>
      </c>
      <c r="T43" s="72">
        <f aca="true" t="shared" si="26" ref="T43:AC43">SUM(T44:T49)</f>
        <v>0</v>
      </c>
      <c r="U43" s="72">
        <f t="shared" si="26"/>
        <v>0</v>
      </c>
      <c r="V43" s="72">
        <f t="shared" si="26"/>
        <v>4</v>
      </c>
      <c r="W43" s="72">
        <f t="shared" si="26"/>
        <v>4</v>
      </c>
      <c r="X43" s="72">
        <f t="shared" si="26"/>
        <v>1</v>
      </c>
      <c r="Y43" s="73">
        <f t="shared" si="26"/>
        <v>3</v>
      </c>
      <c r="Z43" s="75">
        <f t="shared" si="26"/>
        <v>0</v>
      </c>
      <c r="AA43" s="75">
        <f t="shared" si="26"/>
        <v>0</v>
      </c>
      <c r="AB43" s="75">
        <f t="shared" si="26"/>
        <v>2</v>
      </c>
      <c r="AC43" s="75">
        <f t="shared" si="26"/>
        <v>5</v>
      </c>
      <c r="AD43" s="75">
        <v>495</v>
      </c>
      <c r="AE43" s="75">
        <v>347</v>
      </c>
      <c r="AF43" s="75">
        <v>482</v>
      </c>
      <c r="AG43" s="75">
        <v>330</v>
      </c>
      <c r="AH43" s="75">
        <f aca="true" t="shared" si="27" ref="AH43:AY43">SUM(AH44:AH49)</f>
        <v>9</v>
      </c>
      <c r="AI43" s="75">
        <f t="shared" si="27"/>
        <v>3</v>
      </c>
      <c r="AJ43" s="75">
        <f t="shared" si="27"/>
        <v>17</v>
      </c>
      <c r="AK43" s="75">
        <f t="shared" si="27"/>
        <v>2</v>
      </c>
      <c r="AL43" s="75">
        <f t="shared" si="27"/>
        <v>72</v>
      </c>
      <c r="AM43" s="75">
        <f t="shared" si="27"/>
        <v>32</v>
      </c>
      <c r="AN43" s="75">
        <f t="shared" si="27"/>
        <v>36</v>
      </c>
      <c r="AO43" s="75">
        <f t="shared" si="27"/>
        <v>32</v>
      </c>
      <c r="AP43" s="75">
        <f t="shared" si="27"/>
        <v>22</v>
      </c>
      <c r="AQ43" s="75">
        <f t="shared" si="27"/>
        <v>15</v>
      </c>
      <c r="AR43" s="75">
        <f t="shared" si="27"/>
        <v>36</v>
      </c>
      <c r="AS43" s="75">
        <f t="shared" si="27"/>
        <v>24</v>
      </c>
      <c r="AT43" s="75">
        <f t="shared" si="27"/>
        <v>22</v>
      </c>
      <c r="AU43" s="75">
        <f t="shared" si="27"/>
        <v>25</v>
      </c>
      <c r="AV43" s="75">
        <f t="shared" si="27"/>
        <v>34</v>
      </c>
      <c r="AW43" s="75">
        <f t="shared" si="27"/>
        <v>34</v>
      </c>
      <c r="AX43" s="75">
        <f t="shared" si="27"/>
        <v>3</v>
      </c>
      <c r="AY43" s="76">
        <f t="shared" si="27"/>
        <v>0</v>
      </c>
      <c r="AZ43" s="63"/>
      <c r="BA43" s="63"/>
      <c r="BB43" s="63"/>
      <c r="BC43" s="63"/>
      <c r="BD43" s="63"/>
      <c r="BE43" s="63"/>
      <c r="BF43" s="63"/>
      <c r="BG43" s="63"/>
      <c r="BH43" s="63"/>
    </row>
    <row r="44" spans="1:60" ht="15.75" customHeight="1">
      <c r="A44" s="81"/>
      <c r="B44" s="102" t="s">
        <v>169</v>
      </c>
      <c r="C44" s="77">
        <f t="shared" si="6"/>
        <v>450</v>
      </c>
      <c r="D44" s="77">
        <v>245</v>
      </c>
      <c r="E44" s="77">
        <v>205</v>
      </c>
      <c r="F44" s="77">
        <f t="shared" si="7"/>
        <v>5</v>
      </c>
      <c r="G44" s="77">
        <f t="shared" si="8"/>
        <v>6</v>
      </c>
      <c r="H44" s="77">
        <v>1</v>
      </c>
      <c r="I44" s="77">
        <v>1</v>
      </c>
      <c r="J44" s="77">
        <f t="shared" si="9"/>
        <v>1</v>
      </c>
      <c r="K44" s="77">
        <f t="shared" si="10"/>
        <v>0</v>
      </c>
      <c r="L44" s="77">
        <v>0</v>
      </c>
      <c r="M44" s="77">
        <v>0</v>
      </c>
      <c r="N44" s="114">
        <v>1</v>
      </c>
      <c r="O44" s="115">
        <v>0</v>
      </c>
      <c r="P44" s="77">
        <v>3</v>
      </c>
      <c r="Q44" s="77">
        <v>2</v>
      </c>
      <c r="R44" s="77">
        <f t="shared" si="12"/>
        <v>0</v>
      </c>
      <c r="S44" s="77">
        <f t="shared" si="13"/>
        <v>2</v>
      </c>
      <c r="T44" s="77">
        <v>0</v>
      </c>
      <c r="U44" s="77">
        <v>0</v>
      </c>
      <c r="V44" s="77">
        <v>0</v>
      </c>
      <c r="W44" s="77">
        <v>1</v>
      </c>
      <c r="X44" s="77">
        <v>0</v>
      </c>
      <c r="Y44" s="114">
        <v>1</v>
      </c>
      <c r="Z44" s="83">
        <v>0</v>
      </c>
      <c r="AA44" s="83">
        <v>0</v>
      </c>
      <c r="AB44" s="83">
        <v>0</v>
      </c>
      <c r="AC44" s="83">
        <v>1</v>
      </c>
      <c r="AD44" s="83">
        <v>79</v>
      </c>
      <c r="AE44" s="83">
        <v>52</v>
      </c>
      <c r="AF44" s="83">
        <v>78</v>
      </c>
      <c r="AG44" s="83">
        <v>49</v>
      </c>
      <c r="AH44" s="83">
        <v>1</v>
      </c>
      <c r="AI44" s="83">
        <v>1</v>
      </c>
      <c r="AJ44" s="83">
        <v>5</v>
      </c>
      <c r="AK44" s="83">
        <v>0</v>
      </c>
      <c r="AL44" s="83">
        <v>9</v>
      </c>
      <c r="AM44" s="83">
        <v>6</v>
      </c>
      <c r="AN44" s="83">
        <v>8</v>
      </c>
      <c r="AO44" s="83">
        <v>8</v>
      </c>
      <c r="AP44" s="83">
        <v>3</v>
      </c>
      <c r="AQ44" s="83">
        <v>3</v>
      </c>
      <c r="AR44" s="83">
        <v>6</v>
      </c>
      <c r="AS44" s="83">
        <v>3</v>
      </c>
      <c r="AT44" s="83">
        <v>3</v>
      </c>
      <c r="AU44" s="83">
        <v>2</v>
      </c>
      <c r="AV44" s="83">
        <v>2</v>
      </c>
      <c r="AW44" s="83">
        <v>5</v>
      </c>
      <c r="AX44" s="83">
        <v>1</v>
      </c>
      <c r="AY44" s="116">
        <v>0</v>
      </c>
      <c r="AZ44" s="63"/>
      <c r="BA44" s="63"/>
      <c r="BB44" s="63"/>
      <c r="BC44" s="63"/>
      <c r="BD44" s="63"/>
      <c r="BE44" s="63"/>
      <c r="BF44" s="63"/>
      <c r="BG44" s="63"/>
      <c r="BH44" s="63"/>
    </row>
    <row r="45" spans="1:60" ht="15.75" customHeight="1">
      <c r="A45" s="81"/>
      <c r="B45" s="102" t="s">
        <v>170</v>
      </c>
      <c r="C45" s="77">
        <f t="shared" si="6"/>
        <v>735</v>
      </c>
      <c r="D45" s="77">
        <v>365</v>
      </c>
      <c r="E45" s="77">
        <v>370</v>
      </c>
      <c r="F45" s="77">
        <f t="shared" si="7"/>
        <v>5</v>
      </c>
      <c r="G45" s="77">
        <f t="shared" si="8"/>
        <v>8</v>
      </c>
      <c r="H45" s="77">
        <v>1</v>
      </c>
      <c r="I45" s="77">
        <v>0</v>
      </c>
      <c r="J45" s="77">
        <f t="shared" si="9"/>
        <v>0</v>
      </c>
      <c r="K45" s="77">
        <f t="shared" si="10"/>
        <v>0</v>
      </c>
      <c r="L45" s="77">
        <v>0</v>
      </c>
      <c r="M45" s="77">
        <v>0</v>
      </c>
      <c r="N45" s="114">
        <v>0</v>
      </c>
      <c r="O45" s="115">
        <v>0</v>
      </c>
      <c r="P45" s="77">
        <v>3</v>
      </c>
      <c r="Q45" s="77">
        <v>4</v>
      </c>
      <c r="R45" s="77">
        <f t="shared" si="12"/>
        <v>0</v>
      </c>
      <c r="S45" s="77">
        <f t="shared" si="13"/>
        <v>1</v>
      </c>
      <c r="T45" s="77">
        <v>0</v>
      </c>
      <c r="U45" s="77">
        <v>0</v>
      </c>
      <c r="V45" s="77">
        <v>0</v>
      </c>
      <c r="W45" s="77">
        <v>1</v>
      </c>
      <c r="X45" s="77">
        <v>0</v>
      </c>
      <c r="Y45" s="114">
        <v>0</v>
      </c>
      <c r="Z45" s="83">
        <v>0</v>
      </c>
      <c r="AA45" s="83">
        <v>0</v>
      </c>
      <c r="AB45" s="83">
        <v>1</v>
      </c>
      <c r="AC45" s="83">
        <v>3</v>
      </c>
      <c r="AD45" s="83">
        <v>138</v>
      </c>
      <c r="AE45" s="83">
        <v>108</v>
      </c>
      <c r="AF45" s="83">
        <v>135</v>
      </c>
      <c r="AG45" s="83">
        <v>103</v>
      </c>
      <c r="AH45" s="83">
        <v>5</v>
      </c>
      <c r="AI45" s="83">
        <v>1</v>
      </c>
      <c r="AJ45" s="83">
        <v>7</v>
      </c>
      <c r="AK45" s="83">
        <v>0</v>
      </c>
      <c r="AL45" s="83">
        <v>21</v>
      </c>
      <c r="AM45" s="83">
        <v>6</v>
      </c>
      <c r="AN45" s="83">
        <v>11</v>
      </c>
      <c r="AO45" s="83">
        <v>9</v>
      </c>
      <c r="AP45" s="83">
        <v>3</v>
      </c>
      <c r="AQ45" s="83">
        <v>2</v>
      </c>
      <c r="AR45" s="83">
        <v>14</v>
      </c>
      <c r="AS45" s="83">
        <v>11</v>
      </c>
      <c r="AT45" s="83">
        <v>6</v>
      </c>
      <c r="AU45" s="83">
        <v>7</v>
      </c>
      <c r="AV45" s="83">
        <v>8</v>
      </c>
      <c r="AW45" s="83">
        <v>11</v>
      </c>
      <c r="AX45" s="83">
        <v>1</v>
      </c>
      <c r="AY45" s="116">
        <v>0</v>
      </c>
      <c r="AZ45" s="63"/>
      <c r="BA45" s="63"/>
      <c r="BB45" s="63"/>
      <c r="BC45" s="63"/>
      <c r="BD45" s="63"/>
      <c r="BE45" s="63"/>
      <c r="BF45" s="63"/>
      <c r="BG45" s="63"/>
      <c r="BH45" s="63"/>
    </row>
    <row r="46" spans="1:60" ht="15.75" customHeight="1">
      <c r="A46" s="81"/>
      <c r="B46" s="102" t="s">
        <v>171</v>
      </c>
      <c r="C46" s="77">
        <f t="shared" si="6"/>
        <v>436</v>
      </c>
      <c r="D46" s="77">
        <v>247</v>
      </c>
      <c r="E46" s="77">
        <v>189</v>
      </c>
      <c r="F46" s="77">
        <f t="shared" si="7"/>
        <v>5</v>
      </c>
      <c r="G46" s="77">
        <f t="shared" si="8"/>
        <v>4</v>
      </c>
      <c r="H46" s="77">
        <v>0</v>
      </c>
      <c r="I46" s="77">
        <v>0</v>
      </c>
      <c r="J46" s="77">
        <f t="shared" si="9"/>
        <v>1</v>
      </c>
      <c r="K46" s="77">
        <f t="shared" si="10"/>
        <v>1</v>
      </c>
      <c r="L46" s="77">
        <v>1</v>
      </c>
      <c r="M46" s="77">
        <v>0</v>
      </c>
      <c r="N46" s="114">
        <v>0</v>
      </c>
      <c r="O46" s="115">
        <v>1</v>
      </c>
      <c r="P46" s="77">
        <v>2</v>
      </c>
      <c r="Q46" s="77">
        <v>2</v>
      </c>
      <c r="R46" s="77">
        <f t="shared" si="12"/>
        <v>2</v>
      </c>
      <c r="S46" s="77">
        <f t="shared" si="13"/>
        <v>0</v>
      </c>
      <c r="T46" s="77">
        <v>0</v>
      </c>
      <c r="U46" s="77">
        <v>0</v>
      </c>
      <c r="V46" s="77">
        <v>2</v>
      </c>
      <c r="W46" s="77">
        <v>0</v>
      </c>
      <c r="X46" s="77">
        <v>0</v>
      </c>
      <c r="Y46" s="114">
        <v>0</v>
      </c>
      <c r="Z46" s="83">
        <v>0</v>
      </c>
      <c r="AA46" s="83">
        <v>0</v>
      </c>
      <c r="AB46" s="83">
        <v>0</v>
      </c>
      <c r="AC46" s="83">
        <v>1</v>
      </c>
      <c r="AD46" s="83">
        <v>90</v>
      </c>
      <c r="AE46" s="83">
        <v>45</v>
      </c>
      <c r="AF46" s="83">
        <v>90</v>
      </c>
      <c r="AG46" s="83">
        <v>44</v>
      </c>
      <c r="AH46" s="83">
        <v>0</v>
      </c>
      <c r="AI46" s="83">
        <v>0</v>
      </c>
      <c r="AJ46" s="83">
        <v>1</v>
      </c>
      <c r="AK46" s="83">
        <v>0</v>
      </c>
      <c r="AL46" s="83">
        <v>21</v>
      </c>
      <c r="AM46" s="83">
        <v>1</v>
      </c>
      <c r="AN46" s="83">
        <v>5</v>
      </c>
      <c r="AO46" s="83">
        <v>4</v>
      </c>
      <c r="AP46" s="83">
        <v>2</v>
      </c>
      <c r="AQ46" s="83">
        <v>3</v>
      </c>
      <c r="AR46" s="83">
        <v>4</v>
      </c>
      <c r="AS46" s="83">
        <v>2</v>
      </c>
      <c r="AT46" s="83">
        <v>2</v>
      </c>
      <c r="AU46" s="83">
        <v>4</v>
      </c>
      <c r="AV46" s="83">
        <v>10</v>
      </c>
      <c r="AW46" s="83">
        <v>3</v>
      </c>
      <c r="AX46" s="83">
        <v>0</v>
      </c>
      <c r="AY46" s="116">
        <v>0</v>
      </c>
      <c r="AZ46" s="63"/>
      <c r="BA46" s="63"/>
      <c r="BB46" s="63"/>
      <c r="BC46" s="63"/>
      <c r="BD46" s="63"/>
      <c r="BE46" s="63"/>
      <c r="BF46" s="63"/>
      <c r="BG46" s="63"/>
      <c r="BH46" s="63"/>
    </row>
    <row r="47" spans="1:60" ht="15.75" customHeight="1">
      <c r="A47" s="106"/>
      <c r="B47" s="102" t="s">
        <v>172</v>
      </c>
      <c r="C47" s="77">
        <f t="shared" si="6"/>
        <v>500</v>
      </c>
      <c r="D47" s="77">
        <v>272</v>
      </c>
      <c r="E47" s="77">
        <v>228</v>
      </c>
      <c r="F47" s="77">
        <f t="shared" si="7"/>
        <v>4</v>
      </c>
      <c r="G47" s="77">
        <f t="shared" si="8"/>
        <v>7</v>
      </c>
      <c r="H47" s="77">
        <v>1</v>
      </c>
      <c r="I47" s="77">
        <v>2</v>
      </c>
      <c r="J47" s="77">
        <f t="shared" si="9"/>
        <v>1</v>
      </c>
      <c r="K47" s="77">
        <f t="shared" si="10"/>
        <v>0</v>
      </c>
      <c r="L47" s="77">
        <v>1</v>
      </c>
      <c r="M47" s="77">
        <v>0</v>
      </c>
      <c r="N47" s="114">
        <v>0</v>
      </c>
      <c r="O47" s="115">
        <v>0</v>
      </c>
      <c r="P47" s="77">
        <v>2</v>
      </c>
      <c r="Q47" s="77">
        <v>4</v>
      </c>
      <c r="R47" s="77">
        <f t="shared" si="12"/>
        <v>0</v>
      </c>
      <c r="S47" s="77">
        <f t="shared" si="13"/>
        <v>1</v>
      </c>
      <c r="T47" s="77">
        <v>0</v>
      </c>
      <c r="U47" s="77">
        <v>0</v>
      </c>
      <c r="V47" s="77">
        <v>0</v>
      </c>
      <c r="W47" s="77">
        <v>1</v>
      </c>
      <c r="X47" s="77">
        <v>0</v>
      </c>
      <c r="Y47" s="114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90</v>
      </c>
      <c r="AE47" s="83">
        <v>63</v>
      </c>
      <c r="AF47" s="83">
        <v>89</v>
      </c>
      <c r="AG47" s="83">
        <v>60</v>
      </c>
      <c r="AH47" s="83">
        <v>1</v>
      </c>
      <c r="AI47" s="83">
        <v>0</v>
      </c>
      <c r="AJ47" s="83">
        <v>2</v>
      </c>
      <c r="AK47" s="83">
        <v>1</v>
      </c>
      <c r="AL47" s="83">
        <v>5</v>
      </c>
      <c r="AM47" s="83">
        <v>9</v>
      </c>
      <c r="AN47" s="83">
        <v>5</v>
      </c>
      <c r="AO47" s="83">
        <v>5</v>
      </c>
      <c r="AP47" s="83">
        <v>7</v>
      </c>
      <c r="AQ47" s="83">
        <v>2</v>
      </c>
      <c r="AR47" s="83">
        <v>7</v>
      </c>
      <c r="AS47" s="83">
        <v>1</v>
      </c>
      <c r="AT47" s="83">
        <v>7</v>
      </c>
      <c r="AU47" s="83">
        <v>5</v>
      </c>
      <c r="AV47" s="83">
        <v>9</v>
      </c>
      <c r="AW47" s="83">
        <v>6</v>
      </c>
      <c r="AX47" s="83">
        <v>1</v>
      </c>
      <c r="AY47" s="116">
        <v>0</v>
      </c>
      <c r="AZ47" s="63"/>
      <c r="BA47" s="63"/>
      <c r="BB47" s="63"/>
      <c r="BC47" s="63"/>
      <c r="BD47" s="63"/>
      <c r="BE47" s="63"/>
      <c r="BF47" s="63"/>
      <c r="BG47" s="63"/>
      <c r="BH47" s="63"/>
    </row>
    <row r="48" spans="1:60" ht="15.75" customHeight="1">
      <c r="A48" s="81" t="s">
        <v>173</v>
      </c>
      <c r="B48" s="102" t="s">
        <v>174</v>
      </c>
      <c r="C48" s="77">
        <f aca="true" t="shared" si="28" ref="C48:C76">SUM(D48,E48)</f>
        <v>354</v>
      </c>
      <c r="D48" s="77">
        <v>213</v>
      </c>
      <c r="E48" s="77">
        <v>141</v>
      </c>
      <c r="F48" s="77">
        <f aca="true" t="shared" si="29" ref="F48:F76">SUM(H48,J48,P48,R48,Z48,AB48)</f>
        <v>11</v>
      </c>
      <c r="G48" s="77">
        <f aca="true" t="shared" si="30" ref="G48:G76">SUM(I48,K48,Q48,S48,AA48,AC48)</f>
        <v>4</v>
      </c>
      <c r="H48" s="77">
        <v>0</v>
      </c>
      <c r="I48" s="77">
        <v>1</v>
      </c>
      <c r="J48" s="77">
        <f aca="true" t="shared" si="31" ref="J48:J76">SUM(L48,N48)</f>
        <v>2</v>
      </c>
      <c r="K48" s="77">
        <f aca="true" t="shared" si="32" ref="K48:K76">SUM(M48,O48)</f>
        <v>0</v>
      </c>
      <c r="L48" s="77">
        <v>2</v>
      </c>
      <c r="M48" s="77">
        <v>0</v>
      </c>
      <c r="N48" s="114">
        <v>0</v>
      </c>
      <c r="O48" s="115">
        <v>0</v>
      </c>
      <c r="P48" s="77">
        <v>5</v>
      </c>
      <c r="Q48" s="77">
        <v>1</v>
      </c>
      <c r="R48" s="77">
        <f aca="true" t="shared" si="33" ref="R48:R76">SUM(T48,V48,X48)</f>
        <v>3</v>
      </c>
      <c r="S48" s="77">
        <f aca="true" t="shared" si="34" ref="S48:S76">SUM(U48,W48,Y48)</f>
        <v>2</v>
      </c>
      <c r="T48" s="77">
        <v>0</v>
      </c>
      <c r="U48" s="77">
        <v>0</v>
      </c>
      <c r="V48" s="77">
        <v>2</v>
      </c>
      <c r="W48" s="77">
        <v>0</v>
      </c>
      <c r="X48" s="77">
        <v>1</v>
      </c>
      <c r="Y48" s="114">
        <v>2</v>
      </c>
      <c r="Z48" s="83">
        <v>0</v>
      </c>
      <c r="AA48" s="83">
        <v>0</v>
      </c>
      <c r="AB48" s="83">
        <v>1</v>
      </c>
      <c r="AC48" s="83">
        <v>0</v>
      </c>
      <c r="AD48" s="83">
        <v>66</v>
      </c>
      <c r="AE48" s="83">
        <v>38</v>
      </c>
      <c r="AF48" s="83">
        <v>60</v>
      </c>
      <c r="AG48" s="83">
        <v>37</v>
      </c>
      <c r="AH48" s="83">
        <v>1</v>
      </c>
      <c r="AI48" s="83">
        <v>0</v>
      </c>
      <c r="AJ48" s="83">
        <v>1</v>
      </c>
      <c r="AK48" s="83">
        <v>0</v>
      </c>
      <c r="AL48" s="83">
        <v>10</v>
      </c>
      <c r="AM48" s="83">
        <v>5</v>
      </c>
      <c r="AN48" s="83">
        <v>4</v>
      </c>
      <c r="AO48" s="83">
        <v>2</v>
      </c>
      <c r="AP48" s="83">
        <v>3</v>
      </c>
      <c r="AQ48" s="83">
        <v>3</v>
      </c>
      <c r="AR48" s="83">
        <v>4</v>
      </c>
      <c r="AS48" s="83">
        <v>1</v>
      </c>
      <c r="AT48" s="83">
        <v>3</v>
      </c>
      <c r="AU48" s="83">
        <v>2</v>
      </c>
      <c r="AV48" s="83">
        <v>0</v>
      </c>
      <c r="AW48" s="83">
        <v>7</v>
      </c>
      <c r="AX48" s="83">
        <v>0</v>
      </c>
      <c r="AY48" s="116">
        <v>0</v>
      </c>
      <c r="AZ48" s="63"/>
      <c r="BA48" s="63"/>
      <c r="BB48" s="63"/>
      <c r="BC48" s="63"/>
      <c r="BD48" s="63"/>
      <c r="BE48" s="63"/>
      <c r="BF48" s="63"/>
      <c r="BG48" s="63"/>
      <c r="BH48" s="63"/>
    </row>
    <row r="49" spans="1:60" ht="15.75" customHeight="1">
      <c r="A49" s="84"/>
      <c r="B49" s="102" t="s">
        <v>175</v>
      </c>
      <c r="C49" s="86">
        <f t="shared" si="28"/>
        <v>285</v>
      </c>
      <c r="D49" s="86">
        <v>120</v>
      </c>
      <c r="E49" s="86">
        <v>165</v>
      </c>
      <c r="F49" s="86">
        <f t="shared" si="29"/>
        <v>0</v>
      </c>
      <c r="G49" s="86">
        <f t="shared" si="30"/>
        <v>2</v>
      </c>
      <c r="H49" s="86">
        <v>0</v>
      </c>
      <c r="I49" s="86">
        <v>1</v>
      </c>
      <c r="J49" s="86">
        <f t="shared" si="31"/>
        <v>0</v>
      </c>
      <c r="K49" s="86">
        <f t="shared" si="32"/>
        <v>0</v>
      </c>
      <c r="L49" s="86">
        <v>0</v>
      </c>
      <c r="M49" s="86">
        <v>0</v>
      </c>
      <c r="N49" s="117">
        <v>0</v>
      </c>
      <c r="O49" s="118">
        <v>0</v>
      </c>
      <c r="P49" s="86">
        <v>0</v>
      </c>
      <c r="Q49" s="86">
        <v>0</v>
      </c>
      <c r="R49" s="86">
        <f t="shared" si="33"/>
        <v>0</v>
      </c>
      <c r="S49" s="86">
        <f t="shared" si="34"/>
        <v>1</v>
      </c>
      <c r="T49" s="86">
        <v>0</v>
      </c>
      <c r="U49" s="86">
        <v>0</v>
      </c>
      <c r="V49" s="86">
        <v>0</v>
      </c>
      <c r="W49" s="86">
        <v>1</v>
      </c>
      <c r="X49" s="86">
        <v>0</v>
      </c>
      <c r="Y49" s="117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32</v>
      </c>
      <c r="AE49" s="104">
        <v>41</v>
      </c>
      <c r="AF49" s="104">
        <v>30</v>
      </c>
      <c r="AG49" s="104">
        <v>37</v>
      </c>
      <c r="AH49" s="104">
        <v>1</v>
      </c>
      <c r="AI49" s="104">
        <v>1</v>
      </c>
      <c r="AJ49" s="104">
        <v>1</v>
      </c>
      <c r="AK49" s="104">
        <v>1</v>
      </c>
      <c r="AL49" s="104">
        <v>6</v>
      </c>
      <c r="AM49" s="104">
        <v>5</v>
      </c>
      <c r="AN49" s="104">
        <v>3</v>
      </c>
      <c r="AO49" s="104">
        <v>4</v>
      </c>
      <c r="AP49" s="104">
        <v>4</v>
      </c>
      <c r="AQ49" s="104">
        <v>2</v>
      </c>
      <c r="AR49" s="104">
        <v>1</v>
      </c>
      <c r="AS49" s="104">
        <v>6</v>
      </c>
      <c r="AT49" s="104">
        <v>1</v>
      </c>
      <c r="AU49" s="104">
        <v>5</v>
      </c>
      <c r="AV49" s="104">
        <v>5</v>
      </c>
      <c r="AW49" s="104">
        <v>2</v>
      </c>
      <c r="AX49" s="104">
        <v>0</v>
      </c>
      <c r="AY49" s="125">
        <v>0</v>
      </c>
      <c r="AZ49" s="63"/>
      <c r="BA49" s="63"/>
      <c r="BB49" s="63"/>
      <c r="BC49" s="63"/>
      <c r="BD49" s="63"/>
      <c r="BE49" s="63"/>
      <c r="BF49" s="63"/>
      <c r="BG49" s="63"/>
      <c r="BH49" s="63"/>
    </row>
    <row r="50" spans="1:60" ht="15.75" customHeight="1">
      <c r="A50" s="95" t="s">
        <v>76</v>
      </c>
      <c r="B50" s="96"/>
      <c r="C50" s="72">
        <f t="shared" si="28"/>
        <v>1895</v>
      </c>
      <c r="D50" s="72">
        <v>976</v>
      </c>
      <c r="E50" s="72">
        <v>919</v>
      </c>
      <c r="F50" s="72">
        <f t="shared" si="29"/>
        <v>26</v>
      </c>
      <c r="G50" s="72">
        <f t="shared" si="30"/>
        <v>13</v>
      </c>
      <c r="H50" s="72">
        <f>SUM(H51:H54)</f>
        <v>3</v>
      </c>
      <c r="I50" s="72">
        <f>SUM(I51:I54)</f>
        <v>2</v>
      </c>
      <c r="J50" s="72">
        <f t="shared" si="31"/>
        <v>1</v>
      </c>
      <c r="K50" s="72">
        <f t="shared" si="32"/>
        <v>0</v>
      </c>
      <c r="L50" s="72">
        <f aca="true" t="shared" si="35" ref="L50:Q50">SUM(L51:L54)</f>
        <v>1</v>
      </c>
      <c r="M50" s="72">
        <f t="shared" si="35"/>
        <v>0</v>
      </c>
      <c r="N50" s="73">
        <f t="shared" si="35"/>
        <v>0</v>
      </c>
      <c r="O50" s="74">
        <f t="shared" si="35"/>
        <v>0</v>
      </c>
      <c r="P50" s="72">
        <f t="shared" si="35"/>
        <v>11</v>
      </c>
      <c r="Q50" s="72">
        <f t="shared" si="35"/>
        <v>4</v>
      </c>
      <c r="R50" s="72">
        <f t="shared" si="33"/>
        <v>8</v>
      </c>
      <c r="S50" s="72">
        <f t="shared" si="34"/>
        <v>6</v>
      </c>
      <c r="T50" s="72">
        <f aca="true" t="shared" si="36" ref="T50:AC50">SUM(T51:T54)</f>
        <v>0</v>
      </c>
      <c r="U50" s="72">
        <f t="shared" si="36"/>
        <v>0</v>
      </c>
      <c r="V50" s="72">
        <f t="shared" si="36"/>
        <v>8</v>
      </c>
      <c r="W50" s="72">
        <f t="shared" si="36"/>
        <v>6</v>
      </c>
      <c r="X50" s="72">
        <f t="shared" si="36"/>
        <v>0</v>
      </c>
      <c r="Y50" s="73">
        <f t="shared" si="36"/>
        <v>0</v>
      </c>
      <c r="Z50" s="75">
        <f t="shared" si="36"/>
        <v>0</v>
      </c>
      <c r="AA50" s="75">
        <f t="shared" si="36"/>
        <v>0</v>
      </c>
      <c r="AB50" s="75">
        <f t="shared" si="36"/>
        <v>3</v>
      </c>
      <c r="AC50" s="75">
        <f t="shared" si="36"/>
        <v>1</v>
      </c>
      <c r="AD50" s="75">
        <v>341</v>
      </c>
      <c r="AE50" s="75">
        <v>203</v>
      </c>
      <c r="AF50" s="75">
        <v>336</v>
      </c>
      <c r="AG50" s="75">
        <v>196</v>
      </c>
      <c r="AH50" s="75">
        <f aca="true" t="shared" si="37" ref="AH50:AY50">SUM(AH51:AH54)</f>
        <v>12</v>
      </c>
      <c r="AI50" s="75">
        <f t="shared" si="37"/>
        <v>0</v>
      </c>
      <c r="AJ50" s="75">
        <f t="shared" si="37"/>
        <v>12</v>
      </c>
      <c r="AK50" s="75">
        <f t="shared" si="37"/>
        <v>3</v>
      </c>
      <c r="AL50" s="75">
        <f t="shared" si="37"/>
        <v>49</v>
      </c>
      <c r="AM50" s="75">
        <f t="shared" si="37"/>
        <v>22</v>
      </c>
      <c r="AN50" s="75">
        <f t="shared" si="37"/>
        <v>16</v>
      </c>
      <c r="AO50" s="75">
        <f t="shared" si="37"/>
        <v>21</v>
      </c>
      <c r="AP50" s="75">
        <f t="shared" si="37"/>
        <v>12</v>
      </c>
      <c r="AQ50" s="75">
        <f t="shared" si="37"/>
        <v>10</v>
      </c>
      <c r="AR50" s="75">
        <f t="shared" si="37"/>
        <v>48</v>
      </c>
      <c r="AS50" s="75">
        <f t="shared" si="37"/>
        <v>25</v>
      </c>
      <c r="AT50" s="75">
        <f t="shared" si="37"/>
        <v>14</v>
      </c>
      <c r="AU50" s="75">
        <f t="shared" si="37"/>
        <v>13</v>
      </c>
      <c r="AV50" s="75">
        <f t="shared" si="37"/>
        <v>13</v>
      </c>
      <c r="AW50" s="75">
        <f t="shared" si="37"/>
        <v>16</v>
      </c>
      <c r="AX50" s="75">
        <f t="shared" si="37"/>
        <v>0</v>
      </c>
      <c r="AY50" s="76">
        <f t="shared" si="37"/>
        <v>0</v>
      </c>
      <c r="AZ50" s="63"/>
      <c r="BA50" s="63"/>
      <c r="BB50" s="63"/>
      <c r="BC50" s="63"/>
      <c r="BD50" s="63"/>
      <c r="BE50" s="63"/>
      <c r="BF50" s="63"/>
      <c r="BG50" s="63"/>
      <c r="BH50" s="63"/>
    </row>
    <row r="51" spans="1:60" ht="15.75" customHeight="1">
      <c r="A51" s="81"/>
      <c r="B51" s="102" t="s">
        <v>176</v>
      </c>
      <c r="C51" s="77">
        <f t="shared" si="28"/>
        <v>525</v>
      </c>
      <c r="D51" s="77">
        <v>283</v>
      </c>
      <c r="E51" s="77">
        <v>242</v>
      </c>
      <c r="F51" s="77">
        <f t="shared" si="29"/>
        <v>7</v>
      </c>
      <c r="G51" s="77">
        <f t="shared" si="30"/>
        <v>3</v>
      </c>
      <c r="H51" s="77">
        <v>1</v>
      </c>
      <c r="I51" s="77">
        <v>0</v>
      </c>
      <c r="J51" s="77">
        <f t="shared" si="31"/>
        <v>0</v>
      </c>
      <c r="K51" s="77">
        <f t="shared" si="32"/>
        <v>0</v>
      </c>
      <c r="L51" s="77">
        <v>0</v>
      </c>
      <c r="M51" s="77">
        <v>0</v>
      </c>
      <c r="N51" s="114">
        <v>0</v>
      </c>
      <c r="O51" s="115">
        <v>0</v>
      </c>
      <c r="P51" s="77">
        <v>3</v>
      </c>
      <c r="Q51" s="77">
        <v>0</v>
      </c>
      <c r="R51" s="77">
        <f t="shared" si="33"/>
        <v>2</v>
      </c>
      <c r="S51" s="77">
        <f t="shared" si="34"/>
        <v>2</v>
      </c>
      <c r="T51" s="77">
        <v>0</v>
      </c>
      <c r="U51" s="77">
        <v>0</v>
      </c>
      <c r="V51" s="77">
        <v>2</v>
      </c>
      <c r="W51" s="77">
        <v>2</v>
      </c>
      <c r="X51" s="77">
        <v>0</v>
      </c>
      <c r="Y51" s="114">
        <v>0</v>
      </c>
      <c r="Z51" s="83">
        <v>0</v>
      </c>
      <c r="AA51" s="83">
        <v>0</v>
      </c>
      <c r="AB51" s="83">
        <v>1</v>
      </c>
      <c r="AC51" s="83">
        <v>1</v>
      </c>
      <c r="AD51" s="83">
        <v>95</v>
      </c>
      <c r="AE51" s="83">
        <v>41</v>
      </c>
      <c r="AF51" s="83">
        <v>92</v>
      </c>
      <c r="AG51" s="83">
        <v>41</v>
      </c>
      <c r="AH51" s="83">
        <v>4</v>
      </c>
      <c r="AI51" s="83">
        <v>0</v>
      </c>
      <c r="AJ51" s="83">
        <v>0</v>
      </c>
      <c r="AK51" s="83">
        <v>0</v>
      </c>
      <c r="AL51" s="83">
        <v>12</v>
      </c>
      <c r="AM51" s="83">
        <v>5</v>
      </c>
      <c r="AN51" s="83">
        <v>6</v>
      </c>
      <c r="AO51" s="83">
        <v>2</v>
      </c>
      <c r="AP51" s="83">
        <v>5</v>
      </c>
      <c r="AQ51" s="83">
        <v>1</v>
      </c>
      <c r="AR51" s="83">
        <v>10</v>
      </c>
      <c r="AS51" s="83">
        <v>3</v>
      </c>
      <c r="AT51" s="83">
        <v>1</v>
      </c>
      <c r="AU51" s="83">
        <v>4</v>
      </c>
      <c r="AV51" s="83">
        <v>6</v>
      </c>
      <c r="AW51" s="83">
        <v>3</v>
      </c>
      <c r="AX51" s="83">
        <v>0</v>
      </c>
      <c r="AY51" s="116">
        <v>0</v>
      </c>
      <c r="AZ51" s="63"/>
      <c r="BA51" s="63"/>
      <c r="BB51" s="63"/>
      <c r="BC51" s="63"/>
      <c r="BD51" s="63"/>
      <c r="BE51" s="63"/>
      <c r="BF51" s="63"/>
      <c r="BG51" s="63"/>
      <c r="BH51" s="63"/>
    </row>
    <row r="52" spans="1:60" ht="15.75" customHeight="1">
      <c r="A52" s="81"/>
      <c r="B52" s="102" t="s">
        <v>177</v>
      </c>
      <c r="C52" s="77">
        <f t="shared" si="28"/>
        <v>812</v>
      </c>
      <c r="D52" s="77">
        <v>415</v>
      </c>
      <c r="E52" s="77">
        <v>397</v>
      </c>
      <c r="F52" s="77">
        <f t="shared" si="29"/>
        <v>15</v>
      </c>
      <c r="G52" s="77">
        <f t="shared" si="30"/>
        <v>5</v>
      </c>
      <c r="H52" s="77">
        <v>2</v>
      </c>
      <c r="I52" s="77">
        <v>1</v>
      </c>
      <c r="J52" s="77">
        <f t="shared" si="31"/>
        <v>1</v>
      </c>
      <c r="K52" s="77">
        <f t="shared" si="32"/>
        <v>0</v>
      </c>
      <c r="L52" s="77">
        <v>1</v>
      </c>
      <c r="M52" s="77">
        <v>0</v>
      </c>
      <c r="N52" s="114">
        <v>0</v>
      </c>
      <c r="O52" s="115">
        <v>0</v>
      </c>
      <c r="P52" s="77">
        <v>5</v>
      </c>
      <c r="Q52" s="77">
        <v>2</v>
      </c>
      <c r="R52" s="77">
        <f t="shared" si="33"/>
        <v>5</v>
      </c>
      <c r="S52" s="77">
        <f t="shared" si="34"/>
        <v>2</v>
      </c>
      <c r="T52" s="77">
        <v>0</v>
      </c>
      <c r="U52" s="77">
        <v>0</v>
      </c>
      <c r="V52" s="77">
        <v>5</v>
      </c>
      <c r="W52" s="77">
        <v>2</v>
      </c>
      <c r="X52" s="77">
        <v>0</v>
      </c>
      <c r="Y52" s="114">
        <v>0</v>
      </c>
      <c r="Z52" s="83">
        <v>0</v>
      </c>
      <c r="AA52" s="83">
        <v>0</v>
      </c>
      <c r="AB52" s="83">
        <v>2</v>
      </c>
      <c r="AC52" s="83">
        <v>0</v>
      </c>
      <c r="AD52" s="83">
        <v>154</v>
      </c>
      <c r="AE52" s="83">
        <v>108</v>
      </c>
      <c r="AF52" s="83">
        <v>154</v>
      </c>
      <c r="AG52" s="83">
        <v>102</v>
      </c>
      <c r="AH52" s="83">
        <v>7</v>
      </c>
      <c r="AI52" s="83">
        <v>0</v>
      </c>
      <c r="AJ52" s="83">
        <v>7</v>
      </c>
      <c r="AK52" s="83">
        <v>2</v>
      </c>
      <c r="AL52" s="83">
        <v>26</v>
      </c>
      <c r="AM52" s="83">
        <v>11</v>
      </c>
      <c r="AN52" s="83">
        <v>5</v>
      </c>
      <c r="AO52" s="83">
        <v>11</v>
      </c>
      <c r="AP52" s="83">
        <v>6</v>
      </c>
      <c r="AQ52" s="83">
        <v>4</v>
      </c>
      <c r="AR52" s="83">
        <v>26</v>
      </c>
      <c r="AS52" s="83">
        <v>17</v>
      </c>
      <c r="AT52" s="83">
        <v>6</v>
      </c>
      <c r="AU52" s="83">
        <v>7</v>
      </c>
      <c r="AV52" s="83">
        <v>3</v>
      </c>
      <c r="AW52" s="83">
        <v>9</v>
      </c>
      <c r="AX52" s="83">
        <v>0</v>
      </c>
      <c r="AY52" s="116">
        <v>0</v>
      </c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:60" ht="15.75" customHeight="1">
      <c r="A53" s="81"/>
      <c r="B53" s="102" t="s">
        <v>77</v>
      </c>
      <c r="C53" s="77">
        <f t="shared" si="28"/>
        <v>244</v>
      </c>
      <c r="D53" s="77">
        <v>124</v>
      </c>
      <c r="E53" s="77">
        <v>120</v>
      </c>
      <c r="F53" s="77">
        <f t="shared" si="29"/>
        <v>2</v>
      </c>
      <c r="G53" s="77">
        <f t="shared" si="30"/>
        <v>3</v>
      </c>
      <c r="H53" s="77">
        <v>0</v>
      </c>
      <c r="I53" s="77">
        <v>0</v>
      </c>
      <c r="J53" s="77">
        <f t="shared" si="31"/>
        <v>0</v>
      </c>
      <c r="K53" s="77">
        <f t="shared" si="32"/>
        <v>0</v>
      </c>
      <c r="L53" s="77">
        <v>0</v>
      </c>
      <c r="M53" s="77">
        <v>0</v>
      </c>
      <c r="N53" s="114">
        <v>0</v>
      </c>
      <c r="O53" s="115">
        <v>0</v>
      </c>
      <c r="P53" s="77">
        <v>1</v>
      </c>
      <c r="Q53" s="77">
        <v>1</v>
      </c>
      <c r="R53" s="77">
        <f t="shared" si="33"/>
        <v>1</v>
      </c>
      <c r="S53" s="77">
        <f t="shared" si="34"/>
        <v>2</v>
      </c>
      <c r="T53" s="77">
        <v>0</v>
      </c>
      <c r="U53" s="77">
        <v>0</v>
      </c>
      <c r="V53" s="77">
        <v>1</v>
      </c>
      <c r="W53" s="77">
        <v>2</v>
      </c>
      <c r="X53" s="77">
        <v>0</v>
      </c>
      <c r="Y53" s="114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41</v>
      </c>
      <c r="AE53" s="83">
        <v>28</v>
      </c>
      <c r="AF53" s="83">
        <v>40</v>
      </c>
      <c r="AG53" s="83">
        <v>27</v>
      </c>
      <c r="AH53" s="83">
        <v>0</v>
      </c>
      <c r="AI53" s="83">
        <v>0</v>
      </c>
      <c r="AJ53" s="83">
        <v>3</v>
      </c>
      <c r="AK53" s="83">
        <v>1</v>
      </c>
      <c r="AL53" s="83">
        <v>3</v>
      </c>
      <c r="AM53" s="83">
        <v>4</v>
      </c>
      <c r="AN53" s="83">
        <v>1</v>
      </c>
      <c r="AO53" s="83">
        <v>5</v>
      </c>
      <c r="AP53" s="83">
        <v>1</v>
      </c>
      <c r="AQ53" s="83">
        <v>2</v>
      </c>
      <c r="AR53" s="83">
        <v>8</v>
      </c>
      <c r="AS53" s="83">
        <v>2</v>
      </c>
      <c r="AT53" s="83">
        <v>5</v>
      </c>
      <c r="AU53" s="83">
        <v>0</v>
      </c>
      <c r="AV53" s="83">
        <v>3</v>
      </c>
      <c r="AW53" s="83">
        <v>3</v>
      </c>
      <c r="AX53" s="83">
        <v>0</v>
      </c>
      <c r="AY53" s="116">
        <v>0</v>
      </c>
      <c r="AZ53" s="63"/>
      <c r="BA53" s="63"/>
      <c r="BB53" s="63"/>
      <c r="BC53" s="63"/>
      <c r="BD53" s="63"/>
      <c r="BE53" s="63"/>
      <c r="BF53" s="63"/>
      <c r="BG53" s="63"/>
      <c r="BH53" s="63"/>
    </row>
    <row r="54" spans="1:60" ht="15.75" customHeight="1">
      <c r="A54" s="81"/>
      <c r="B54" s="102" t="s">
        <v>78</v>
      </c>
      <c r="C54" s="86">
        <f t="shared" si="28"/>
        <v>314</v>
      </c>
      <c r="D54" s="86">
        <v>154</v>
      </c>
      <c r="E54" s="86">
        <v>160</v>
      </c>
      <c r="F54" s="86">
        <f t="shared" si="29"/>
        <v>2</v>
      </c>
      <c r="G54" s="86">
        <f t="shared" si="30"/>
        <v>2</v>
      </c>
      <c r="H54" s="86">
        <v>0</v>
      </c>
      <c r="I54" s="86">
        <v>1</v>
      </c>
      <c r="J54" s="86">
        <f t="shared" si="31"/>
        <v>0</v>
      </c>
      <c r="K54" s="86">
        <f t="shared" si="32"/>
        <v>0</v>
      </c>
      <c r="L54" s="86">
        <v>0</v>
      </c>
      <c r="M54" s="86">
        <v>0</v>
      </c>
      <c r="N54" s="117">
        <v>0</v>
      </c>
      <c r="O54" s="118">
        <v>0</v>
      </c>
      <c r="P54" s="86">
        <v>2</v>
      </c>
      <c r="Q54" s="86">
        <v>1</v>
      </c>
      <c r="R54" s="86">
        <f t="shared" si="33"/>
        <v>0</v>
      </c>
      <c r="S54" s="86">
        <f t="shared" si="34"/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117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51</v>
      </c>
      <c r="AE54" s="104">
        <v>26</v>
      </c>
      <c r="AF54" s="104">
        <v>50</v>
      </c>
      <c r="AG54" s="104">
        <v>26</v>
      </c>
      <c r="AH54" s="104">
        <v>1</v>
      </c>
      <c r="AI54" s="104">
        <v>0</v>
      </c>
      <c r="AJ54" s="104">
        <v>2</v>
      </c>
      <c r="AK54" s="104">
        <v>0</v>
      </c>
      <c r="AL54" s="104">
        <v>8</v>
      </c>
      <c r="AM54" s="104">
        <v>2</v>
      </c>
      <c r="AN54" s="104">
        <v>4</v>
      </c>
      <c r="AO54" s="104">
        <v>3</v>
      </c>
      <c r="AP54" s="104">
        <v>0</v>
      </c>
      <c r="AQ54" s="104">
        <v>3</v>
      </c>
      <c r="AR54" s="104">
        <v>4</v>
      </c>
      <c r="AS54" s="104">
        <v>3</v>
      </c>
      <c r="AT54" s="104">
        <v>2</v>
      </c>
      <c r="AU54" s="104">
        <v>2</v>
      </c>
      <c r="AV54" s="104">
        <v>1</v>
      </c>
      <c r="AW54" s="104">
        <v>1</v>
      </c>
      <c r="AX54" s="104">
        <v>0</v>
      </c>
      <c r="AY54" s="125">
        <v>0</v>
      </c>
      <c r="AZ54" s="63"/>
      <c r="BA54" s="63"/>
      <c r="BB54" s="63"/>
      <c r="BC54" s="63"/>
      <c r="BD54" s="63"/>
      <c r="BE54" s="63"/>
      <c r="BF54" s="63"/>
      <c r="BG54" s="63"/>
      <c r="BH54" s="63"/>
    </row>
    <row r="55" spans="1:60" ht="15.75" customHeight="1">
      <c r="A55" s="107" t="s">
        <v>79</v>
      </c>
      <c r="B55" s="108"/>
      <c r="C55" s="72">
        <f t="shared" si="28"/>
        <v>1063</v>
      </c>
      <c r="D55" s="72">
        <v>535</v>
      </c>
      <c r="E55" s="72">
        <v>528</v>
      </c>
      <c r="F55" s="72">
        <f t="shared" si="29"/>
        <v>8</v>
      </c>
      <c r="G55" s="72">
        <f t="shared" si="30"/>
        <v>18</v>
      </c>
      <c r="H55" s="72">
        <f>SUM(H56:H58)</f>
        <v>0</v>
      </c>
      <c r="I55" s="72">
        <f>SUM(I56:I58)</f>
        <v>2</v>
      </c>
      <c r="J55" s="72">
        <f t="shared" si="31"/>
        <v>0</v>
      </c>
      <c r="K55" s="72">
        <f t="shared" si="32"/>
        <v>2</v>
      </c>
      <c r="L55" s="72">
        <f aca="true" t="shared" si="38" ref="L55:Q55">SUM(L56:L58)</f>
        <v>0</v>
      </c>
      <c r="M55" s="72">
        <f t="shared" si="38"/>
        <v>2</v>
      </c>
      <c r="N55" s="73">
        <f t="shared" si="38"/>
        <v>0</v>
      </c>
      <c r="O55" s="74">
        <f t="shared" si="38"/>
        <v>0</v>
      </c>
      <c r="P55" s="72">
        <f t="shared" si="38"/>
        <v>4</v>
      </c>
      <c r="Q55" s="72">
        <f t="shared" si="38"/>
        <v>8</v>
      </c>
      <c r="R55" s="72">
        <f t="shared" si="33"/>
        <v>2</v>
      </c>
      <c r="S55" s="72">
        <f t="shared" si="34"/>
        <v>2</v>
      </c>
      <c r="T55" s="72">
        <f aca="true" t="shared" si="39" ref="T55:AC55">SUM(T56:T58)</f>
        <v>0</v>
      </c>
      <c r="U55" s="72">
        <f t="shared" si="39"/>
        <v>1</v>
      </c>
      <c r="V55" s="72">
        <f t="shared" si="39"/>
        <v>1</v>
      </c>
      <c r="W55" s="72">
        <f t="shared" si="39"/>
        <v>1</v>
      </c>
      <c r="X55" s="72">
        <f t="shared" si="39"/>
        <v>1</v>
      </c>
      <c r="Y55" s="73">
        <f t="shared" si="39"/>
        <v>0</v>
      </c>
      <c r="Z55" s="75">
        <f t="shared" si="39"/>
        <v>0</v>
      </c>
      <c r="AA55" s="75">
        <f t="shared" si="39"/>
        <v>0</v>
      </c>
      <c r="AB55" s="75">
        <f t="shared" si="39"/>
        <v>2</v>
      </c>
      <c r="AC55" s="75">
        <f t="shared" si="39"/>
        <v>4</v>
      </c>
      <c r="AD55" s="75">
        <v>199</v>
      </c>
      <c r="AE55" s="75">
        <v>139</v>
      </c>
      <c r="AF55" s="75">
        <v>194</v>
      </c>
      <c r="AG55" s="75">
        <v>134</v>
      </c>
      <c r="AH55" s="75">
        <f aca="true" t="shared" si="40" ref="AH55:AY55">SUM(AH56:AH58)</f>
        <v>1</v>
      </c>
      <c r="AI55" s="75">
        <f t="shared" si="40"/>
        <v>2</v>
      </c>
      <c r="AJ55" s="75">
        <f t="shared" si="40"/>
        <v>6</v>
      </c>
      <c r="AK55" s="75">
        <f t="shared" si="40"/>
        <v>2</v>
      </c>
      <c r="AL55" s="75">
        <f t="shared" si="40"/>
        <v>24</v>
      </c>
      <c r="AM55" s="75">
        <f t="shared" si="40"/>
        <v>15</v>
      </c>
      <c r="AN55" s="75">
        <f t="shared" si="40"/>
        <v>9</v>
      </c>
      <c r="AO55" s="75">
        <f t="shared" si="40"/>
        <v>17</v>
      </c>
      <c r="AP55" s="75">
        <f t="shared" si="40"/>
        <v>6</v>
      </c>
      <c r="AQ55" s="75">
        <f t="shared" si="40"/>
        <v>4</v>
      </c>
      <c r="AR55" s="75">
        <f t="shared" si="40"/>
        <v>23</v>
      </c>
      <c r="AS55" s="75">
        <f t="shared" si="40"/>
        <v>13</v>
      </c>
      <c r="AT55" s="75">
        <f t="shared" si="40"/>
        <v>5</v>
      </c>
      <c r="AU55" s="75">
        <f t="shared" si="40"/>
        <v>6</v>
      </c>
      <c r="AV55" s="75">
        <f t="shared" si="40"/>
        <v>9</v>
      </c>
      <c r="AW55" s="75">
        <f t="shared" si="40"/>
        <v>15</v>
      </c>
      <c r="AX55" s="75">
        <f t="shared" si="40"/>
        <v>1</v>
      </c>
      <c r="AY55" s="76">
        <f t="shared" si="40"/>
        <v>0</v>
      </c>
      <c r="AZ55" s="63"/>
      <c r="BA55" s="63"/>
      <c r="BB55" s="63"/>
      <c r="BC55" s="63"/>
      <c r="BD55" s="63"/>
      <c r="BE55" s="63"/>
      <c r="BF55" s="63"/>
      <c r="BG55" s="63"/>
      <c r="BH55" s="63"/>
    </row>
    <row r="56" spans="1:60" ht="15.75" customHeight="1">
      <c r="A56" s="81"/>
      <c r="B56" s="102" t="s">
        <v>178</v>
      </c>
      <c r="C56" s="77">
        <f t="shared" si="28"/>
        <v>377</v>
      </c>
      <c r="D56" s="77">
        <v>187</v>
      </c>
      <c r="E56" s="77">
        <v>190</v>
      </c>
      <c r="F56" s="77">
        <f t="shared" si="29"/>
        <v>1</v>
      </c>
      <c r="G56" s="77">
        <f t="shared" si="30"/>
        <v>4</v>
      </c>
      <c r="H56" s="77">
        <v>0</v>
      </c>
      <c r="I56" s="77">
        <v>0</v>
      </c>
      <c r="J56" s="77">
        <f t="shared" si="31"/>
        <v>0</v>
      </c>
      <c r="K56" s="77">
        <f t="shared" si="32"/>
        <v>1</v>
      </c>
      <c r="L56" s="77">
        <v>0</v>
      </c>
      <c r="M56" s="77">
        <v>1</v>
      </c>
      <c r="N56" s="114">
        <v>0</v>
      </c>
      <c r="O56" s="115">
        <v>0</v>
      </c>
      <c r="P56" s="77">
        <v>1</v>
      </c>
      <c r="Q56" s="77">
        <v>2</v>
      </c>
      <c r="R56" s="77">
        <f t="shared" si="33"/>
        <v>0</v>
      </c>
      <c r="S56" s="77">
        <f t="shared" si="34"/>
        <v>1</v>
      </c>
      <c r="T56" s="77">
        <v>0</v>
      </c>
      <c r="U56" s="77">
        <v>0</v>
      </c>
      <c r="V56" s="77">
        <v>0</v>
      </c>
      <c r="W56" s="77">
        <v>1</v>
      </c>
      <c r="X56" s="77">
        <v>0</v>
      </c>
      <c r="Y56" s="114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67</v>
      </c>
      <c r="AE56" s="83">
        <v>49</v>
      </c>
      <c r="AF56" s="83">
        <v>67</v>
      </c>
      <c r="AG56" s="83">
        <v>46</v>
      </c>
      <c r="AH56" s="83">
        <v>1</v>
      </c>
      <c r="AI56" s="83">
        <v>0</v>
      </c>
      <c r="AJ56" s="83">
        <v>2</v>
      </c>
      <c r="AK56" s="83">
        <v>1</v>
      </c>
      <c r="AL56" s="83">
        <v>13</v>
      </c>
      <c r="AM56" s="83">
        <v>5</v>
      </c>
      <c r="AN56" s="83">
        <v>5</v>
      </c>
      <c r="AO56" s="83">
        <v>6</v>
      </c>
      <c r="AP56" s="83">
        <v>3</v>
      </c>
      <c r="AQ56" s="83">
        <v>2</v>
      </c>
      <c r="AR56" s="83">
        <v>8</v>
      </c>
      <c r="AS56" s="83">
        <v>5</v>
      </c>
      <c r="AT56" s="83">
        <v>1</v>
      </c>
      <c r="AU56" s="83">
        <v>3</v>
      </c>
      <c r="AV56" s="83">
        <v>7</v>
      </c>
      <c r="AW56" s="83">
        <v>4</v>
      </c>
      <c r="AX56" s="83">
        <v>0</v>
      </c>
      <c r="AY56" s="116">
        <v>0</v>
      </c>
      <c r="AZ56" s="63"/>
      <c r="BA56" s="63"/>
      <c r="BB56" s="63"/>
      <c r="BC56" s="63"/>
      <c r="BD56" s="63"/>
      <c r="BE56" s="63"/>
      <c r="BF56" s="63"/>
      <c r="BG56" s="63"/>
      <c r="BH56" s="63"/>
    </row>
    <row r="57" spans="1:60" ht="15.75" customHeight="1">
      <c r="A57" s="81"/>
      <c r="B57" s="102" t="s">
        <v>179</v>
      </c>
      <c r="C57" s="77">
        <f t="shared" si="28"/>
        <v>483</v>
      </c>
      <c r="D57" s="77">
        <v>241</v>
      </c>
      <c r="E57" s="77">
        <v>242</v>
      </c>
      <c r="F57" s="77">
        <f t="shared" si="29"/>
        <v>2</v>
      </c>
      <c r="G57" s="77">
        <f t="shared" si="30"/>
        <v>11</v>
      </c>
      <c r="H57" s="77">
        <v>0</v>
      </c>
      <c r="I57" s="77">
        <v>2</v>
      </c>
      <c r="J57" s="77">
        <f t="shared" si="31"/>
        <v>0</v>
      </c>
      <c r="K57" s="77">
        <f t="shared" si="32"/>
        <v>1</v>
      </c>
      <c r="L57" s="77">
        <v>0</v>
      </c>
      <c r="M57" s="77">
        <v>1</v>
      </c>
      <c r="N57" s="114">
        <v>0</v>
      </c>
      <c r="O57" s="115">
        <v>0</v>
      </c>
      <c r="P57" s="77">
        <v>0</v>
      </c>
      <c r="Q57" s="77">
        <v>5</v>
      </c>
      <c r="R57" s="77">
        <f t="shared" si="33"/>
        <v>0</v>
      </c>
      <c r="S57" s="77">
        <f t="shared" si="34"/>
        <v>1</v>
      </c>
      <c r="T57" s="77">
        <v>0</v>
      </c>
      <c r="U57" s="77">
        <v>1</v>
      </c>
      <c r="V57" s="77">
        <v>0</v>
      </c>
      <c r="W57" s="77">
        <v>0</v>
      </c>
      <c r="X57" s="77">
        <v>0</v>
      </c>
      <c r="Y57" s="114">
        <v>0</v>
      </c>
      <c r="Z57" s="83">
        <v>0</v>
      </c>
      <c r="AA57" s="83">
        <v>0</v>
      </c>
      <c r="AB57" s="83">
        <v>2</v>
      </c>
      <c r="AC57" s="83">
        <v>2</v>
      </c>
      <c r="AD57" s="83">
        <v>96</v>
      </c>
      <c r="AE57" s="83">
        <v>65</v>
      </c>
      <c r="AF57" s="83">
        <v>92</v>
      </c>
      <c r="AG57" s="83">
        <v>63</v>
      </c>
      <c r="AH57" s="83">
        <v>0</v>
      </c>
      <c r="AI57" s="83">
        <v>2</v>
      </c>
      <c r="AJ57" s="83">
        <v>2</v>
      </c>
      <c r="AK57" s="83">
        <v>1</v>
      </c>
      <c r="AL57" s="83">
        <v>8</v>
      </c>
      <c r="AM57" s="83">
        <v>6</v>
      </c>
      <c r="AN57" s="83">
        <v>3</v>
      </c>
      <c r="AO57" s="83">
        <v>6</v>
      </c>
      <c r="AP57" s="83">
        <v>3</v>
      </c>
      <c r="AQ57" s="83">
        <v>2</v>
      </c>
      <c r="AR57" s="83">
        <v>10</v>
      </c>
      <c r="AS57" s="83">
        <v>5</v>
      </c>
      <c r="AT57" s="83">
        <v>1</v>
      </c>
      <c r="AU57" s="83">
        <v>1</v>
      </c>
      <c r="AV57" s="83">
        <v>1</v>
      </c>
      <c r="AW57" s="83">
        <v>11</v>
      </c>
      <c r="AX57" s="83">
        <v>0</v>
      </c>
      <c r="AY57" s="116">
        <v>0</v>
      </c>
      <c r="AZ57" s="63"/>
      <c r="BA57" s="63"/>
      <c r="BB57" s="63"/>
      <c r="BC57" s="63"/>
      <c r="BD57" s="63"/>
      <c r="BE57" s="63"/>
      <c r="BF57" s="63"/>
      <c r="BG57" s="63"/>
      <c r="BH57" s="63"/>
    </row>
    <row r="58" spans="1:60" ht="15.75" customHeight="1">
      <c r="A58" s="84"/>
      <c r="B58" s="103" t="s">
        <v>180</v>
      </c>
      <c r="C58" s="86">
        <f t="shared" si="28"/>
        <v>203</v>
      </c>
      <c r="D58" s="86">
        <v>107</v>
      </c>
      <c r="E58" s="86">
        <v>96</v>
      </c>
      <c r="F58" s="86">
        <f t="shared" si="29"/>
        <v>5</v>
      </c>
      <c r="G58" s="86">
        <f t="shared" si="30"/>
        <v>3</v>
      </c>
      <c r="H58" s="86">
        <v>0</v>
      </c>
      <c r="I58" s="86">
        <v>0</v>
      </c>
      <c r="J58" s="86">
        <f t="shared" si="31"/>
        <v>0</v>
      </c>
      <c r="K58" s="86">
        <f t="shared" si="32"/>
        <v>0</v>
      </c>
      <c r="L58" s="86">
        <v>0</v>
      </c>
      <c r="M58" s="86">
        <v>0</v>
      </c>
      <c r="N58" s="117">
        <v>0</v>
      </c>
      <c r="O58" s="118">
        <v>0</v>
      </c>
      <c r="P58" s="86">
        <v>3</v>
      </c>
      <c r="Q58" s="86">
        <v>1</v>
      </c>
      <c r="R58" s="86">
        <f t="shared" si="33"/>
        <v>2</v>
      </c>
      <c r="S58" s="86">
        <f t="shared" si="34"/>
        <v>0</v>
      </c>
      <c r="T58" s="86">
        <v>0</v>
      </c>
      <c r="U58" s="86">
        <v>0</v>
      </c>
      <c r="V58" s="86">
        <v>1</v>
      </c>
      <c r="W58" s="86">
        <v>0</v>
      </c>
      <c r="X58" s="86">
        <v>1</v>
      </c>
      <c r="Y58" s="117">
        <v>0</v>
      </c>
      <c r="Z58" s="104">
        <v>0</v>
      </c>
      <c r="AA58" s="104">
        <v>0</v>
      </c>
      <c r="AB58" s="104">
        <v>0</v>
      </c>
      <c r="AC58" s="104">
        <v>2</v>
      </c>
      <c r="AD58" s="104">
        <v>36</v>
      </c>
      <c r="AE58" s="104">
        <v>25</v>
      </c>
      <c r="AF58" s="104">
        <v>35</v>
      </c>
      <c r="AG58" s="104">
        <v>25</v>
      </c>
      <c r="AH58" s="104">
        <v>0</v>
      </c>
      <c r="AI58" s="104">
        <v>0</v>
      </c>
      <c r="AJ58" s="104">
        <v>2</v>
      </c>
      <c r="AK58" s="104">
        <v>0</v>
      </c>
      <c r="AL58" s="104">
        <v>3</v>
      </c>
      <c r="AM58" s="104">
        <v>4</v>
      </c>
      <c r="AN58" s="104">
        <v>1</v>
      </c>
      <c r="AO58" s="104">
        <v>5</v>
      </c>
      <c r="AP58" s="104">
        <v>0</v>
      </c>
      <c r="AQ58" s="104">
        <v>0</v>
      </c>
      <c r="AR58" s="104">
        <v>5</v>
      </c>
      <c r="AS58" s="104">
        <v>3</v>
      </c>
      <c r="AT58" s="104">
        <v>3</v>
      </c>
      <c r="AU58" s="104">
        <v>2</v>
      </c>
      <c r="AV58" s="104">
        <v>1</v>
      </c>
      <c r="AW58" s="104">
        <v>0</v>
      </c>
      <c r="AX58" s="104">
        <v>1</v>
      </c>
      <c r="AY58" s="125">
        <v>0</v>
      </c>
      <c r="AZ58" s="63"/>
      <c r="BA58" s="63"/>
      <c r="BB58" s="63"/>
      <c r="BC58" s="63"/>
      <c r="BD58" s="63"/>
      <c r="BE58" s="63"/>
      <c r="BF58" s="63"/>
      <c r="BG58" s="63"/>
      <c r="BH58" s="63"/>
    </row>
    <row r="59" spans="1:60" ht="15.75" customHeight="1">
      <c r="A59" s="95" t="s">
        <v>80</v>
      </c>
      <c r="B59" s="96"/>
      <c r="C59" s="72">
        <f t="shared" si="28"/>
        <v>521</v>
      </c>
      <c r="D59" s="72">
        <v>258</v>
      </c>
      <c r="E59" s="72">
        <v>263</v>
      </c>
      <c r="F59" s="72">
        <f t="shared" si="29"/>
        <v>6</v>
      </c>
      <c r="G59" s="72">
        <f t="shared" si="30"/>
        <v>5</v>
      </c>
      <c r="H59" s="72">
        <f>SUM(H60:H62)</f>
        <v>0</v>
      </c>
      <c r="I59" s="72">
        <f>SUM(I60:I62)</f>
        <v>1</v>
      </c>
      <c r="J59" s="72">
        <f t="shared" si="31"/>
        <v>0</v>
      </c>
      <c r="K59" s="72">
        <f t="shared" si="32"/>
        <v>1</v>
      </c>
      <c r="L59" s="72">
        <f aca="true" t="shared" si="41" ref="L59:Q59">SUM(L60:L62)</f>
        <v>0</v>
      </c>
      <c r="M59" s="72">
        <f t="shared" si="41"/>
        <v>1</v>
      </c>
      <c r="N59" s="73">
        <f t="shared" si="41"/>
        <v>0</v>
      </c>
      <c r="O59" s="74">
        <f t="shared" si="41"/>
        <v>0</v>
      </c>
      <c r="P59" s="72">
        <f t="shared" si="41"/>
        <v>4</v>
      </c>
      <c r="Q59" s="72">
        <f t="shared" si="41"/>
        <v>2</v>
      </c>
      <c r="R59" s="72">
        <f t="shared" si="33"/>
        <v>1</v>
      </c>
      <c r="S59" s="72">
        <f t="shared" si="34"/>
        <v>0</v>
      </c>
      <c r="T59" s="72">
        <f aca="true" t="shared" si="42" ref="T59:AC59">SUM(T60:T62)</f>
        <v>0</v>
      </c>
      <c r="U59" s="72">
        <f t="shared" si="42"/>
        <v>0</v>
      </c>
      <c r="V59" s="72">
        <f t="shared" si="42"/>
        <v>0</v>
      </c>
      <c r="W59" s="72">
        <f t="shared" si="42"/>
        <v>0</v>
      </c>
      <c r="X59" s="72">
        <f t="shared" si="42"/>
        <v>1</v>
      </c>
      <c r="Y59" s="73">
        <f t="shared" si="42"/>
        <v>0</v>
      </c>
      <c r="Z59" s="75">
        <f t="shared" si="42"/>
        <v>0</v>
      </c>
      <c r="AA59" s="75">
        <f t="shared" si="42"/>
        <v>0</v>
      </c>
      <c r="AB59" s="75">
        <f t="shared" si="42"/>
        <v>1</v>
      </c>
      <c r="AC59" s="75">
        <f t="shared" si="42"/>
        <v>1</v>
      </c>
      <c r="AD59" s="75">
        <v>98</v>
      </c>
      <c r="AE59" s="75">
        <v>58</v>
      </c>
      <c r="AF59" s="75">
        <v>93</v>
      </c>
      <c r="AG59" s="75">
        <v>57</v>
      </c>
      <c r="AH59" s="75">
        <f aca="true" t="shared" si="43" ref="AH59:AY59">SUM(AH60:AH62)</f>
        <v>0</v>
      </c>
      <c r="AI59" s="75">
        <f t="shared" si="43"/>
        <v>2</v>
      </c>
      <c r="AJ59" s="75">
        <f t="shared" si="43"/>
        <v>3</v>
      </c>
      <c r="AK59" s="75">
        <f t="shared" si="43"/>
        <v>1</v>
      </c>
      <c r="AL59" s="75">
        <f t="shared" si="43"/>
        <v>13</v>
      </c>
      <c r="AM59" s="75">
        <f t="shared" si="43"/>
        <v>8</v>
      </c>
      <c r="AN59" s="75">
        <f t="shared" si="43"/>
        <v>8</v>
      </c>
      <c r="AO59" s="75">
        <f t="shared" si="43"/>
        <v>3</v>
      </c>
      <c r="AP59" s="75">
        <f t="shared" si="43"/>
        <v>2</v>
      </c>
      <c r="AQ59" s="75">
        <f t="shared" si="43"/>
        <v>2</v>
      </c>
      <c r="AR59" s="75">
        <f t="shared" si="43"/>
        <v>16</v>
      </c>
      <c r="AS59" s="75">
        <f t="shared" si="43"/>
        <v>3</v>
      </c>
      <c r="AT59" s="75">
        <f t="shared" si="43"/>
        <v>3</v>
      </c>
      <c r="AU59" s="75">
        <f t="shared" si="43"/>
        <v>1</v>
      </c>
      <c r="AV59" s="75">
        <f t="shared" si="43"/>
        <v>8</v>
      </c>
      <c r="AW59" s="75">
        <f t="shared" si="43"/>
        <v>6</v>
      </c>
      <c r="AX59" s="75">
        <f t="shared" si="43"/>
        <v>0</v>
      </c>
      <c r="AY59" s="76">
        <f t="shared" si="43"/>
        <v>0</v>
      </c>
      <c r="AZ59" s="63"/>
      <c r="BA59" s="63"/>
      <c r="BB59" s="63"/>
      <c r="BC59" s="63"/>
      <c r="BD59" s="63"/>
      <c r="BE59" s="63"/>
      <c r="BF59" s="63"/>
      <c r="BG59" s="63"/>
      <c r="BH59" s="63"/>
    </row>
    <row r="60" spans="1:60" ht="15.75" customHeight="1">
      <c r="A60" s="81"/>
      <c r="B60" s="102" t="s">
        <v>81</v>
      </c>
      <c r="C60" s="77">
        <f t="shared" si="28"/>
        <v>149</v>
      </c>
      <c r="D60" s="77">
        <v>71</v>
      </c>
      <c r="E60" s="77">
        <v>78</v>
      </c>
      <c r="F60" s="77">
        <f t="shared" si="29"/>
        <v>3</v>
      </c>
      <c r="G60" s="77">
        <f t="shared" si="30"/>
        <v>2</v>
      </c>
      <c r="H60" s="77">
        <v>0</v>
      </c>
      <c r="I60" s="77">
        <v>1</v>
      </c>
      <c r="J60" s="77">
        <f t="shared" si="31"/>
        <v>0</v>
      </c>
      <c r="K60" s="77">
        <f t="shared" si="32"/>
        <v>0</v>
      </c>
      <c r="L60" s="77">
        <v>0</v>
      </c>
      <c r="M60" s="77">
        <v>0</v>
      </c>
      <c r="N60" s="114">
        <v>0</v>
      </c>
      <c r="O60" s="115">
        <v>0</v>
      </c>
      <c r="P60" s="77">
        <v>3</v>
      </c>
      <c r="Q60" s="77">
        <v>1</v>
      </c>
      <c r="R60" s="77">
        <f t="shared" si="33"/>
        <v>0</v>
      </c>
      <c r="S60" s="77">
        <f t="shared" si="34"/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114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22</v>
      </c>
      <c r="AE60" s="83">
        <v>13</v>
      </c>
      <c r="AF60" s="83">
        <v>20</v>
      </c>
      <c r="AG60" s="83">
        <v>13</v>
      </c>
      <c r="AH60" s="83">
        <v>0</v>
      </c>
      <c r="AI60" s="83">
        <v>1</v>
      </c>
      <c r="AJ60" s="83">
        <v>0</v>
      </c>
      <c r="AK60" s="83">
        <v>0</v>
      </c>
      <c r="AL60" s="83">
        <v>2</v>
      </c>
      <c r="AM60" s="83">
        <v>2</v>
      </c>
      <c r="AN60" s="83">
        <v>0</v>
      </c>
      <c r="AO60" s="83">
        <v>0</v>
      </c>
      <c r="AP60" s="83">
        <v>1</v>
      </c>
      <c r="AQ60" s="83">
        <v>1</v>
      </c>
      <c r="AR60" s="83">
        <v>4</v>
      </c>
      <c r="AS60" s="83">
        <v>1</v>
      </c>
      <c r="AT60" s="83">
        <v>1</v>
      </c>
      <c r="AU60" s="83">
        <v>0</v>
      </c>
      <c r="AV60" s="83">
        <v>1</v>
      </c>
      <c r="AW60" s="83">
        <v>1</v>
      </c>
      <c r="AX60" s="83">
        <v>0</v>
      </c>
      <c r="AY60" s="116">
        <v>0</v>
      </c>
      <c r="AZ60" s="63"/>
      <c r="BA60" s="63"/>
      <c r="BB60" s="63"/>
      <c r="BC60" s="63"/>
      <c r="BD60" s="63"/>
      <c r="BE60" s="63"/>
      <c r="BF60" s="63"/>
      <c r="BG60" s="63"/>
      <c r="BH60" s="63"/>
    </row>
    <row r="61" spans="1:60" ht="15.75" customHeight="1">
      <c r="A61" s="81"/>
      <c r="B61" s="102" t="s">
        <v>82</v>
      </c>
      <c r="C61" s="77">
        <f t="shared" si="28"/>
        <v>190</v>
      </c>
      <c r="D61" s="77">
        <v>98</v>
      </c>
      <c r="E61" s="77">
        <v>92</v>
      </c>
      <c r="F61" s="77">
        <f t="shared" si="29"/>
        <v>2</v>
      </c>
      <c r="G61" s="77">
        <f t="shared" si="30"/>
        <v>1</v>
      </c>
      <c r="H61" s="77">
        <v>0</v>
      </c>
      <c r="I61" s="77">
        <v>0</v>
      </c>
      <c r="J61" s="77">
        <f t="shared" si="31"/>
        <v>0</v>
      </c>
      <c r="K61" s="77">
        <f t="shared" si="32"/>
        <v>1</v>
      </c>
      <c r="L61" s="77">
        <v>0</v>
      </c>
      <c r="M61" s="77">
        <v>1</v>
      </c>
      <c r="N61" s="114">
        <v>0</v>
      </c>
      <c r="O61" s="115">
        <v>0</v>
      </c>
      <c r="P61" s="77">
        <v>1</v>
      </c>
      <c r="Q61" s="77">
        <v>0</v>
      </c>
      <c r="R61" s="77">
        <f t="shared" si="33"/>
        <v>0</v>
      </c>
      <c r="S61" s="77">
        <f t="shared" si="34"/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114">
        <v>0</v>
      </c>
      <c r="Z61" s="83">
        <v>0</v>
      </c>
      <c r="AA61" s="83">
        <v>0</v>
      </c>
      <c r="AB61" s="83">
        <v>1</v>
      </c>
      <c r="AC61" s="83">
        <v>0</v>
      </c>
      <c r="AD61" s="83">
        <v>41</v>
      </c>
      <c r="AE61" s="83">
        <v>24</v>
      </c>
      <c r="AF61" s="83">
        <v>40</v>
      </c>
      <c r="AG61" s="83">
        <v>24</v>
      </c>
      <c r="AH61" s="83">
        <v>0</v>
      </c>
      <c r="AI61" s="83">
        <v>1</v>
      </c>
      <c r="AJ61" s="83">
        <v>2</v>
      </c>
      <c r="AK61" s="83">
        <v>1</v>
      </c>
      <c r="AL61" s="83">
        <v>4</v>
      </c>
      <c r="AM61" s="83">
        <v>5</v>
      </c>
      <c r="AN61" s="83">
        <v>5</v>
      </c>
      <c r="AO61" s="83">
        <v>2</v>
      </c>
      <c r="AP61" s="83">
        <v>0</v>
      </c>
      <c r="AQ61" s="83">
        <v>0</v>
      </c>
      <c r="AR61" s="83">
        <v>4</v>
      </c>
      <c r="AS61" s="83">
        <v>0</v>
      </c>
      <c r="AT61" s="83">
        <v>1</v>
      </c>
      <c r="AU61" s="83">
        <v>0</v>
      </c>
      <c r="AV61" s="83">
        <v>5</v>
      </c>
      <c r="AW61" s="83">
        <v>1</v>
      </c>
      <c r="AX61" s="83">
        <v>0</v>
      </c>
      <c r="AY61" s="116">
        <v>0</v>
      </c>
      <c r="AZ61" s="63"/>
      <c r="BA61" s="63"/>
      <c r="BB61" s="63"/>
      <c r="BC61" s="63"/>
      <c r="BD61" s="63"/>
      <c r="BE61" s="63"/>
      <c r="BF61" s="63"/>
      <c r="BG61" s="63"/>
      <c r="BH61" s="63"/>
    </row>
    <row r="62" spans="1:60" ht="15.75" customHeight="1">
      <c r="A62" s="84"/>
      <c r="B62" s="103" t="s">
        <v>181</v>
      </c>
      <c r="C62" s="86">
        <f t="shared" si="28"/>
        <v>182</v>
      </c>
      <c r="D62" s="86">
        <v>89</v>
      </c>
      <c r="E62" s="86">
        <v>93</v>
      </c>
      <c r="F62" s="86">
        <f t="shared" si="29"/>
        <v>1</v>
      </c>
      <c r="G62" s="86">
        <f t="shared" si="30"/>
        <v>2</v>
      </c>
      <c r="H62" s="86">
        <v>0</v>
      </c>
      <c r="I62" s="86">
        <v>0</v>
      </c>
      <c r="J62" s="86">
        <f t="shared" si="31"/>
        <v>0</v>
      </c>
      <c r="K62" s="86">
        <f t="shared" si="32"/>
        <v>0</v>
      </c>
      <c r="L62" s="86">
        <v>0</v>
      </c>
      <c r="M62" s="86">
        <v>0</v>
      </c>
      <c r="N62" s="117">
        <v>0</v>
      </c>
      <c r="O62" s="118">
        <v>0</v>
      </c>
      <c r="P62" s="86">
        <v>0</v>
      </c>
      <c r="Q62" s="86">
        <v>1</v>
      </c>
      <c r="R62" s="86">
        <f t="shared" si="33"/>
        <v>1</v>
      </c>
      <c r="S62" s="86">
        <f t="shared" si="34"/>
        <v>0</v>
      </c>
      <c r="T62" s="86">
        <v>0</v>
      </c>
      <c r="U62" s="86">
        <v>0</v>
      </c>
      <c r="V62" s="86">
        <v>0</v>
      </c>
      <c r="W62" s="86">
        <v>0</v>
      </c>
      <c r="X62" s="86">
        <v>1</v>
      </c>
      <c r="Y62" s="117">
        <v>0</v>
      </c>
      <c r="Z62" s="104">
        <v>0</v>
      </c>
      <c r="AA62" s="104">
        <v>0</v>
      </c>
      <c r="AB62" s="104">
        <v>0</v>
      </c>
      <c r="AC62" s="104">
        <v>1</v>
      </c>
      <c r="AD62" s="104">
        <v>35</v>
      </c>
      <c r="AE62" s="104">
        <v>21</v>
      </c>
      <c r="AF62" s="104">
        <v>33</v>
      </c>
      <c r="AG62" s="104">
        <v>20</v>
      </c>
      <c r="AH62" s="104">
        <v>0</v>
      </c>
      <c r="AI62" s="104">
        <v>0</v>
      </c>
      <c r="AJ62" s="104">
        <v>1</v>
      </c>
      <c r="AK62" s="104">
        <v>0</v>
      </c>
      <c r="AL62" s="104">
        <v>7</v>
      </c>
      <c r="AM62" s="104">
        <v>1</v>
      </c>
      <c r="AN62" s="104">
        <v>3</v>
      </c>
      <c r="AO62" s="104">
        <v>1</v>
      </c>
      <c r="AP62" s="104">
        <v>1</v>
      </c>
      <c r="AQ62" s="104">
        <v>1</v>
      </c>
      <c r="AR62" s="104">
        <v>8</v>
      </c>
      <c r="AS62" s="104">
        <v>2</v>
      </c>
      <c r="AT62" s="104">
        <v>1</v>
      </c>
      <c r="AU62" s="104">
        <v>1</v>
      </c>
      <c r="AV62" s="104">
        <v>2</v>
      </c>
      <c r="AW62" s="104">
        <v>4</v>
      </c>
      <c r="AX62" s="104">
        <v>0</v>
      </c>
      <c r="AY62" s="125">
        <v>0</v>
      </c>
      <c r="AZ62" s="63"/>
      <c r="BA62" s="63"/>
      <c r="BB62" s="63"/>
      <c r="BC62" s="63"/>
      <c r="BD62" s="63"/>
      <c r="BE62" s="63"/>
      <c r="BF62" s="63"/>
      <c r="BG62" s="63"/>
      <c r="BH62" s="63"/>
    </row>
    <row r="63" spans="1:60" ht="15.75" customHeight="1">
      <c r="A63" s="95" t="s">
        <v>182</v>
      </c>
      <c r="B63" s="96"/>
      <c r="C63" s="72">
        <f t="shared" si="28"/>
        <v>1525</v>
      </c>
      <c r="D63" s="72">
        <v>757</v>
      </c>
      <c r="E63" s="72">
        <v>768</v>
      </c>
      <c r="F63" s="72">
        <f t="shared" si="29"/>
        <v>20</v>
      </c>
      <c r="G63" s="72">
        <f t="shared" si="30"/>
        <v>11</v>
      </c>
      <c r="H63" s="72">
        <f>SUM(H64:H66)</f>
        <v>0</v>
      </c>
      <c r="I63" s="72">
        <f>SUM(I64:I66)</f>
        <v>2</v>
      </c>
      <c r="J63" s="72">
        <f t="shared" si="31"/>
        <v>3</v>
      </c>
      <c r="K63" s="72">
        <f t="shared" si="32"/>
        <v>2</v>
      </c>
      <c r="L63" s="72">
        <f aca="true" t="shared" si="44" ref="L63:Q63">SUM(L64:L66)</f>
        <v>3</v>
      </c>
      <c r="M63" s="72">
        <f t="shared" si="44"/>
        <v>1</v>
      </c>
      <c r="N63" s="73">
        <f t="shared" si="44"/>
        <v>0</v>
      </c>
      <c r="O63" s="74">
        <f t="shared" si="44"/>
        <v>1</v>
      </c>
      <c r="P63" s="72">
        <f t="shared" si="44"/>
        <v>8</v>
      </c>
      <c r="Q63" s="72">
        <f t="shared" si="44"/>
        <v>2</v>
      </c>
      <c r="R63" s="72">
        <f t="shared" si="33"/>
        <v>6</v>
      </c>
      <c r="S63" s="72">
        <f t="shared" si="34"/>
        <v>3</v>
      </c>
      <c r="T63" s="72">
        <f aca="true" t="shared" si="45" ref="T63:AC63">SUM(T64:T66)</f>
        <v>0</v>
      </c>
      <c r="U63" s="72">
        <f t="shared" si="45"/>
        <v>1</v>
      </c>
      <c r="V63" s="72">
        <f t="shared" si="45"/>
        <v>6</v>
      </c>
      <c r="W63" s="72">
        <f t="shared" si="45"/>
        <v>2</v>
      </c>
      <c r="X63" s="72">
        <f t="shared" si="45"/>
        <v>0</v>
      </c>
      <c r="Y63" s="73">
        <f t="shared" si="45"/>
        <v>0</v>
      </c>
      <c r="Z63" s="75">
        <f t="shared" si="45"/>
        <v>0</v>
      </c>
      <c r="AA63" s="75">
        <f t="shared" si="45"/>
        <v>0</v>
      </c>
      <c r="AB63" s="75">
        <f t="shared" si="45"/>
        <v>3</v>
      </c>
      <c r="AC63" s="75">
        <f t="shared" si="45"/>
        <v>2</v>
      </c>
      <c r="AD63" s="75">
        <v>265</v>
      </c>
      <c r="AE63" s="75">
        <v>181</v>
      </c>
      <c r="AF63" s="75">
        <v>264</v>
      </c>
      <c r="AG63" s="75">
        <v>174</v>
      </c>
      <c r="AH63" s="75">
        <f aca="true" t="shared" si="46" ref="AH63:AY63">SUM(AH64:AH66)</f>
        <v>2</v>
      </c>
      <c r="AI63" s="75">
        <f t="shared" si="46"/>
        <v>2</v>
      </c>
      <c r="AJ63" s="75">
        <f t="shared" si="46"/>
        <v>12</v>
      </c>
      <c r="AK63" s="75">
        <f t="shared" si="46"/>
        <v>2</v>
      </c>
      <c r="AL63" s="75">
        <f t="shared" si="46"/>
        <v>51</v>
      </c>
      <c r="AM63" s="75">
        <f t="shared" si="46"/>
        <v>26</v>
      </c>
      <c r="AN63" s="75">
        <f t="shared" si="46"/>
        <v>12</v>
      </c>
      <c r="AO63" s="75">
        <f t="shared" si="46"/>
        <v>11</v>
      </c>
      <c r="AP63" s="75">
        <f t="shared" si="46"/>
        <v>12</v>
      </c>
      <c r="AQ63" s="75">
        <f t="shared" si="46"/>
        <v>8</v>
      </c>
      <c r="AR63" s="75">
        <f t="shared" si="46"/>
        <v>15</v>
      </c>
      <c r="AS63" s="75">
        <f t="shared" si="46"/>
        <v>11</v>
      </c>
      <c r="AT63" s="75">
        <f t="shared" si="46"/>
        <v>23</v>
      </c>
      <c r="AU63" s="75">
        <f t="shared" si="46"/>
        <v>11</v>
      </c>
      <c r="AV63" s="75">
        <f t="shared" si="46"/>
        <v>17</v>
      </c>
      <c r="AW63" s="75">
        <f t="shared" si="46"/>
        <v>25</v>
      </c>
      <c r="AX63" s="75">
        <f t="shared" si="46"/>
        <v>3</v>
      </c>
      <c r="AY63" s="76">
        <f t="shared" si="46"/>
        <v>0</v>
      </c>
      <c r="AZ63" s="63"/>
      <c r="BA63" s="63"/>
      <c r="BB63" s="63"/>
      <c r="BC63" s="63"/>
      <c r="BD63" s="63"/>
      <c r="BE63" s="63"/>
      <c r="BF63" s="63"/>
      <c r="BG63" s="63"/>
      <c r="BH63" s="63"/>
    </row>
    <row r="64" spans="1:60" ht="15.75" customHeight="1">
      <c r="A64" s="81"/>
      <c r="B64" s="102" t="s">
        <v>183</v>
      </c>
      <c r="C64" s="77">
        <f t="shared" si="28"/>
        <v>993</v>
      </c>
      <c r="D64" s="77">
        <v>507</v>
      </c>
      <c r="E64" s="77">
        <v>486</v>
      </c>
      <c r="F64" s="77">
        <f t="shared" si="29"/>
        <v>16</v>
      </c>
      <c r="G64" s="77">
        <f t="shared" si="30"/>
        <v>8</v>
      </c>
      <c r="H64" s="77">
        <v>0</v>
      </c>
      <c r="I64" s="77">
        <v>1</v>
      </c>
      <c r="J64" s="77">
        <f t="shared" si="31"/>
        <v>3</v>
      </c>
      <c r="K64" s="77">
        <f t="shared" si="32"/>
        <v>2</v>
      </c>
      <c r="L64" s="77">
        <v>3</v>
      </c>
      <c r="M64" s="77">
        <v>1</v>
      </c>
      <c r="N64" s="114">
        <v>0</v>
      </c>
      <c r="O64" s="115">
        <v>1</v>
      </c>
      <c r="P64" s="77">
        <v>5</v>
      </c>
      <c r="Q64" s="77">
        <v>2</v>
      </c>
      <c r="R64" s="77">
        <f t="shared" si="33"/>
        <v>5</v>
      </c>
      <c r="S64" s="77">
        <f t="shared" si="34"/>
        <v>2</v>
      </c>
      <c r="T64" s="77">
        <v>0</v>
      </c>
      <c r="U64" s="77">
        <v>1</v>
      </c>
      <c r="V64" s="77">
        <v>5</v>
      </c>
      <c r="W64" s="77">
        <v>1</v>
      </c>
      <c r="X64" s="77">
        <v>0</v>
      </c>
      <c r="Y64" s="114">
        <v>0</v>
      </c>
      <c r="Z64" s="83">
        <v>0</v>
      </c>
      <c r="AA64" s="83">
        <v>0</v>
      </c>
      <c r="AB64" s="83">
        <v>3</v>
      </c>
      <c r="AC64" s="83">
        <v>1</v>
      </c>
      <c r="AD64" s="83">
        <v>173</v>
      </c>
      <c r="AE64" s="83">
        <v>116</v>
      </c>
      <c r="AF64" s="83">
        <v>172</v>
      </c>
      <c r="AG64" s="83">
        <v>110</v>
      </c>
      <c r="AH64" s="83">
        <v>1</v>
      </c>
      <c r="AI64" s="83">
        <v>2</v>
      </c>
      <c r="AJ64" s="83">
        <v>8</v>
      </c>
      <c r="AK64" s="83">
        <v>0</v>
      </c>
      <c r="AL64" s="83">
        <v>34</v>
      </c>
      <c r="AM64" s="83">
        <v>20</v>
      </c>
      <c r="AN64" s="83">
        <v>9</v>
      </c>
      <c r="AO64" s="83">
        <v>6</v>
      </c>
      <c r="AP64" s="83">
        <v>8</v>
      </c>
      <c r="AQ64" s="83">
        <v>6</v>
      </c>
      <c r="AR64" s="83">
        <v>8</v>
      </c>
      <c r="AS64" s="83">
        <v>5</v>
      </c>
      <c r="AT64" s="83">
        <v>11</v>
      </c>
      <c r="AU64" s="83">
        <v>7</v>
      </c>
      <c r="AV64" s="83">
        <v>11</v>
      </c>
      <c r="AW64" s="83">
        <v>17</v>
      </c>
      <c r="AX64" s="83">
        <v>2</v>
      </c>
      <c r="AY64" s="116">
        <v>0</v>
      </c>
      <c r="AZ64" s="63"/>
      <c r="BA64" s="63"/>
      <c r="BB64" s="63"/>
      <c r="BC64" s="63"/>
      <c r="BD64" s="63"/>
      <c r="BE64" s="63"/>
      <c r="BF64" s="63"/>
      <c r="BG64" s="63"/>
      <c r="BH64" s="63"/>
    </row>
    <row r="65" spans="1:60" ht="15.75" customHeight="1">
      <c r="A65" s="81"/>
      <c r="B65" s="102" t="s">
        <v>184</v>
      </c>
      <c r="C65" s="77">
        <f t="shared" si="28"/>
        <v>309</v>
      </c>
      <c r="D65" s="77">
        <v>148</v>
      </c>
      <c r="E65" s="77">
        <v>161</v>
      </c>
      <c r="F65" s="77">
        <f t="shared" si="29"/>
        <v>4</v>
      </c>
      <c r="G65" s="77">
        <f t="shared" si="30"/>
        <v>3</v>
      </c>
      <c r="H65" s="77">
        <v>0</v>
      </c>
      <c r="I65" s="77">
        <v>1</v>
      </c>
      <c r="J65" s="77">
        <f t="shared" si="31"/>
        <v>0</v>
      </c>
      <c r="K65" s="77">
        <f t="shared" si="32"/>
        <v>0</v>
      </c>
      <c r="L65" s="77">
        <v>0</v>
      </c>
      <c r="M65" s="77">
        <v>0</v>
      </c>
      <c r="N65" s="114">
        <v>0</v>
      </c>
      <c r="O65" s="115">
        <v>0</v>
      </c>
      <c r="P65" s="77">
        <v>3</v>
      </c>
      <c r="Q65" s="77">
        <v>0</v>
      </c>
      <c r="R65" s="77">
        <f t="shared" si="33"/>
        <v>1</v>
      </c>
      <c r="S65" s="77">
        <f t="shared" si="34"/>
        <v>1</v>
      </c>
      <c r="T65" s="77">
        <v>0</v>
      </c>
      <c r="U65" s="77">
        <v>0</v>
      </c>
      <c r="V65" s="77">
        <v>1</v>
      </c>
      <c r="W65" s="77">
        <v>1</v>
      </c>
      <c r="X65" s="77">
        <v>0</v>
      </c>
      <c r="Y65" s="114">
        <v>0</v>
      </c>
      <c r="Z65" s="83">
        <v>0</v>
      </c>
      <c r="AA65" s="83">
        <v>0</v>
      </c>
      <c r="AB65" s="83">
        <v>0</v>
      </c>
      <c r="AC65" s="83">
        <v>1</v>
      </c>
      <c r="AD65" s="83">
        <v>55</v>
      </c>
      <c r="AE65" s="83">
        <v>40</v>
      </c>
      <c r="AF65" s="83">
        <v>55</v>
      </c>
      <c r="AG65" s="83">
        <v>39</v>
      </c>
      <c r="AH65" s="83">
        <v>0</v>
      </c>
      <c r="AI65" s="83">
        <v>0</v>
      </c>
      <c r="AJ65" s="83">
        <v>3</v>
      </c>
      <c r="AK65" s="83">
        <v>1</v>
      </c>
      <c r="AL65" s="83">
        <v>11</v>
      </c>
      <c r="AM65" s="83">
        <v>2</v>
      </c>
      <c r="AN65" s="83">
        <v>3</v>
      </c>
      <c r="AO65" s="83">
        <v>2</v>
      </c>
      <c r="AP65" s="83">
        <v>3</v>
      </c>
      <c r="AQ65" s="83">
        <v>1</v>
      </c>
      <c r="AR65" s="83">
        <v>3</v>
      </c>
      <c r="AS65" s="83">
        <v>5</v>
      </c>
      <c r="AT65" s="83">
        <v>8</v>
      </c>
      <c r="AU65" s="83">
        <v>1</v>
      </c>
      <c r="AV65" s="83">
        <v>4</v>
      </c>
      <c r="AW65" s="83">
        <v>7</v>
      </c>
      <c r="AX65" s="83">
        <v>0</v>
      </c>
      <c r="AY65" s="116">
        <v>0</v>
      </c>
      <c r="AZ65" s="63"/>
      <c r="BA65" s="63"/>
      <c r="BB65" s="63"/>
      <c r="BC65" s="63"/>
      <c r="BD65" s="63"/>
      <c r="BE65" s="63"/>
      <c r="BF65" s="63"/>
      <c r="BG65" s="63"/>
      <c r="BH65" s="63"/>
    </row>
    <row r="66" spans="1:60" ht="15.75" customHeight="1">
      <c r="A66" s="84"/>
      <c r="B66" s="103" t="s">
        <v>185</v>
      </c>
      <c r="C66" s="86">
        <f t="shared" si="28"/>
        <v>223</v>
      </c>
      <c r="D66" s="86">
        <v>102</v>
      </c>
      <c r="E66" s="86">
        <v>121</v>
      </c>
      <c r="F66" s="86">
        <f t="shared" si="29"/>
        <v>0</v>
      </c>
      <c r="G66" s="86">
        <f t="shared" si="30"/>
        <v>0</v>
      </c>
      <c r="H66" s="86">
        <v>0</v>
      </c>
      <c r="I66" s="86">
        <v>0</v>
      </c>
      <c r="J66" s="86">
        <f t="shared" si="31"/>
        <v>0</v>
      </c>
      <c r="K66" s="86">
        <f t="shared" si="32"/>
        <v>0</v>
      </c>
      <c r="L66" s="86">
        <v>0</v>
      </c>
      <c r="M66" s="86">
        <v>0</v>
      </c>
      <c r="N66" s="117">
        <v>0</v>
      </c>
      <c r="O66" s="118">
        <v>0</v>
      </c>
      <c r="P66" s="86">
        <v>0</v>
      </c>
      <c r="Q66" s="86">
        <v>0</v>
      </c>
      <c r="R66" s="86">
        <f t="shared" si="33"/>
        <v>0</v>
      </c>
      <c r="S66" s="86">
        <f t="shared" si="34"/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117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37</v>
      </c>
      <c r="AE66" s="104">
        <v>25</v>
      </c>
      <c r="AF66" s="104">
        <v>37</v>
      </c>
      <c r="AG66" s="104">
        <v>25</v>
      </c>
      <c r="AH66" s="104">
        <v>1</v>
      </c>
      <c r="AI66" s="104">
        <v>0</v>
      </c>
      <c r="AJ66" s="104">
        <v>1</v>
      </c>
      <c r="AK66" s="104">
        <v>1</v>
      </c>
      <c r="AL66" s="104">
        <v>6</v>
      </c>
      <c r="AM66" s="104">
        <v>4</v>
      </c>
      <c r="AN66" s="104">
        <v>0</v>
      </c>
      <c r="AO66" s="104">
        <v>3</v>
      </c>
      <c r="AP66" s="104">
        <v>1</v>
      </c>
      <c r="AQ66" s="104">
        <v>1</v>
      </c>
      <c r="AR66" s="104">
        <v>4</v>
      </c>
      <c r="AS66" s="104">
        <v>1</v>
      </c>
      <c r="AT66" s="104">
        <v>4</v>
      </c>
      <c r="AU66" s="104">
        <v>3</v>
      </c>
      <c r="AV66" s="104">
        <v>2</v>
      </c>
      <c r="AW66" s="104">
        <v>1</v>
      </c>
      <c r="AX66" s="104">
        <v>1</v>
      </c>
      <c r="AY66" s="125">
        <v>0</v>
      </c>
      <c r="AZ66" s="63"/>
      <c r="BA66" s="63"/>
      <c r="BB66" s="63"/>
      <c r="BC66" s="63"/>
      <c r="BD66" s="63"/>
      <c r="BE66" s="63"/>
      <c r="BF66" s="63"/>
      <c r="BG66" s="63"/>
      <c r="BH66" s="63"/>
    </row>
    <row r="67" spans="1:60" ht="15.75" customHeight="1">
      <c r="A67" s="95" t="s">
        <v>83</v>
      </c>
      <c r="B67" s="96"/>
      <c r="C67" s="72">
        <f t="shared" si="28"/>
        <v>836</v>
      </c>
      <c r="D67" s="72">
        <v>457</v>
      </c>
      <c r="E67" s="72">
        <v>379</v>
      </c>
      <c r="F67" s="72">
        <f t="shared" si="29"/>
        <v>9</v>
      </c>
      <c r="G67" s="72">
        <f t="shared" si="30"/>
        <v>6</v>
      </c>
      <c r="H67" s="72">
        <f>SUM(H68:H69)</f>
        <v>1</v>
      </c>
      <c r="I67" s="72">
        <f>SUM(I68:I69)</f>
        <v>1</v>
      </c>
      <c r="J67" s="72">
        <f t="shared" si="31"/>
        <v>0</v>
      </c>
      <c r="K67" s="72">
        <f t="shared" si="32"/>
        <v>1</v>
      </c>
      <c r="L67" s="72">
        <f aca="true" t="shared" si="47" ref="L67:Q67">SUM(L68:L69)</f>
        <v>0</v>
      </c>
      <c r="M67" s="72">
        <f t="shared" si="47"/>
        <v>1</v>
      </c>
      <c r="N67" s="73">
        <f t="shared" si="47"/>
        <v>0</v>
      </c>
      <c r="O67" s="74">
        <f t="shared" si="47"/>
        <v>0</v>
      </c>
      <c r="P67" s="72">
        <f t="shared" si="47"/>
        <v>4</v>
      </c>
      <c r="Q67" s="72">
        <f t="shared" si="47"/>
        <v>0</v>
      </c>
      <c r="R67" s="72">
        <f t="shared" si="33"/>
        <v>3</v>
      </c>
      <c r="S67" s="72">
        <f t="shared" si="34"/>
        <v>2</v>
      </c>
      <c r="T67" s="72">
        <f aca="true" t="shared" si="48" ref="T67:AC67">SUM(T68:T69)</f>
        <v>0</v>
      </c>
      <c r="U67" s="72">
        <f t="shared" si="48"/>
        <v>0</v>
      </c>
      <c r="V67" s="72">
        <f t="shared" si="48"/>
        <v>2</v>
      </c>
      <c r="W67" s="72">
        <f t="shared" si="48"/>
        <v>1</v>
      </c>
      <c r="X67" s="72">
        <f t="shared" si="48"/>
        <v>1</v>
      </c>
      <c r="Y67" s="73">
        <f t="shared" si="48"/>
        <v>1</v>
      </c>
      <c r="Z67" s="75">
        <f t="shared" si="48"/>
        <v>0</v>
      </c>
      <c r="AA67" s="75">
        <f t="shared" si="48"/>
        <v>0</v>
      </c>
      <c r="AB67" s="75">
        <f t="shared" si="48"/>
        <v>1</v>
      </c>
      <c r="AC67" s="75">
        <f t="shared" si="48"/>
        <v>2</v>
      </c>
      <c r="AD67" s="75">
        <v>156</v>
      </c>
      <c r="AE67" s="75">
        <v>93</v>
      </c>
      <c r="AF67" s="75">
        <v>153</v>
      </c>
      <c r="AG67" s="75">
        <v>92</v>
      </c>
      <c r="AH67" s="75">
        <f aca="true" t="shared" si="49" ref="AH67:AY67">SUM(AH68:AH69)</f>
        <v>2</v>
      </c>
      <c r="AI67" s="75">
        <f t="shared" si="49"/>
        <v>2</v>
      </c>
      <c r="AJ67" s="75">
        <f t="shared" si="49"/>
        <v>8</v>
      </c>
      <c r="AK67" s="75">
        <f t="shared" si="49"/>
        <v>1</v>
      </c>
      <c r="AL67" s="75">
        <f t="shared" si="49"/>
        <v>23</v>
      </c>
      <c r="AM67" s="75">
        <f t="shared" si="49"/>
        <v>16</v>
      </c>
      <c r="AN67" s="75">
        <f t="shared" si="49"/>
        <v>9</v>
      </c>
      <c r="AO67" s="75">
        <f t="shared" si="49"/>
        <v>12</v>
      </c>
      <c r="AP67" s="75">
        <f t="shared" si="49"/>
        <v>8</v>
      </c>
      <c r="AQ67" s="75">
        <f t="shared" si="49"/>
        <v>2</v>
      </c>
      <c r="AR67" s="75">
        <f t="shared" si="49"/>
        <v>12</v>
      </c>
      <c r="AS67" s="75">
        <f t="shared" si="49"/>
        <v>6</v>
      </c>
      <c r="AT67" s="75">
        <f t="shared" si="49"/>
        <v>7</v>
      </c>
      <c r="AU67" s="75">
        <f t="shared" si="49"/>
        <v>7</v>
      </c>
      <c r="AV67" s="75">
        <f t="shared" si="49"/>
        <v>10</v>
      </c>
      <c r="AW67" s="75">
        <f t="shared" si="49"/>
        <v>11</v>
      </c>
      <c r="AX67" s="75">
        <f t="shared" si="49"/>
        <v>0</v>
      </c>
      <c r="AY67" s="76">
        <f t="shared" si="49"/>
        <v>0</v>
      </c>
      <c r="AZ67" s="63"/>
      <c r="BA67" s="63"/>
      <c r="BB67" s="63"/>
      <c r="BC67" s="63"/>
      <c r="BD67" s="63"/>
      <c r="BE67" s="63"/>
      <c r="BF67" s="63"/>
      <c r="BG67" s="63"/>
      <c r="BH67" s="63"/>
    </row>
    <row r="68" spans="1:60" ht="15.75" customHeight="1">
      <c r="A68" s="81"/>
      <c r="B68" s="102" t="s">
        <v>186</v>
      </c>
      <c r="C68" s="77">
        <f t="shared" si="28"/>
        <v>376</v>
      </c>
      <c r="D68" s="77">
        <v>203</v>
      </c>
      <c r="E68" s="77">
        <v>173</v>
      </c>
      <c r="F68" s="77">
        <f t="shared" si="29"/>
        <v>6</v>
      </c>
      <c r="G68" s="77">
        <f t="shared" si="30"/>
        <v>5</v>
      </c>
      <c r="H68" s="77">
        <v>1</v>
      </c>
      <c r="I68" s="77">
        <v>1</v>
      </c>
      <c r="J68" s="77">
        <f t="shared" si="31"/>
        <v>0</v>
      </c>
      <c r="K68" s="77">
        <f t="shared" si="32"/>
        <v>0</v>
      </c>
      <c r="L68" s="77">
        <v>0</v>
      </c>
      <c r="M68" s="77">
        <v>0</v>
      </c>
      <c r="N68" s="114">
        <v>0</v>
      </c>
      <c r="O68" s="115">
        <v>0</v>
      </c>
      <c r="P68" s="77">
        <v>2</v>
      </c>
      <c r="Q68" s="77">
        <v>0</v>
      </c>
      <c r="R68" s="77">
        <f t="shared" si="33"/>
        <v>2</v>
      </c>
      <c r="S68" s="77">
        <f t="shared" si="34"/>
        <v>2</v>
      </c>
      <c r="T68" s="77">
        <v>0</v>
      </c>
      <c r="U68" s="77">
        <v>0</v>
      </c>
      <c r="V68" s="77">
        <v>2</v>
      </c>
      <c r="W68" s="77">
        <v>1</v>
      </c>
      <c r="X68" s="77">
        <v>0</v>
      </c>
      <c r="Y68" s="114">
        <v>1</v>
      </c>
      <c r="Z68" s="83">
        <v>0</v>
      </c>
      <c r="AA68" s="83">
        <v>0</v>
      </c>
      <c r="AB68" s="83">
        <v>1</v>
      </c>
      <c r="AC68" s="83">
        <v>2</v>
      </c>
      <c r="AD68" s="83">
        <v>67</v>
      </c>
      <c r="AE68" s="83">
        <v>36</v>
      </c>
      <c r="AF68" s="83">
        <v>65</v>
      </c>
      <c r="AG68" s="83">
        <v>35</v>
      </c>
      <c r="AH68" s="83">
        <v>0</v>
      </c>
      <c r="AI68" s="83">
        <v>1</v>
      </c>
      <c r="AJ68" s="83">
        <v>4</v>
      </c>
      <c r="AK68" s="83">
        <v>0</v>
      </c>
      <c r="AL68" s="83">
        <v>14</v>
      </c>
      <c r="AM68" s="83">
        <v>7</v>
      </c>
      <c r="AN68" s="83">
        <v>4</v>
      </c>
      <c r="AO68" s="83">
        <v>5</v>
      </c>
      <c r="AP68" s="83">
        <v>3</v>
      </c>
      <c r="AQ68" s="83">
        <v>1</v>
      </c>
      <c r="AR68" s="83">
        <v>5</v>
      </c>
      <c r="AS68" s="83">
        <v>4</v>
      </c>
      <c r="AT68" s="83">
        <v>2</v>
      </c>
      <c r="AU68" s="83">
        <v>2</v>
      </c>
      <c r="AV68" s="83">
        <v>4</v>
      </c>
      <c r="AW68" s="83">
        <v>4</v>
      </c>
      <c r="AX68" s="83">
        <v>0</v>
      </c>
      <c r="AY68" s="116">
        <v>0</v>
      </c>
      <c r="AZ68" s="63"/>
      <c r="BA68" s="63"/>
      <c r="BB68" s="63"/>
      <c r="BC68" s="63"/>
      <c r="BD68" s="63"/>
      <c r="BE68" s="63"/>
      <c r="BF68" s="63"/>
      <c r="BG68" s="63"/>
      <c r="BH68" s="63"/>
    </row>
    <row r="69" spans="1:60" ht="15.75" customHeight="1">
      <c r="A69" s="84"/>
      <c r="B69" s="103" t="s">
        <v>187</v>
      </c>
      <c r="C69" s="86">
        <f t="shared" si="28"/>
        <v>460</v>
      </c>
      <c r="D69" s="86">
        <v>254</v>
      </c>
      <c r="E69" s="86">
        <v>206</v>
      </c>
      <c r="F69" s="86">
        <f t="shared" si="29"/>
        <v>3</v>
      </c>
      <c r="G69" s="86">
        <f t="shared" si="30"/>
        <v>1</v>
      </c>
      <c r="H69" s="86">
        <v>0</v>
      </c>
      <c r="I69" s="86">
        <v>0</v>
      </c>
      <c r="J69" s="86">
        <f t="shared" si="31"/>
        <v>0</v>
      </c>
      <c r="K69" s="86">
        <f t="shared" si="32"/>
        <v>1</v>
      </c>
      <c r="L69" s="86">
        <v>0</v>
      </c>
      <c r="M69" s="86">
        <v>1</v>
      </c>
      <c r="N69" s="117">
        <v>0</v>
      </c>
      <c r="O69" s="118">
        <v>0</v>
      </c>
      <c r="P69" s="86">
        <v>2</v>
      </c>
      <c r="Q69" s="86">
        <v>0</v>
      </c>
      <c r="R69" s="86">
        <f t="shared" si="33"/>
        <v>1</v>
      </c>
      <c r="S69" s="86">
        <f t="shared" si="34"/>
        <v>0</v>
      </c>
      <c r="T69" s="86">
        <v>0</v>
      </c>
      <c r="U69" s="86">
        <v>0</v>
      </c>
      <c r="V69" s="86">
        <v>0</v>
      </c>
      <c r="W69" s="86">
        <v>0</v>
      </c>
      <c r="X69" s="86">
        <v>1</v>
      </c>
      <c r="Y69" s="117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89</v>
      </c>
      <c r="AE69" s="104">
        <v>57</v>
      </c>
      <c r="AF69" s="104">
        <v>88</v>
      </c>
      <c r="AG69" s="104">
        <v>57</v>
      </c>
      <c r="AH69" s="104">
        <v>2</v>
      </c>
      <c r="AI69" s="104">
        <v>1</v>
      </c>
      <c r="AJ69" s="104">
        <v>4</v>
      </c>
      <c r="AK69" s="104">
        <v>1</v>
      </c>
      <c r="AL69" s="104">
        <v>9</v>
      </c>
      <c r="AM69" s="104">
        <v>9</v>
      </c>
      <c r="AN69" s="104">
        <v>5</v>
      </c>
      <c r="AO69" s="104">
        <v>7</v>
      </c>
      <c r="AP69" s="104">
        <v>5</v>
      </c>
      <c r="AQ69" s="104">
        <v>1</v>
      </c>
      <c r="AR69" s="104">
        <v>7</v>
      </c>
      <c r="AS69" s="104">
        <v>2</v>
      </c>
      <c r="AT69" s="104">
        <v>5</v>
      </c>
      <c r="AU69" s="104">
        <v>5</v>
      </c>
      <c r="AV69" s="104">
        <v>6</v>
      </c>
      <c r="AW69" s="104">
        <v>7</v>
      </c>
      <c r="AX69" s="104">
        <v>0</v>
      </c>
      <c r="AY69" s="125">
        <v>0</v>
      </c>
      <c r="AZ69" s="63"/>
      <c r="BA69" s="63"/>
      <c r="BB69" s="63"/>
      <c r="BC69" s="63"/>
      <c r="BD69" s="63"/>
      <c r="BE69" s="63"/>
      <c r="BF69" s="63"/>
      <c r="BG69" s="63"/>
      <c r="BH69" s="63"/>
    </row>
    <row r="70" spans="1:60" ht="15.75" customHeight="1">
      <c r="A70" s="95" t="s">
        <v>84</v>
      </c>
      <c r="B70" s="96"/>
      <c r="C70" s="72">
        <f t="shared" si="28"/>
        <v>1464</v>
      </c>
      <c r="D70" s="72">
        <v>742</v>
      </c>
      <c r="E70" s="72">
        <v>722</v>
      </c>
      <c r="F70" s="72">
        <f t="shared" si="29"/>
        <v>13</v>
      </c>
      <c r="G70" s="72">
        <f t="shared" si="30"/>
        <v>13</v>
      </c>
      <c r="H70" s="72">
        <f>SUM(H71:H72)</f>
        <v>1</v>
      </c>
      <c r="I70" s="72">
        <f>SUM(I71:I72)</f>
        <v>1</v>
      </c>
      <c r="J70" s="72">
        <f t="shared" si="31"/>
        <v>1</v>
      </c>
      <c r="K70" s="72">
        <f t="shared" si="32"/>
        <v>0</v>
      </c>
      <c r="L70" s="72">
        <f aca="true" t="shared" si="50" ref="L70:Q70">SUM(L71:L72)</f>
        <v>1</v>
      </c>
      <c r="M70" s="72">
        <f t="shared" si="50"/>
        <v>0</v>
      </c>
      <c r="N70" s="73">
        <f t="shared" si="50"/>
        <v>0</v>
      </c>
      <c r="O70" s="74">
        <f t="shared" si="50"/>
        <v>0</v>
      </c>
      <c r="P70" s="72">
        <f t="shared" si="50"/>
        <v>5</v>
      </c>
      <c r="Q70" s="72">
        <f t="shared" si="50"/>
        <v>6</v>
      </c>
      <c r="R70" s="72">
        <f t="shared" si="33"/>
        <v>4</v>
      </c>
      <c r="S70" s="72">
        <f t="shared" si="34"/>
        <v>3</v>
      </c>
      <c r="T70" s="72">
        <f aca="true" t="shared" si="51" ref="T70:AC70">SUM(T71:T72)</f>
        <v>1</v>
      </c>
      <c r="U70" s="72">
        <f t="shared" si="51"/>
        <v>0</v>
      </c>
      <c r="V70" s="72">
        <f t="shared" si="51"/>
        <v>3</v>
      </c>
      <c r="W70" s="72">
        <f t="shared" si="51"/>
        <v>3</v>
      </c>
      <c r="X70" s="72">
        <f t="shared" si="51"/>
        <v>0</v>
      </c>
      <c r="Y70" s="73">
        <f t="shared" si="51"/>
        <v>0</v>
      </c>
      <c r="Z70" s="75">
        <f t="shared" si="51"/>
        <v>0</v>
      </c>
      <c r="AA70" s="75">
        <f t="shared" si="51"/>
        <v>0</v>
      </c>
      <c r="AB70" s="75">
        <f t="shared" si="51"/>
        <v>2</v>
      </c>
      <c r="AC70" s="75">
        <f t="shared" si="51"/>
        <v>3</v>
      </c>
      <c r="AD70" s="75">
        <v>245</v>
      </c>
      <c r="AE70" s="75">
        <v>158</v>
      </c>
      <c r="AF70" s="75">
        <v>239</v>
      </c>
      <c r="AG70" s="75">
        <v>151</v>
      </c>
      <c r="AH70" s="75">
        <f aca="true" t="shared" si="52" ref="AH70:AY70">SUM(AH71:AH72)</f>
        <v>6</v>
      </c>
      <c r="AI70" s="75">
        <f t="shared" si="52"/>
        <v>4</v>
      </c>
      <c r="AJ70" s="75">
        <f t="shared" si="52"/>
        <v>7</v>
      </c>
      <c r="AK70" s="75">
        <f t="shared" si="52"/>
        <v>1</v>
      </c>
      <c r="AL70" s="75">
        <f t="shared" si="52"/>
        <v>43</v>
      </c>
      <c r="AM70" s="75">
        <f t="shared" si="52"/>
        <v>25</v>
      </c>
      <c r="AN70" s="75">
        <f t="shared" si="52"/>
        <v>19</v>
      </c>
      <c r="AO70" s="75">
        <f t="shared" si="52"/>
        <v>16</v>
      </c>
      <c r="AP70" s="75">
        <f t="shared" si="52"/>
        <v>10</v>
      </c>
      <c r="AQ70" s="75">
        <f t="shared" si="52"/>
        <v>5</v>
      </c>
      <c r="AR70" s="75">
        <f t="shared" si="52"/>
        <v>24</v>
      </c>
      <c r="AS70" s="75">
        <f t="shared" si="52"/>
        <v>10</v>
      </c>
      <c r="AT70" s="75">
        <f t="shared" si="52"/>
        <v>14</v>
      </c>
      <c r="AU70" s="75">
        <f t="shared" si="52"/>
        <v>12</v>
      </c>
      <c r="AV70" s="75">
        <f t="shared" si="52"/>
        <v>11</v>
      </c>
      <c r="AW70" s="75">
        <f t="shared" si="52"/>
        <v>18</v>
      </c>
      <c r="AX70" s="75">
        <f t="shared" si="52"/>
        <v>2</v>
      </c>
      <c r="AY70" s="76">
        <f t="shared" si="52"/>
        <v>0</v>
      </c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5.75" customHeight="1">
      <c r="A71" s="81"/>
      <c r="B71" s="102" t="s">
        <v>188</v>
      </c>
      <c r="C71" s="77">
        <f t="shared" si="28"/>
        <v>553</v>
      </c>
      <c r="D71" s="77">
        <v>275</v>
      </c>
      <c r="E71" s="77">
        <v>278</v>
      </c>
      <c r="F71" s="77">
        <f t="shared" si="29"/>
        <v>4</v>
      </c>
      <c r="G71" s="77">
        <f t="shared" si="30"/>
        <v>8</v>
      </c>
      <c r="H71" s="77">
        <v>0</v>
      </c>
      <c r="I71" s="77">
        <v>1</v>
      </c>
      <c r="J71" s="77">
        <f t="shared" si="31"/>
        <v>0</v>
      </c>
      <c r="K71" s="77">
        <f t="shared" si="32"/>
        <v>0</v>
      </c>
      <c r="L71" s="77">
        <v>0</v>
      </c>
      <c r="M71" s="77">
        <v>0</v>
      </c>
      <c r="N71" s="114">
        <v>0</v>
      </c>
      <c r="O71" s="115">
        <v>0</v>
      </c>
      <c r="P71" s="77">
        <v>3</v>
      </c>
      <c r="Q71" s="77">
        <v>2</v>
      </c>
      <c r="R71" s="77">
        <f t="shared" si="33"/>
        <v>1</v>
      </c>
      <c r="S71" s="77">
        <f t="shared" si="34"/>
        <v>3</v>
      </c>
      <c r="T71" s="77">
        <v>1</v>
      </c>
      <c r="U71" s="77">
        <v>0</v>
      </c>
      <c r="V71" s="77">
        <v>0</v>
      </c>
      <c r="W71" s="77">
        <v>3</v>
      </c>
      <c r="X71" s="77">
        <v>0</v>
      </c>
      <c r="Y71" s="114">
        <v>0</v>
      </c>
      <c r="Z71" s="83">
        <v>0</v>
      </c>
      <c r="AA71" s="83">
        <v>0</v>
      </c>
      <c r="AB71" s="83">
        <v>0</v>
      </c>
      <c r="AC71" s="83">
        <v>2</v>
      </c>
      <c r="AD71" s="83">
        <v>109</v>
      </c>
      <c r="AE71" s="83">
        <v>64</v>
      </c>
      <c r="AF71" s="83">
        <v>106</v>
      </c>
      <c r="AG71" s="83">
        <v>64</v>
      </c>
      <c r="AH71" s="83">
        <v>2</v>
      </c>
      <c r="AI71" s="83">
        <v>2</v>
      </c>
      <c r="AJ71" s="83">
        <v>5</v>
      </c>
      <c r="AK71" s="83">
        <v>0</v>
      </c>
      <c r="AL71" s="83">
        <v>20</v>
      </c>
      <c r="AM71" s="83">
        <v>16</v>
      </c>
      <c r="AN71" s="83">
        <v>6</v>
      </c>
      <c r="AO71" s="83">
        <v>7</v>
      </c>
      <c r="AP71" s="83">
        <v>6</v>
      </c>
      <c r="AQ71" s="83">
        <v>4</v>
      </c>
      <c r="AR71" s="83">
        <v>11</v>
      </c>
      <c r="AS71" s="83">
        <v>7</v>
      </c>
      <c r="AT71" s="83">
        <v>8</v>
      </c>
      <c r="AU71" s="83">
        <v>5</v>
      </c>
      <c r="AV71" s="83">
        <v>3</v>
      </c>
      <c r="AW71" s="83">
        <v>5</v>
      </c>
      <c r="AX71" s="83">
        <v>2</v>
      </c>
      <c r="AY71" s="116">
        <v>0</v>
      </c>
      <c r="AZ71" s="63"/>
      <c r="BA71" s="63"/>
      <c r="BB71" s="63"/>
      <c r="BC71" s="63"/>
      <c r="BD71" s="63"/>
      <c r="BE71" s="63"/>
      <c r="BF71" s="63"/>
      <c r="BG71" s="63"/>
      <c r="BH71" s="63"/>
    </row>
    <row r="72" spans="1:60" ht="15.75" customHeight="1">
      <c r="A72" s="84"/>
      <c r="B72" s="103" t="s">
        <v>189</v>
      </c>
      <c r="C72" s="86">
        <f t="shared" si="28"/>
        <v>911</v>
      </c>
      <c r="D72" s="86">
        <v>467</v>
      </c>
      <c r="E72" s="86">
        <v>444</v>
      </c>
      <c r="F72" s="86">
        <f t="shared" si="29"/>
        <v>9</v>
      </c>
      <c r="G72" s="86">
        <f t="shared" si="30"/>
        <v>5</v>
      </c>
      <c r="H72" s="86">
        <v>1</v>
      </c>
      <c r="I72" s="86">
        <v>0</v>
      </c>
      <c r="J72" s="86">
        <f t="shared" si="31"/>
        <v>1</v>
      </c>
      <c r="K72" s="86">
        <f t="shared" si="32"/>
        <v>0</v>
      </c>
      <c r="L72" s="86">
        <v>1</v>
      </c>
      <c r="M72" s="86">
        <v>0</v>
      </c>
      <c r="N72" s="117">
        <v>0</v>
      </c>
      <c r="O72" s="118">
        <v>0</v>
      </c>
      <c r="P72" s="86">
        <v>2</v>
      </c>
      <c r="Q72" s="86">
        <v>4</v>
      </c>
      <c r="R72" s="86">
        <f t="shared" si="33"/>
        <v>3</v>
      </c>
      <c r="S72" s="86">
        <f t="shared" si="34"/>
        <v>0</v>
      </c>
      <c r="T72" s="86">
        <v>0</v>
      </c>
      <c r="U72" s="86">
        <v>0</v>
      </c>
      <c r="V72" s="86">
        <v>3</v>
      </c>
      <c r="W72" s="86">
        <v>0</v>
      </c>
      <c r="X72" s="86">
        <v>0</v>
      </c>
      <c r="Y72" s="117">
        <v>0</v>
      </c>
      <c r="Z72" s="104">
        <v>0</v>
      </c>
      <c r="AA72" s="104">
        <v>0</v>
      </c>
      <c r="AB72" s="104">
        <v>2</v>
      </c>
      <c r="AC72" s="104">
        <v>1</v>
      </c>
      <c r="AD72" s="104">
        <v>136</v>
      </c>
      <c r="AE72" s="104">
        <v>94</v>
      </c>
      <c r="AF72" s="104">
        <v>133</v>
      </c>
      <c r="AG72" s="104">
        <v>87</v>
      </c>
      <c r="AH72" s="104">
        <v>4</v>
      </c>
      <c r="AI72" s="104">
        <v>2</v>
      </c>
      <c r="AJ72" s="104">
        <v>2</v>
      </c>
      <c r="AK72" s="104">
        <v>1</v>
      </c>
      <c r="AL72" s="104">
        <v>23</v>
      </c>
      <c r="AM72" s="104">
        <v>9</v>
      </c>
      <c r="AN72" s="104">
        <v>13</v>
      </c>
      <c r="AO72" s="104">
        <v>9</v>
      </c>
      <c r="AP72" s="104">
        <v>4</v>
      </c>
      <c r="AQ72" s="104">
        <v>1</v>
      </c>
      <c r="AR72" s="104">
        <v>13</v>
      </c>
      <c r="AS72" s="104">
        <v>3</v>
      </c>
      <c r="AT72" s="104">
        <v>6</v>
      </c>
      <c r="AU72" s="104">
        <v>7</v>
      </c>
      <c r="AV72" s="104">
        <v>8</v>
      </c>
      <c r="AW72" s="104">
        <v>13</v>
      </c>
      <c r="AX72" s="104">
        <v>0</v>
      </c>
      <c r="AY72" s="125">
        <v>0</v>
      </c>
      <c r="AZ72" s="63"/>
      <c r="BA72" s="63"/>
      <c r="BB72" s="63"/>
      <c r="BC72" s="63"/>
      <c r="BD72" s="63"/>
      <c r="BE72" s="63"/>
      <c r="BF72" s="63"/>
      <c r="BG72" s="63"/>
      <c r="BH72" s="63"/>
    </row>
    <row r="73" spans="1:60" ht="15.75" customHeight="1">
      <c r="A73" s="95" t="s">
        <v>190</v>
      </c>
      <c r="B73" s="96"/>
      <c r="C73" s="72">
        <f t="shared" si="28"/>
        <v>1887</v>
      </c>
      <c r="D73" s="72">
        <v>975</v>
      </c>
      <c r="E73" s="72">
        <v>912</v>
      </c>
      <c r="F73" s="72">
        <f t="shared" si="29"/>
        <v>17</v>
      </c>
      <c r="G73" s="72">
        <f t="shared" si="30"/>
        <v>12</v>
      </c>
      <c r="H73" s="72">
        <f>SUM(H74:H76)</f>
        <v>3</v>
      </c>
      <c r="I73" s="72">
        <f>SUM(I74:I76)</f>
        <v>0</v>
      </c>
      <c r="J73" s="72">
        <f t="shared" si="31"/>
        <v>1</v>
      </c>
      <c r="K73" s="72">
        <f t="shared" si="32"/>
        <v>0</v>
      </c>
      <c r="L73" s="72">
        <f aca="true" t="shared" si="53" ref="L73:Q73">SUM(L74:L76)</f>
        <v>1</v>
      </c>
      <c r="M73" s="72">
        <f t="shared" si="53"/>
        <v>0</v>
      </c>
      <c r="N73" s="73">
        <f t="shared" si="53"/>
        <v>0</v>
      </c>
      <c r="O73" s="74">
        <f t="shared" si="53"/>
        <v>0</v>
      </c>
      <c r="P73" s="72">
        <f t="shared" si="53"/>
        <v>4</v>
      </c>
      <c r="Q73" s="72">
        <f t="shared" si="53"/>
        <v>6</v>
      </c>
      <c r="R73" s="72">
        <f t="shared" si="33"/>
        <v>5</v>
      </c>
      <c r="S73" s="72">
        <f t="shared" si="34"/>
        <v>3</v>
      </c>
      <c r="T73" s="72">
        <f aca="true" t="shared" si="54" ref="T73:AC73">SUM(T74:T76)</f>
        <v>1</v>
      </c>
      <c r="U73" s="72">
        <f t="shared" si="54"/>
        <v>0</v>
      </c>
      <c r="V73" s="72">
        <f t="shared" si="54"/>
        <v>3</v>
      </c>
      <c r="W73" s="72">
        <f t="shared" si="54"/>
        <v>3</v>
      </c>
      <c r="X73" s="72">
        <f t="shared" si="54"/>
        <v>1</v>
      </c>
      <c r="Y73" s="73">
        <f t="shared" si="54"/>
        <v>0</v>
      </c>
      <c r="Z73" s="75">
        <f t="shared" si="54"/>
        <v>0</v>
      </c>
      <c r="AA73" s="75">
        <f t="shared" si="54"/>
        <v>0</v>
      </c>
      <c r="AB73" s="75">
        <f t="shared" si="54"/>
        <v>4</v>
      </c>
      <c r="AC73" s="75">
        <f t="shared" si="54"/>
        <v>3</v>
      </c>
      <c r="AD73" s="75">
        <v>343</v>
      </c>
      <c r="AE73" s="75">
        <v>250</v>
      </c>
      <c r="AF73" s="75">
        <v>336</v>
      </c>
      <c r="AG73" s="75">
        <v>241</v>
      </c>
      <c r="AH73" s="75">
        <f aca="true" t="shared" si="55" ref="AH73:AY73">SUM(AH74:AH76)</f>
        <v>5</v>
      </c>
      <c r="AI73" s="75">
        <f t="shared" si="55"/>
        <v>3</v>
      </c>
      <c r="AJ73" s="75">
        <f t="shared" si="55"/>
        <v>10</v>
      </c>
      <c r="AK73" s="75">
        <f t="shared" si="55"/>
        <v>7</v>
      </c>
      <c r="AL73" s="75">
        <f t="shared" si="55"/>
        <v>67</v>
      </c>
      <c r="AM73" s="75">
        <f t="shared" si="55"/>
        <v>31</v>
      </c>
      <c r="AN73" s="75">
        <f t="shared" si="55"/>
        <v>16</v>
      </c>
      <c r="AO73" s="75">
        <f t="shared" si="55"/>
        <v>19</v>
      </c>
      <c r="AP73" s="75">
        <f t="shared" si="55"/>
        <v>10</v>
      </c>
      <c r="AQ73" s="75">
        <f t="shared" si="55"/>
        <v>6</v>
      </c>
      <c r="AR73" s="75">
        <f t="shared" si="55"/>
        <v>34</v>
      </c>
      <c r="AS73" s="75">
        <f t="shared" si="55"/>
        <v>24</v>
      </c>
      <c r="AT73" s="75">
        <f t="shared" si="55"/>
        <v>9</v>
      </c>
      <c r="AU73" s="75">
        <f t="shared" si="55"/>
        <v>18</v>
      </c>
      <c r="AV73" s="75">
        <f t="shared" si="55"/>
        <v>22</v>
      </c>
      <c r="AW73" s="75">
        <f t="shared" si="55"/>
        <v>34</v>
      </c>
      <c r="AX73" s="75">
        <f t="shared" si="55"/>
        <v>1</v>
      </c>
      <c r="AY73" s="76">
        <f t="shared" si="55"/>
        <v>1</v>
      </c>
      <c r="AZ73" s="63"/>
      <c r="BA73" s="63"/>
      <c r="BB73" s="63"/>
      <c r="BC73" s="63"/>
      <c r="BD73" s="63"/>
      <c r="BE73" s="63"/>
      <c r="BF73" s="63"/>
      <c r="BG73" s="63"/>
      <c r="BH73" s="63"/>
    </row>
    <row r="74" spans="1:60" ht="15.75" customHeight="1">
      <c r="A74" s="81"/>
      <c r="B74" s="102" t="s">
        <v>191</v>
      </c>
      <c r="C74" s="77">
        <f t="shared" si="28"/>
        <v>587</v>
      </c>
      <c r="D74" s="77">
        <v>321</v>
      </c>
      <c r="E74" s="77">
        <v>266</v>
      </c>
      <c r="F74" s="77">
        <f t="shared" si="29"/>
        <v>5</v>
      </c>
      <c r="G74" s="77">
        <f t="shared" si="30"/>
        <v>3</v>
      </c>
      <c r="H74" s="77">
        <v>0</v>
      </c>
      <c r="I74" s="77">
        <v>0</v>
      </c>
      <c r="J74" s="77">
        <f t="shared" si="31"/>
        <v>0</v>
      </c>
      <c r="K74" s="77">
        <f t="shared" si="32"/>
        <v>0</v>
      </c>
      <c r="L74" s="77">
        <v>0</v>
      </c>
      <c r="M74" s="77">
        <v>0</v>
      </c>
      <c r="N74" s="114">
        <v>0</v>
      </c>
      <c r="O74" s="115">
        <v>0</v>
      </c>
      <c r="P74" s="77">
        <v>2</v>
      </c>
      <c r="Q74" s="77">
        <v>2</v>
      </c>
      <c r="R74" s="77">
        <f t="shared" si="33"/>
        <v>0</v>
      </c>
      <c r="S74" s="77">
        <f t="shared" si="34"/>
        <v>1</v>
      </c>
      <c r="T74" s="77">
        <v>0</v>
      </c>
      <c r="U74" s="77">
        <v>0</v>
      </c>
      <c r="V74" s="77">
        <v>0</v>
      </c>
      <c r="W74" s="77">
        <v>1</v>
      </c>
      <c r="X74" s="77">
        <v>0</v>
      </c>
      <c r="Y74" s="114">
        <v>0</v>
      </c>
      <c r="Z74" s="83">
        <v>0</v>
      </c>
      <c r="AA74" s="83">
        <v>0</v>
      </c>
      <c r="AB74" s="83">
        <v>3</v>
      </c>
      <c r="AC74" s="83">
        <v>0</v>
      </c>
      <c r="AD74" s="83">
        <v>139</v>
      </c>
      <c r="AE74" s="83">
        <v>72</v>
      </c>
      <c r="AF74" s="83">
        <v>136</v>
      </c>
      <c r="AG74" s="83">
        <v>68</v>
      </c>
      <c r="AH74" s="83">
        <v>0</v>
      </c>
      <c r="AI74" s="83">
        <v>0</v>
      </c>
      <c r="AJ74" s="83">
        <v>4</v>
      </c>
      <c r="AK74" s="83">
        <v>2</v>
      </c>
      <c r="AL74" s="83">
        <v>27</v>
      </c>
      <c r="AM74" s="83">
        <v>8</v>
      </c>
      <c r="AN74" s="83">
        <v>12</v>
      </c>
      <c r="AO74" s="83">
        <v>9</v>
      </c>
      <c r="AP74" s="83">
        <v>3</v>
      </c>
      <c r="AQ74" s="83">
        <v>3</v>
      </c>
      <c r="AR74" s="83">
        <v>10</v>
      </c>
      <c r="AS74" s="83">
        <v>3</v>
      </c>
      <c r="AT74" s="83">
        <v>4</v>
      </c>
      <c r="AU74" s="83">
        <v>5</v>
      </c>
      <c r="AV74" s="83">
        <v>13</v>
      </c>
      <c r="AW74" s="83">
        <v>10</v>
      </c>
      <c r="AX74" s="83">
        <v>0</v>
      </c>
      <c r="AY74" s="116">
        <v>1</v>
      </c>
      <c r="AZ74" s="63"/>
      <c r="BA74" s="63"/>
      <c r="BB74" s="63"/>
      <c r="BC74" s="63"/>
      <c r="BD74" s="63"/>
      <c r="BE74" s="63"/>
      <c r="BF74" s="63"/>
      <c r="BG74" s="63"/>
      <c r="BH74" s="63"/>
    </row>
    <row r="75" spans="1:60" ht="15.75" customHeight="1">
      <c r="A75" s="81"/>
      <c r="B75" s="102" t="s">
        <v>192</v>
      </c>
      <c r="C75" s="77">
        <f t="shared" si="28"/>
        <v>653</v>
      </c>
      <c r="D75" s="77">
        <v>341</v>
      </c>
      <c r="E75" s="77">
        <v>312</v>
      </c>
      <c r="F75" s="77">
        <f t="shared" si="29"/>
        <v>6</v>
      </c>
      <c r="G75" s="77">
        <f t="shared" si="30"/>
        <v>6</v>
      </c>
      <c r="H75" s="77">
        <v>2</v>
      </c>
      <c r="I75" s="77">
        <v>0</v>
      </c>
      <c r="J75" s="77">
        <f t="shared" si="31"/>
        <v>1</v>
      </c>
      <c r="K75" s="77">
        <f t="shared" si="32"/>
        <v>0</v>
      </c>
      <c r="L75" s="77">
        <v>1</v>
      </c>
      <c r="M75" s="77">
        <v>0</v>
      </c>
      <c r="N75" s="114">
        <v>0</v>
      </c>
      <c r="O75" s="115">
        <v>0</v>
      </c>
      <c r="P75" s="77">
        <v>1</v>
      </c>
      <c r="Q75" s="77">
        <v>3</v>
      </c>
      <c r="R75" s="77">
        <f t="shared" si="33"/>
        <v>1</v>
      </c>
      <c r="S75" s="77">
        <f t="shared" si="34"/>
        <v>2</v>
      </c>
      <c r="T75" s="77">
        <v>0</v>
      </c>
      <c r="U75" s="77">
        <v>0</v>
      </c>
      <c r="V75" s="77">
        <v>1</v>
      </c>
      <c r="W75" s="77">
        <v>2</v>
      </c>
      <c r="X75" s="77">
        <v>0</v>
      </c>
      <c r="Y75" s="114">
        <v>0</v>
      </c>
      <c r="Z75" s="83">
        <v>0</v>
      </c>
      <c r="AA75" s="83">
        <v>0</v>
      </c>
      <c r="AB75" s="83">
        <v>1</v>
      </c>
      <c r="AC75" s="83">
        <v>1</v>
      </c>
      <c r="AD75" s="83">
        <v>106</v>
      </c>
      <c r="AE75" s="83">
        <v>87</v>
      </c>
      <c r="AF75" s="83">
        <v>104</v>
      </c>
      <c r="AG75" s="83">
        <v>84</v>
      </c>
      <c r="AH75" s="83">
        <v>1</v>
      </c>
      <c r="AI75" s="83">
        <v>2</v>
      </c>
      <c r="AJ75" s="83">
        <v>2</v>
      </c>
      <c r="AK75" s="83">
        <v>2</v>
      </c>
      <c r="AL75" s="83">
        <v>20</v>
      </c>
      <c r="AM75" s="83">
        <v>10</v>
      </c>
      <c r="AN75" s="83">
        <v>3</v>
      </c>
      <c r="AO75" s="83">
        <v>6</v>
      </c>
      <c r="AP75" s="83">
        <v>5</v>
      </c>
      <c r="AQ75" s="83">
        <v>1</v>
      </c>
      <c r="AR75" s="83">
        <v>14</v>
      </c>
      <c r="AS75" s="83">
        <v>12</v>
      </c>
      <c r="AT75" s="83">
        <v>3</v>
      </c>
      <c r="AU75" s="83">
        <v>8</v>
      </c>
      <c r="AV75" s="83">
        <v>4</v>
      </c>
      <c r="AW75" s="83">
        <v>16</v>
      </c>
      <c r="AX75" s="83">
        <v>0</v>
      </c>
      <c r="AY75" s="116">
        <v>0</v>
      </c>
      <c r="AZ75" s="63"/>
      <c r="BA75" s="63"/>
      <c r="BB75" s="63"/>
      <c r="BC75" s="63"/>
      <c r="BD75" s="63"/>
      <c r="BE75" s="63"/>
      <c r="BF75" s="63"/>
      <c r="BG75" s="63"/>
      <c r="BH75" s="63"/>
    </row>
    <row r="76" spans="1:60" ht="15.75" customHeight="1" thickBot="1">
      <c r="A76" s="109"/>
      <c r="B76" s="110" t="s">
        <v>193</v>
      </c>
      <c r="C76" s="111">
        <f t="shared" si="28"/>
        <v>647</v>
      </c>
      <c r="D76" s="111">
        <v>313</v>
      </c>
      <c r="E76" s="111">
        <v>334</v>
      </c>
      <c r="F76" s="111">
        <f t="shared" si="29"/>
        <v>6</v>
      </c>
      <c r="G76" s="111">
        <f t="shared" si="30"/>
        <v>3</v>
      </c>
      <c r="H76" s="111">
        <v>1</v>
      </c>
      <c r="I76" s="111">
        <v>0</v>
      </c>
      <c r="J76" s="111">
        <f t="shared" si="31"/>
        <v>0</v>
      </c>
      <c r="K76" s="111">
        <f t="shared" si="32"/>
        <v>0</v>
      </c>
      <c r="L76" s="111">
        <v>0</v>
      </c>
      <c r="M76" s="111">
        <v>0</v>
      </c>
      <c r="N76" s="127">
        <v>0</v>
      </c>
      <c r="O76" s="128">
        <v>0</v>
      </c>
      <c r="P76" s="111">
        <v>1</v>
      </c>
      <c r="Q76" s="111">
        <v>1</v>
      </c>
      <c r="R76" s="111">
        <f t="shared" si="33"/>
        <v>4</v>
      </c>
      <c r="S76" s="111">
        <f t="shared" si="34"/>
        <v>0</v>
      </c>
      <c r="T76" s="111">
        <v>1</v>
      </c>
      <c r="U76" s="111">
        <v>0</v>
      </c>
      <c r="V76" s="111">
        <v>2</v>
      </c>
      <c r="W76" s="111">
        <v>0</v>
      </c>
      <c r="X76" s="111">
        <v>1</v>
      </c>
      <c r="Y76" s="127">
        <v>0</v>
      </c>
      <c r="Z76" s="112">
        <v>0</v>
      </c>
      <c r="AA76" s="112">
        <v>0</v>
      </c>
      <c r="AB76" s="112">
        <v>0</v>
      </c>
      <c r="AC76" s="112">
        <v>2</v>
      </c>
      <c r="AD76" s="112">
        <v>98</v>
      </c>
      <c r="AE76" s="112">
        <v>91</v>
      </c>
      <c r="AF76" s="112">
        <v>96</v>
      </c>
      <c r="AG76" s="112">
        <v>89</v>
      </c>
      <c r="AH76" s="112">
        <v>4</v>
      </c>
      <c r="AI76" s="112">
        <v>1</v>
      </c>
      <c r="AJ76" s="112">
        <v>4</v>
      </c>
      <c r="AK76" s="112">
        <v>3</v>
      </c>
      <c r="AL76" s="112">
        <v>20</v>
      </c>
      <c r="AM76" s="112">
        <v>13</v>
      </c>
      <c r="AN76" s="112">
        <v>1</v>
      </c>
      <c r="AO76" s="112">
        <v>4</v>
      </c>
      <c r="AP76" s="112">
        <v>2</v>
      </c>
      <c r="AQ76" s="112">
        <v>2</v>
      </c>
      <c r="AR76" s="112">
        <v>10</v>
      </c>
      <c r="AS76" s="112">
        <v>9</v>
      </c>
      <c r="AT76" s="112">
        <v>2</v>
      </c>
      <c r="AU76" s="112">
        <v>5</v>
      </c>
      <c r="AV76" s="112">
        <v>5</v>
      </c>
      <c r="AW76" s="112">
        <v>8</v>
      </c>
      <c r="AX76" s="112">
        <v>1</v>
      </c>
      <c r="AY76" s="129">
        <v>0</v>
      </c>
      <c r="AZ76" s="63"/>
      <c r="BA76" s="63"/>
      <c r="BB76" s="63"/>
      <c r="BC76" s="63"/>
      <c r="BD76" s="63"/>
      <c r="BE76" s="63"/>
      <c r="BF76" s="63"/>
      <c r="BG76" s="63"/>
      <c r="BH76" s="63"/>
    </row>
    <row r="77" spans="1:60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</row>
    <row r="78" spans="3:60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</row>
    <row r="79" spans="3:60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0" spans="3:60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</row>
    <row r="81" spans="3:60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</row>
    <row r="82" spans="3:60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</row>
    <row r="83" spans="3:60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</row>
    <row r="84" spans="3:60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</row>
    <row r="85" spans="3:60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</row>
    <row r="86" spans="3:60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3:60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</row>
    <row r="88" spans="3:60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</row>
    <row r="89" spans="3:60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</row>
    <row r="90" spans="3:60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</row>
    <row r="91" spans="3:60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3:60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</row>
    <row r="93" spans="3:60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</row>
    <row r="94" spans="3:60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</row>
    <row r="95" spans="3:60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</row>
    <row r="96" spans="3:60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</row>
    <row r="97" spans="3:60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</row>
    <row r="98" spans="3:60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</row>
    <row r="99" spans="3:60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</row>
    <row r="100" spans="3:60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</row>
    <row r="101" spans="3:60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</row>
    <row r="102" spans="3:60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</row>
    <row r="103" spans="3:60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</row>
    <row r="104" spans="3:60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</row>
    <row r="105" spans="3:60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</row>
    <row r="106" spans="3:60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</row>
    <row r="107" spans="3:60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</row>
    <row r="108" spans="3:60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</row>
    <row r="109" spans="3:60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</row>
    <row r="110" spans="3:60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</row>
    <row r="111" spans="3:60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</row>
    <row r="112" spans="3:60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</row>
    <row r="113" spans="3:60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</row>
    <row r="114" spans="3:60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</row>
    <row r="115" spans="3:60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</row>
    <row r="116" spans="3:60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</row>
    <row r="117" spans="3:60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3:60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</row>
    <row r="119" spans="3:60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</row>
    <row r="120" spans="3:60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</row>
    <row r="121" spans="3:60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</row>
    <row r="122" spans="3:60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</row>
    <row r="123" spans="3:60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</row>
    <row r="124" spans="3:60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</row>
    <row r="125" spans="3:60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</row>
    <row r="126" spans="3:60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</row>
    <row r="127" spans="3:60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</row>
    <row r="128" spans="3:60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</row>
    <row r="129" spans="3:60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3:60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</row>
    <row r="131" spans="3:60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</row>
    <row r="132" spans="3:60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</row>
    <row r="133" spans="3:60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</row>
    <row r="134" spans="3:60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</row>
    <row r="135" spans="3:60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</row>
    <row r="136" spans="3:60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</row>
    <row r="137" spans="3:60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</row>
    <row r="138" spans="3:60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</row>
    <row r="139" spans="3:60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</row>
    <row r="140" spans="3:60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</row>
    <row r="141" spans="3:60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</row>
    <row r="142" spans="3:60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</row>
    <row r="143" spans="3:60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</row>
    <row r="144" spans="3:60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</row>
    <row r="145" spans="3:60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</row>
    <row r="146" spans="3:60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</row>
    <row r="147" spans="3:60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</row>
    <row r="148" spans="3:60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</row>
    <row r="149" spans="3:60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</row>
    <row r="150" spans="3:60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</row>
    <row r="151" spans="3:60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</row>
    <row r="152" spans="3:60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</row>
    <row r="153" spans="3:60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</row>
    <row r="154" spans="3:60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</row>
    <row r="155" spans="3:60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</row>
    <row r="156" spans="3:60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</row>
    <row r="157" spans="3:60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</row>
    <row r="158" spans="3:60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</row>
    <row r="159" spans="3:60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</row>
    <row r="160" spans="3:60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</row>
    <row r="161" spans="3:60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</row>
    <row r="162" spans="3:60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</row>
    <row r="163" spans="3:60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</row>
    <row r="164" spans="3:60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</row>
    <row r="165" spans="3:60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</row>
    <row r="166" spans="3:60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</row>
    <row r="167" spans="3:60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</row>
    <row r="168" spans="3:60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</row>
    <row r="169" spans="3:60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</row>
    <row r="170" spans="3:60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</row>
    <row r="171" spans="3:60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</row>
    <row r="172" spans="3:60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</row>
    <row r="173" spans="3:60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</row>
    <row r="174" spans="3:60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</row>
    <row r="175" spans="3:60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</row>
    <row r="176" spans="3:60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</row>
    <row r="177" spans="3:60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</row>
    <row r="178" spans="3:60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</row>
    <row r="179" spans="3:60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</row>
    <row r="180" spans="3:60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</row>
    <row r="181" spans="3:60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</row>
    <row r="182" spans="3:60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</row>
    <row r="183" spans="3:60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</row>
    <row r="184" spans="3:60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</row>
    <row r="185" spans="3:60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</row>
    <row r="186" spans="3:60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</row>
    <row r="187" spans="3:60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</row>
    <row r="188" spans="3:60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</row>
    <row r="189" spans="3:60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</row>
    <row r="190" spans="3:60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</row>
    <row r="191" spans="3:60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</row>
    <row r="192" spans="3:60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</row>
    <row r="193" spans="3:60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</row>
    <row r="194" spans="3:60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</row>
    <row r="195" spans="3:60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</row>
    <row r="196" spans="3:60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</row>
    <row r="197" spans="3:60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</row>
    <row r="198" spans="3:60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</row>
    <row r="199" spans="3:60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</row>
    <row r="200" spans="3:60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</row>
    <row r="201" spans="3:60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</row>
    <row r="202" spans="3:60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</row>
    <row r="203" spans="3:60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</row>
    <row r="204" spans="3:60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</row>
    <row r="205" spans="3:60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</row>
    <row r="206" spans="3:60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</row>
    <row r="207" spans="3:60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</row>
    <row r="208" spans="3:60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</row>
    <row r="209" spans="3:60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</row>
    <row r="210" spans="3:60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</row>
    <row r="211" spans="3:60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</row>
    <row r="212" spans="3:60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</row>
    <row r="213" spans="3:60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</row>
    <row r="214" spans="3:60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</row>
    <row r="215" spans="3:60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</row>
    <row r="216" spans="3:60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</row>
    <row r="217" spans="3:60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</row>
    <row r="218" spans="3:60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</row>
    <row r="219" spans="3:60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</row>
    <row r="220" spans="3:60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</row>
    <row r="221" spans="3:60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</row>
    <row r="222" spans="3:60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</row>
    <row r="223" spans="3:60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</row>
    <row r="224" spans="3:60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</row>
    <row r="225" spans="3:60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</row>
    <row r="226" spans="3:60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</row>
    <row r="227" spans="3:60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</row>
    <row r="228" spans="3:60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</row>
    <row r="229" spans="3:60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</row>
    <row r="230" spans="3:60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</row>
    <row r="231" spans="3:60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</row>
    <row r="232" spans="3:60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</row>
    <row r="233" spans="3:60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</row>
    <row r="234" spans="3:60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</row>
    <row r="235" spans="3:60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</row>
    <row r="236" spans="3:60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</row>
    <row r="237" spans="3:60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</row>
    <row r="238" spans="3:60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</row>
  </sheetData>
  <sheetProtection/>
  <mergeCells count="47">
    <mergeCell ref="AX6:AY6"/>
    <mergeCell ref="AX3:AY3"/>
    <mergeCell ref="AP6:AQ6"/>
    <mergeCell ref="AP3:AQ3"/>
    <mergeCell ref="AR3:AS3"/>
    <mergeCell ref="AT3:AU3"/>
    <mergeCell ref="AV6:AW6"/>
    <mergeCell ref="AV3:AW3"/>
    <mergeCell ref="AL6:AM6"/>
    <mergeCell ref="AL3:AM3"/>
    <mergeCell ref="AN6:AO6"/>
    <mergeCell ref="AN3:AO3"/>
    <mergeCell ref="AF5:AG6"/>
    <mergeCell ref="AF3:AG3"/>
    <mergeCell ref="AH3:AI3"/>
    <mergeCell ref="AJ6:AK6"/>
    <mergeCell ref="AJ3:AK3"/>
    <mergeCell ref="AB5:AB6"/>
    <mergeCell ref="AC5:AC6"/>
    <mergeCell ref="AB3:AC3"/>
    <mergeCell ref="AD5:AE6"/>
    <mergeCell ref="AD3:AE3"/>
    <mergeCell ref="Z5:Z6"/>
    <mergeCell ref="AA5:AA6"/>
    <mergeCell ref="Z3:AA3"/>
    <mergeCell ref="V3:W3"/>
    <mergeCell ref="X3:Y3"/>
    <mergeCell ref="R5:S6"/>
    <mergeCell ref="T6:U6"/>
    <mergeCell ref="V6:W6"/>
    <mergeCell ref="L3:M3"/>
    <mergeCell ref="N6:O6"/>
    <mergeCell ref="N3:O3"/>
    <mergeCell ref="P5:Q6"/>
    <mergeCell ref="P3:Q3"/>
    <mergeCell ref="R3:S3"/>
    <mergeCell ref="T3:U3"/>
    <mergeCell ref="J3:K3"/>
    <mergeCell ref="L6:M6"/>
    <mergeCell ref="F3:G3"/>
    <mergeCell ref="A3:A8"/>
    <mergeCell ref="B3:B8"/>
    <mergeCell ref="F5:G6"/>
    <mergeCell ref="H5:I6"/>
    <mergeCell ref="H3:I3"/>
    <mergeCell ref="C3:E6"/>
    <mergeCell ref="J5:K6"/>
  </mergeCells>
  <printOptions horizontalCentered="1"/>
  <pageMargins left="0.3937007874015748" right="0.35433070866141736" top="0.7480314960629921" bottom="0.1968503937007874" header="0.7874015748031497" footer="0"/>
  <pageSetup blackAndWhite="1" horizontalDpi="600" verticalDpi="600" orientation="portrait" pageOrder="overThenDown" paperSize="9" scale="55" r:id="rId1"/>
  <headerFooter alignWithMargins="0">
    <oddFooter>&amp;R&amp;A &amp;P/&amp;N</oddFooter>
  </headerFooter>
  <colBreaks count="1" manualBreakCount="1">
    <brk id="25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BM238"/>
  <sheetViews>
    <sheetView view="pageBreakPreview" zoomScale="70" zoomScaleNormal="70" zoomScaleSheetLayoutView="7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00390625" defaultRowHeight="13.5"/>
  <cols>
    <col min="1" max="1" width="8.75390625" style="10" customWidth="1"/>
    <col min="2" max="2" width="11.625" style="10" customWidth="1"/>
    <col min="3" max="4" width="8.875" style="10" customWidth="1"/>
    <col min="5" max="59" width="5.875" style="10" customWidth="1"/>
    <col min="60" max="16384" width="9.00390625" style="10" customWidth="1"/>
  </cols>
  <sheetData>
    <row r="1" spans="1:23" ht="30" customHeight="1">
      <c r="A1" s="3" t="s">
        <v>197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4"/>
      <c r="R1" s="9"/>
      <c r="S1" s="4"/>
      <c r="T1" s="4"/>
      <c r="U1" s="4"/>
      <c r="V1" s="4"/>
      <c r="W1" s="4"/>
    </row>
    <row r="2" spans="1:2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59" ht="19.5" customHeight="1">
      <c r="A3" s="407" t="s">
        <v>194</v>
      </c>
      <c r="B3" s="411" t="s">
        <v>198</v>
      </c>
      <c r="C3" s="401" t="s">
        <v>199</v>
      </c>
      <c r="D3" s="418"/>
      <c r="E3" s="401" t="s">
        <v>200</v>
      </c>
      <c r="F3" s="402"/>
      <c r="G3" s="401" t="s">
        <v>201</v>
      </c>
      <c r="H3" s="402"/>
      <c r="I3" s="130" t="s">
        <v>202</v>
      </c>
      <c r="J3" s="130" t="s">
        <v>203</v>
      </c>
      <c r="K3" s="131" t="s">
        <v>204</v>
      </c>
      <c r="L3" s="401" t="s">
        <v>205</v>
      </c>
      <c r="M3" s="402"/>
      <c r="N3" s="401" t="s">
        <v>206</v>
      </c>
      <c r="O3" s="418"/>
      <c r="P3" s="401" t="s">
        <v>207</v>
      </c>
      <c r="Q3" s="418"/>
      <c r="R3" s="401" t="s">
        <v>208</v>
      </c>
      <c r="S3" s="418"/>
      <c r="T3" s="401" t="s">
        <v>209</v>
      </c>
      <c r="U3" s="418"/>
      <c r="V3" s="401" t="s">
        <v>210</v>
      </c>
      <c r="W3" s="418"/>
      <c r="X3" s="401" t="s">
        <v>211</v>
      </c>
      <c r="Y3" s="418"/>
      <c r="Z3" s="401" t="s">
        <v>212</v>
      </c>
      <c r="AA3" s="418"/>
      <c r="AB3" s="401" t="s">
        <v>213</v>
      </c>
      <c r="AC3" s="402"/>
      <c r="AD3" s="405" t="s">
        <v>214</v>
      </c>
      <c r="AE3" s="429"/>
      <c r="AF3" s="401" t="s">
        <v>215</v>
      </c>
      <c r="AG3" s="402"/>
      <c r="AH3" s="401" t="s">
        <v>216</v>
      </c>
      <c r="AI3" s="418"/>
      <c r="AJ3" s="405" t="s">
        <v>217</v>
      </c>
      <c r="AK3" s="406"/>
      <c r="AL3" s="401" t="s">
        <v>218</v>
      </c>
      <c r="AM3" s="402"/>
      <c r="AN3" s="401" t="s">
        <v>219</v>
      </c>
      <c r="AO3" s="418"/>
      <c r="AP3" s="405" t="s">
        <v>220</v>
      </c>
      <c r="AQ3" s="406"/>
      <c r="AR3" s="401" t="s">
        <v>221</v>
      </c>
      <c r="AS3" s="418"/>
      <c r="AT3" s="401" t="s">
        <v>222</v>
      </c>
      <c r="AU3" s="402"/>
      <c r="AV3" s="405" t="s">
        <v>223</v>
      </c>
      <c r="AW3" s="429"/>
      <c r="AX3" s="401" t="s">
        <v>224</v>
      </c>
      <c r="AY3" s="418"/>
      <c r="AZ3" s="401" t="s">
        <v>225</v>
      </c>
      <c r="BA3" s="418"/>
      <c r="BB3" s="401" t="s">
        <v>226</v>
      </c>
      <c r="BC3" s="418"/>
      <c r="BD3" s="401" t="s">
        <v>227</v>
      </c>
      <c r="BE3" s="418"/>
      <c r="BF3" s="401" t="s">
        <v>228</v>
      </c>
      <c r="BG3" s="422"/>
    </row>
    <row r="4" spans="1:59" ht="4.5" customHeight="1">
      <c r="A4" s="408"/>
      <c r="B4" s="412"/>
      <c r="C4" s="13"/>
      <c r="D4" s="15"/>
      <c r="E4" s="14"/>
      <c r="F4" s="14"/>
      <c r="G4" s="13"/>
      <c r="H4" s="14"/>
      <c r="I4" s="132"/>
      <c r="J4" s="13"/>
      <c r="K4" s="132"/>
      <c r="L4" s="13"/>
      <c r="M4" s="14"/>
      <c r="N4" s="13"/>
      <c r="O4" s="15"/>
      <c r="P4" s="14"/>
      <c r="Q4" s="14"/>
      <c r="R4" s="13"/>
      <c r="S4" s="15"/>
      <c r="T4" s="13"/>
      <c r="U4" s="14"/>
      <c r="V4" s="13"/>
      <c r="W4" s="15"/>
      <c r="X4" s="13"/>
      <c r="Y4" s="15"/>
      <c r="Z4" s="13"/>
      <c r="AA4" s="15"/>
      <c r="AB4" s="13"/>
      <c r="AC4" s="14"/>
      <c r="AD4" s="11"/>
      <c r="AE4" s="133"/>
      <c r="AF4" s="13"/>
      <c r="AG4" s="14"/>
      <c r="AH4" s="13"/>
      <c r="AI4" s="15"/>
      <c r="AJ4" s="11"/>
      <c r="AK4" s="12"/>
      <c r="AL4" s="13"/>
      <c r="AM4" s="14"/>
      <c r="AN4" s="13"/>
      <c r="AO4" s="15"/>
      <c r="AP4" s="11"/>
      <c r="AQ4" s="12"/>
      <c r="AR4" s="13"/>
      <c r="AS4" s="15"/>
      <c r="AT4" s="13"/>
      <c r="AU4" s="14"/>
      <c r="AV4" s="11"/>
      <c r="AW4" s="133"/>
      <c r="AX4" s="13"/>
      <c r="AY4" s="14"/>
      <c r="AZ4" s="13"/>
      <c r="BA4" s="14"/>
      <c r="BB4" s="13"/>
      <c r="BC4" s="14"/>
      <c r="BD4" s="13"/>
      <c r="BE4" s="14"/>
      <c r="BF4" s="13"/>
      <c r="BG4" s="16"/>
    </row>
    <row r="5" spans="1:59" ht="19.5" customHeight="1">
      <c r="A5" s="409"/>
      <c r="B5" s="413"/>
      <c r="C5" s="21"/>
      <c r="D5" s="22"/>
      <c r="G5" s="21"/>
      <c r="H5" s="134"/>
      <c r="I5" s="135"/>
      <c r="J5" s="136"/>
      <c r="K5" s="28"/>
      <c r="L5" s="19"/>
      <c r="M5" s="20"/>
      <c r="N5" s="27"/>
      <c r="O5" s="29"/>
      <c r="P5" s="137"/>
      <c r="Q5" s="137"/>
      <c r="R5" s="21"/>
      <c r="S5" s="22"/>
      <c r="T5" s="19"/>
      <c r="U5" s="20"/>
      <c r="V5" s="19"/>
      <c r="W5" s="23"/>
      <c r="X5" s="400" t="s">
        <v>229</v>
      </c>
      <c r="Y5" s="434"/>
      <c r="Z5" s="21"/>
      <c r="AA5" s="22"/>
      <c r="AB5" s="21"/>
      <c r="AC5" s="22"/>
      <c r="AD5" s="435" t="s">
        <v>230</v>
      </c>
      <c r="AE5" s="436"/>
      <c r="AF5" s="403" t="s">
        <v>231</v>
      </c>
      <c r="AG5" s="416"/>
      <c r="AH5" s="423" t="s">
        <v>232</v>
      </c>
      <c r="AI5" s="432"/>
      <c r="AJ5" s="399" t="s">
        <v>233</v>
      </c>
      <c r="AK5" s="431" t="s">
        <v>234</v>
      </c>
      <c r="AL5" s="403" t="s">
        <v>235</v>
      </c>
      <c r="AM5" s="404"/>
      <c r="AN5" s="403" t="s">
        <v>236</v>
      </c>
      <c r="AO5" s="416" t="s">
        <v>237</v>
      </c>
      <c r="AP5" s="399" t="s">
        <v>238</v>
      </c>
      <c r="AQ5" s="398"/>
      <c r="AR5" s="403" t="s">
        <v>239</v>
      </c>
      <c r="AS5" s="416" t="s">
        <v>240</v>
      </c>
      <c r="AT5" s="403" t="s">
        <v>241</v>
      </c>
      <c r="AU5" s="416" t="s">
        <v>242</v>
      </c>
      <c r="AV5" s="399" t="s">
        <v>243</v>
      </c>
      <c r="AW5" s="431"/>
      <c r="AX5" s="403" t="s">
        <v>244</v>
      </c>
      <c r="AY5" s="404"/>
      <c r="AZ5" s="403" t="s">
        <v>245</v>
      </c>
      <c r="BA5" s="404" t="s">
        <v>246</v>
      </c>
      <c r="BB5" s="403" t="s">
        <v>247</v>
      </c>
      <c r="BC5" s="404"/>
      <c r="BD5" s="403" t="s">
        <v>248</v>
      </c>
      <c r="BE5" s="404"/>
      <c r="BF5" s="403" t="s">
        <v>127</v>
      </c>
      <c r="BG5" s="433" t="s">
        <v>243</v>
      </c>
    </row>
    <row r="6" spans="1:59" ht="150" customHeight="1">
      <c r="A6" s="409"/>
      <c r="B6" s="413"/>
      <c r="C6" s="27" t="s">
        <v>249</v>
      </c>
      <c r="D6" s="29" t="s">
        <v>250</v>
      </c>
      <c r="E6" s="403" t="s">
        <v>251</v>
      </c>
      <c r="F6" s="430"/>
      <c r="G6" s="403" t="s">
        <v>252</v>
      </c>
      <c r="H6" s="404"/>
      <c r="I6" s="141" t="s">
        <v>253</v>
      </c>
      <c r="J6" s="141" t="s">
        <v>254</v>
      </c>
      <c r="K6" s="142" t="s">
        <v>255</v>
      </c>
      <c r="L6" s="403" t="s">
        <v>256</v>
      </c>
      <c r="M6" s="391"/>
      <c r="N6" s="27" t="s">
        <v>257</v>
      </c>
      <c r="O6" s="29" t="s">
        <v>135</v>
      </c>
      <c r="P6" s="403" t="s">
        <v>258</v>
      </c>
      <c r="Q6" s="416"/>
      <c r="R6" s="403" t="s">
        <v>259</v>
      </c>
      <c r="S6" s="416"/>
      <c r="T6" s="426" t="s">
        <v>260</v>
      </c>
      <c r="U6" s="427"/>
      <c r="V6" s="426" t="s">
        <v>261</v>
      </c>
      <c r="W6" s="427"/>
      <c r="X6" s="392"/>
      <c r="Y6" s="434"/>
      <c r="Z6" s="27" t="s">
        <v>257</v>
      </c>
      <c r="AA6" s="29" t="s">
        <v>229</v>
      </c>
      <c r="AB6" s="27" t="s">
        <v>262</v>
      </c>
      <c r="AC6" s="29" t="s">
        <v>229</v>
      </c>
      <c r="AD6" s="437"/>
      <c r="AE6" s="436"/>
      <c r="AF6" s="403"/>
      <c r="AG6" s="416"/>
      <c r="AH6" s="423"/>
      <c r="AI6" s="432"/>
      <c r="AJ6" s="428"/>
      <c r="AK6" s="431"/>
      <c r="AL6" s="403"/>
      <c r="AM6" s="404"/>
      <c r="AN6" s="425"/>
      <c r="AO6" s="416"/>
      <c r="AP6" s="399"/>
      <c r="AQ6" s="398"/>
      <c r="AR6" s="425"/>
      <c r="AS6" s="416"/>
      <c r="AT6" s="425"/>
      <c r="AU6" s="416"/>
      <c r="AV6" s="399"/>
      <c r="AW6" s="431"/>
      <c r="AX6" s="403"/>
      <c r="AY6" s="404"/>
      <c r="AZ6" s="403"/>
      <c r="BA6" s="404"/>
      <c r="BB6" s="403"/>
      <c r="BC6" s="404"/>
      <c r="BD6" s="403"/>
      <c r="BE6" s="404"/>
      <c r="BF6" s="403"/>
      <c r="BG6" s="433"/>
    </row>
    <row r="7" spans="1:59" ht="4.5" customHeight="1">
      <c r="A7" s="409"/>
      <c r="B7" s="413"/>
      <c r="C7" s="37"/>
      <c r="D7" s="39"/>
      <c r="E7" s="37"/>
      <c r="F7" s="144"/>
      <c r="G7" s="37"/>
      <c r="H7" s="38"/>
      <c r="I7" s="145"/>
      <c r="J7" s="145"/>
      <c r="K7" s="38"/>
      <c r="L7" s="37"/>
      <c r="M7" s="36"/>
      <c r="N7" s="37"/>
      <c r="O7" s="39"/>
      <c r="P7" s="37"/>
      <c r="Q7" s="39"/>
      <c r="R7" s="37"/>
      <c r="S7" s="39"/>
      <c r="T7" s="146"/>
      <c r="U7" s="147"/>
      <c r="V7" s="146"/>
      <c r="W7" s="147"/>
      <c r="X7" s="35"/>
      <c r="Y7" s="148"/>
      <c r="Z7" s="37"/>
      <c r="AA7" s="39"/>
      <c r="AB7" s="37"/>
      <c r="AC7" s="39"/>
      <c r="AD7" s="149"/>
      <c r="AE7" s="150"/>
      <c r="AF7" s="37"/>
      <c r="AG7" s="39"/>
      <c r="AH7" s="41"/>
      <c r="AI7" s="151"/>
      <c r="AJ7" s="152"/>
      <c r="AK7" s="153"/>
      <c r="AL7" s="37"/>
      <c r="AM7" s="38"/>
      <c r="AN7" s="154"/>
      <c r="AO7" s="39"/>
      <c r="AP7" s="33"/>
      <c r="AQ7" s="34"/>
      <c r="AR7" s="154"/>
      <c r="AS7" s="39"/>
      <c r="AT7" s="154"/>
      <c r="AU7" s="39"/>
      <c r="AV7" s="33"/>
      <c r="AW7" s="153"/>
      <c r="AX7" s="37"/>
      <c r="AY7" s="38"/>
      <c r="AZ7" s="37"/>
      <c r="BA7" s="38"/>
      <c r="BB7" s="37"/>
      <c r="BC7" s="38"/>
      <c r="BD7" s="37"/>
      <c r="BE7" s="38"/>
      <c r="BF7" s="37"/>
      <c r="BG7" s="155"/>
    </row>
    <row r="8" spans="1:59" ht="19.5" customHeight="1" thickBot="1">
      <c r="A8" s="410"/>
      <c r="B8" s="396"/>
      <c r="C8" s="44" t="s">
        <v>141</v>
      </c>
      <c r="D8" s="45" t="s">
        <v>195</v>
      </c>
      <c r="E8" s="44" t="s">
        <v>196</v>
      </c>
      <c r="F8" s="45" t="s">
        <v>195</v>
      </c>
      <c r="G8" s="44" t="s">
        <v>196</v>
      </c>
      <c r="H8" s="44" t="s">
        <v>195</v>
      </c>
      <c r="I8" s="45" t="s">
        <v>195</v>
      </c>
      <c r="J8" s="45" t="s">
        <v>142</v>
      </c>
      <c r="K8" s="45" t="s">
        <v>141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4" t="s">
        <v>196</v>
      </c>
      <c r="W8" s="45" t="s">
        <v>195</v>
      </c>
      <c r="X8" s="45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5" t="s">
        <v>195</v>
      </c>
      <c r="AX8" s="45" t="s">
        <v>196</v>
      </c>
      <c r="AY8" s="45" t="s">
        <v>195</v>
      </c>
      <c r="AZ8" s="45" t="s">
        <v>196</v>
      </c>
      <c r="BA8" s="45" t="s">
        <v>195</v>
      </c>
      <c r="BB8" s="45" t="s">
        <v>196</v>
      </c>
      <c r="BC8" s="45" t="s">
        <v>195</v>
      </c>
      <c r="BD8" s="45" t="s">
        <v>196</v>
      </c>
      <c r="BE8" s="45" t="s">
        <v>195</v>
      </c>
      <c r="BF8" s="45" t="s">
        <v>196</v>
      </c>
      <c r="BG8" s="46" t="s">
        <v>195</v>
      </c>
    </row>
    <row r="9" spans="1:65" s="7" customFormat="1" ht="15.75" customHeight="1">
      <c r="A9" s="47"/>
      <c r="B9" s="48" t="s">
        <v>926</v>
      </c>
      <c r="C9" s="49">
        <v>2183</v>
      </c>
      <c r="D9" s="49">
        <v>823</v>
      </c>
      <c r="E9" s="49">
        <v>28</v>
      </c>
      <c r="F9" s="49">
        <v>23</v>
      </c>
      <c r="G9" s="49">
        <v>2</v>
      </c>
      <c r="H9" s="49">
        <v>467</v>
      </c>
      <c r="I9" s="49">
        <v>270</v>
      </c>
      <c r="J9" s="49">
        <v>216</v>
      </c>
      <c r="K9" s="49">
        <v>355</v>
      </c>
      <c r="L9" s="50">
        <v>194</v>
      </c>
      <c r="M9" s="51">
        <v>81</v>
      </c>
      <c r="N9" s="49">
        <v>42</v>
      </c>
      <c r="O9" s="52">
        <v>33</v>
      </c>
      <c r="P9" s="49">
        <v>240</v>
      </c>
      <c r="Q9" s="49">
        <v>153</v>
      </c>
      <c r="R9" s="49">
        <v>177</v>
      </c>
      <c r="S9" s="49">
        <v>125</v>
      </c>
      <c r="T9" s="49">
        <v>79</v>
      </c>
      <c r="U9" s="49">
        <v>77</v>
      </c>
      <c r="V9" s="49">
        <v>622</v>
      </c>
      <c r="W9" s="50">
        <v>468</v>
      </c>
      <c r="X9" s="53">
        <v>216</v>
      </c>
      <c r="Y9" s="53">
        <v>178</v>
      </c>
      <c r="Z9" s="53">
        <v>57</v>
      </c>
      <c r="AA9" s="53">
        <v>61</v>
      </c>
      <c r="AB9" s="53">
        <v>159</v>
      </c>
      <c r="AC9" s="53">
        <v>117</v>
      </c>
      <c r="AD9" s="53">
        <v>53</v>
      </c>
      <c r="AE9" s="53">
        <v>102</v>
      </c>
      <c r="AF9" s="53">
        <v>17</v>
      </c>
      <c r="AG9" s="53">
        <v>44</v>
      </c>
      <c r="AH9" s="53">
        <v>36</v>
      </c>
      <c r="AI9" s="53">
        <v>58</v>
      </c>
      <c r="AJ9" s="53">
        <v>438</v>
      </c>
      <c r="AK9" s="53">
        <v>451</v>
      </c>
      <c r="AL9" s="53">
        <v>323</v>
      </c>
      <c r="AM9" s="53">
        <v>271</v>
      </c>
      <c r="AN9" s="53">
        <v>115</v>
      </c>
      <c r="AO9" s="53">
        <v>180</v>
      </c>
      <c r="AP9" s="53">
        <v>81</v>
      </c>
      <c r="AQ9" s="53">
        <v>162</v>
      </c>
      <c r="AR9" s="53">
        <v>59</v>
      </c>
      <c r="AS9" s="53">
        <v>130</v>
      </c>
      <c r="AT9" s="53">
        <v>22</v>
      </c>
      <c r="AU9" s="53">
        <v>32</v>
      </c>
      <c r="AV9" s="53">
        <v>376</v>
      </c>
      <c r="AW9" s="53">
        <v>377</v>
      </c>
      <c r="AX9" s="53">
        <v>11</v>
      </c>
      <c r="AY9" s="53">
        <v>2</v>
      </c>
      <c r="AZ9" s="53">
        <v>44</v>
      </c>
      <c r="BA9" s="53">
        <v>40</v>
      </c>
      <c r="BB9" s="53">
        <v>95</v>
      </c>
      <c r="BC9" s="53">
        <v>117</v>
      </c>
      <c r="BD9" s="53">
        <v>44</v>
      </c>
      <c r="BE9" s="53">
        <v>85</v>
      </c>
      <c r="BF9" s="53">
        <v>182</v>
      </c>
      <c r="BG9" s="54">
        <v>133</v>
      </c>
      <c r="BH9" s="55"/>
      <c r="BI9" s="55"/>
      <c r="BJ9" s="55"/>
      <c r="BK9" s="55"/>
      <c r="BL9" s="55"/>
      <c r="BM9" s="55"/>
    </row>
    <row r="10" spans="1:65" s="7" customFormat="1" ht="15.75" customHeight="1">
      <c r="A10" s="47"/>
      <c r="B10" s="48">
        <v>20</v>
      </c>
      <c r="C10" s="49">
        <v>2228</v>
      </c>
      <c r="D10" s="49">
        <v>834</v>
      </c>
      <c r="E10" s="49">
        <v>24</v>
      </c>
      <c r="F10" s="49">
        <v>32</v>
      </c>
      <c r="G10" s="49">
        <v>4</v>
      </c>
      <c r="H10" s="49">
        <v>508</v>
      </c>
      <c r="I10" s="49">
        <v>278</v>
      </c>
      <c r="J10" s="49">
        <v>199</v>
      </c>
      <c r="K10" s="49">
        <v>359</v>
      </c>
      <c r="L10" s="50">
        <v>154</v>
      </c>
      <c r="M10" s="51">
        <v>81</v>
      </c>
      <c r="N10" s="49">
        <v>46</v>
      </c>
      <c r="O10" s="52">
        <v>37</v>
      </c>
      <c r="P10" s="49">
        <v>249</v>
      </c>
      <c r="Q10" s="49">
        <v>170</v>
      </c>
      <c r="R10" s="49">
        <v>208</v>
      </c>
      <c r="S10" s="49">
        <v>121</v>
      </c>
      <c r="T10" s="49">
        <v>79</v>
      </c>
      <c r="U10" s="49">
        <v>76</v>
      </c>
      <c r="V10" s="49">
        <v>620</v>
      </c>
      <c r="W10" s="50">
        <v>477</v>
      </c>
      <c r="X10" s="53">
        <v>209</v>
      </c>
      <c r="Y10" s="53">
        <v>219</v>
      </c>
      <c r="Z10" s="53">
        <v>55</v>
      </c>
      <c r="AA10" s="53">
        <v>60</v>
      </c>
      <c r="AB10" s="53">
        <v>154</v>
      </c>
      <c r="AC10" s="53">
        <v>159</v>
      </c>
      <c r="AD10" s="53">
        <v>83</v>
      </c>
      <c r="AE10" s="53">
        <v>119</v>
      </c>
      <c r="AF10" s="53">
        <v>28</v>
      </c>
      <c r="AG10" s="53">
        <v>54</v>
      </c>
      <c r="AH10" s="53">
        <v>55</v>
      </c>
      <c r="AI10" s="53">
        <v>65</v>
      </c>
      <c r="AJ10" s="53">
        <v>456</v>
      </c>
      <c r="AK10" s="53">
        <v>490</v>
      </c>
      <c r="AL10" s="53">
        <v>325</v>
      </c>
      <c r="AM10" s="53">
        <v>324</v>
      </c>
      <c r="AN10" s="53">
        <v>131</v>
      </c>
      <c r="AO10" s="53">
        <v>166</v>
      </c>
      <c r="AP10" s="53">
        <v>90</v>
      </c>
      <c r="AQ10" s="53">
        <v>183</v>
      </c>
      <c r="AR10" s="53">
        <v>49</v>
      </c>
      <c r="AS10" s="53">
        <v>153</v>
      </c>
      <c r="AT10" s="53">
        <v>41</v>
      </c>
      <c r="AU10" s="53">
        <v>30</v>
      </c>
      <c r="AV10" s="53">
        <v>329</v>
      </c>
      <c r="AW10" s="53">
        <v>418</v>
      </c>
      <c r="AX10" s="53">
        <v>13</v>
      </c>
      <c r="AY10" s="53">
        <v>6</v>
      </c>
      <c r="AZ10" s="53">
        <v>32</v>
      </c>
      <c r="BA10" s="53">
        <v>33</v>
      </c>
      <c r="BB10" s="53">
        <v>86</v>
      </c>
      <c r="BC10" s="53">
        <v>129</v>
      </c>
      <c r="BD10" s="53">
        <v>43</v>
      </c>
      <c r="BE10" s="53">
        <v>95</v>
      </c>
      <c r="BF10" s="53">
        <v>155</v>
      </c>
      <c r="BG10" s="54">
        <v>155</v>
      </c>
      <c r="BH10" s="55"/>
      <c r="BI10" s="55"/>
      <c r="BJ10" s="55"/>
      <c r="BK10" s="55"/>
      <c r="BL10" s="55"/>
      <c r="BM10" s="55"/>
    </row>
    <row r="11" spans="1:65" ht="15.75" customHeight="1">
      <c r="A11" s="47"/>
      <c r="B11" s="56">
        <v>21</v>
      </c>
      <c r="C11" s="57">
        <f aca="true" t="shared" si="0" ref="C11:AH11">SUM(C13,C14)</f>
        <v>2316</v>
      </c>
      <c r="D11" s="57">
        <f t="shared" si="0"/>
        <v>906</v>
      </c>
      <c r="E11" s="57">
        <f t="shared" si="0"/>
        <v>18</v>
      </c>
      <c r="F11" s="57">
        <f t="shared" si="0"/>
        <v>37</v>
      </c>
      <c r="G11" s="57">
        <f t="shared" si="0"/>
        <v>3</v>
      </c>
      <c r="H11" s="57">
        <f t="shared" si="0"/>
        <v>503</v>
      </c>
      <c r="I11" s="57">
        <f t="shared" si="0"/>
        <v>239</v>
      </c>
      <c r="J11" s="57">
        <f t="shared" si="0"/>
        <v>185</v>
      </c>
      <c r="K11" s="57">
        <f t="shared" si="0"/>
        <v>410</v>
      </c>
      <c r="L11" s="58">
        <f t="shared" si="0"/>
        <v>205</v>
      </c>
      <c r="M11" s="59">
        <f t="shared" si="0"/>
        <v>85</v>
      </c>
      <c r="N11" s="57">
        <f t="shared" si="0"/>
        <v>43</v>
      </c>
      <c r="O11" s="60">
        <f t="shared" si="0"/>
        <v>29</v>
      </c>
      <c r="P11" s="57">
        <f t="shared" si="0"/>
        <v>277</v>
      </c>
      <c r="Q11" s="57">
        <f t="shared" si="0"/>
        <v>193</v>
      </c>
      <c r="R11" s="57">
        <f t="shared" si="0"/>
        <v>204</v>
      </c>
      <c r="S11" s="57">
        <f t="shared" si="0"/>
        <v>132</v>
      </c>
      <c r="T11" s="57">
        <f t="shared" si="0"/>
        <v>99</v>
      </c>
      <c r="U11" s="57">
        <f t="shared" si="0"/>
        <v>88</v>
      </c>
      <c r="V11" s="57">
        <f t="shared" si="0"/>
        <v>660</v>
      </c>
      <c r="W11" s="58">
        <f t="shared" si="0"/>
        <v>437</v>
      </c>
      <c r="X11" s="61">
        <f t="shared" si="0"/>
        <v>231</v>
      </c>
      <c r="Y11" s="61">
        <f t="shared" si="0"/>
        <v>190</v>
      </c>
      <c r="Z11" s="61">
        <f t="shared" si="0"/>
        <v>52</v>
      </c>
      <c r="AA11" s="61">
        <f t="shared" si="0"/>
        <v>58</v>
      </c>
      <c r="AB11" s="61">
        <f t="shared" si="0"/>
        <v>179</v>
      </c>
      <c r="AC11" s="61">
        <f t="shared" si="0"/>
        <v>132</v>
      </c>
      <c r="AD11" s="61">
        <f t="shared" si="0"/>
        <v>76</v>
      </c>
      <c r="AE11" s="61">
        <f t="shared" si="0"/>
        <v>106</v>
      </c>
      <c r="AF11" s="61">
        <f t="shared" si="0"/>
        <v>34</v>
      </c>
      <c r="AG11" s="61">
        <f t="shared" si="0"/>
        <v>42</v>
      </c>
      <c r="AH11" s="61">
        <f t="shared" si="0"/>
        <v>42</v>
      </c>
      <c r="AI11" s="61">
        <f aca="true" t="shared" si="1" ref="AI11:BG11">SUM(AI13,AI14)</f>
        <v>64</v>
      </c>
      <c r="AJ11" s="61">
        <f t="shared" si="1"/>
        <v>470</v>
      </c>
      <c r="AK11" s="61">
        <f t="shared" si="1"/>
        <v>459</v>
      </c>
      <c r="AL11" s="61">
        <f t="shared" si="1"/>
        <v>311</v>
      </c>
      <c r="AM11" s="61">
        <f t="shared" si="1"/>
        <v>297</v>
      </c>
      <c r="AN11" s="61">
        <f t="shared" si="1"/>
        <v>159</v>
      </c>
      <c r="AO11" s="61">
        <f t="shared" si="1"/>
        <v>162</v>
      </c>
      <c r="AP11" s="61">
        <f t="shared" si="1"/>
        <v>94</v>
      </c>
      <c r="AQ11" s="61">
        <f t="shared" si="1"/>
        <v>218</v>
      </c>
      <c r="AR11" s="61">
        <f t="shared" si="1"/>
        <v>58</v>
      </c>
      <c r="AS11" s="61">
        <f t="shared" si="1"/>
        <v>177</v>
      </c>
      <c r="AT11" s="61">
        <f t="shared" si="1"/>
        <v>36</v>
      </c>
      <c r="AU11" s="61">
        <f t="shared" si="1"/>
        <v>41</v>
      </c>
      <c r="AV11" s="61">
        <f t="shared" si="1"/>
        <v>387</v>
      </c>
      <c r="AW11" s="61">
        <f t="shared" si="1"/>
        <v>384</v>
      </c>
      <c r="AX11" s="61">
        <f t="shared" si="1"/>
        <v>12</v>
      </c>
      <c r="AY11" s="61">
        <f t="shared" si="1"/>
        <v>7</v>
      </c>
      <c r="AZ11" s="61">
        <f t="shared" si="1"/>
        <v>38</v>
      </c>
      <c r="BA11" s="61">
        <f t="shared" si="1"/>
        <v>32</v>
      </c>
      <c r="BB11" s="61">
        <f t="shared" si="1"/>
        <v>105</v>
      </c>
      <c r="BC11" s="61">
        <f t="shared" si="1"/>
        <v>121</v>
      </c>
      <c r="BD11" s="61">
        <f t="shared" si="1"/>
        <v>43</v>
      </c>
      <c r="BE11" s="61">
        <f t="shared" si="1"/>
        <v>72</v>
      </c>
      <c r="BF11" s="61">
        <f t="shared" si="1"/>
        <v>189</v>
      </c>
      <c r="BG11" s="62">
        <f t="shared" si="1"/>
        <v>152</v>
      </c>
      <c r="BH11" s="63"/>
      <c r="BI11" s="63"/>
      <c r="BJ11" s="63"/>
      <c r="BK11" s="63"/>
      <c r="BL11" s="63"/>
      <c r="BM11" s="63"/>
    </row>
    <row r="12" spans="1:65" ht="15.7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7"/>
      <c r="L12" s="68"/>
      <c r="M12" s="69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7"/>
      <c r="BH12" s="63"/>
      <c r="BI12" s="63"/>
      <c r="BJ12" s="63"/>
      <c r="BK12" s="63"/>
      <c r="BL12" s="63"/>
      <c r="BM12" s="63"/>
    </row>
    <row r="13" spans="1:65" ht="15.75" customHeight="1">
      <c r="A13" s="64"/>
      <c r="B13" s="65" t="s">
        <v>143</v>
      </c>
      <c r="C13" s="72">
        <f aca="true" t="shared" si="2" ref="C13:AH13">SUM(C16,C26,C27,C28,C29,C31,C32,C35,C36,C37,C39,C40,C44,C45,C46,C47,C48,C51,C52,C56,C57,C64,C68,C69,C71,C72,C74,C75,C76)</f>
        <v>2192</v>
      </c>
      <c r="D13" s="72">
        <f t="shared" si="2"/>
        <v>860</v>
      </c>
      <c r="E13" s="72">
        <f t="shared" si="2"/>
        <v>18</v>
      </c>
      <c r="F13" s="72">
        <f t="shared" si="2"/>
        <v>36</v>
      </c>
      <c r="G13" s="72">
        <f t="shared" si="2"/>
        <v>2</v>
      </c>
      <c r="H13" s="72">
        <f t="shared" si="2"/>
        <v>483</v>
      </c>
      <c r="I13" s="72">
        <f t="shared" si="2"/>
        <v>226</v>
      </c>
      <c r="J13" s="72">
        <f t="shared" si="2"/>
        <v>179</v>
      </c>
      <c r="K13" s="72">
        <f t="shared" si="2"/>
        <v>397</v>
      </c>
      <c r="L13" s="73">
        <f t="shared" si="2"/>
        <v>193</v>
      </c>
      <c r="M13" s="74">
        <f t="shared" si="2"/>
        <v>75</v>
      </c>
      <c r="N13" s="72">
        <f t="shared" si="2"/>
        <v>39</v>
      </c>
      <c r="O13" s="72">
        <f t="shared" si="2"/>
        <v>28</v>
      </c>
      <c r="P13" s="72">
        <f t="shared" si="2"/>
        <v>260</v>
      </c>
      <c r="Q13" s="72">
        <f t="shared" si="2"/>
        <v>181</v>
      </c>
      <c r="R13" s="72">
        <f t="shared" si="2"/>
        <v>197</v>
      </c>
      <c r="S13" s="72">
        <f t="shared" si="2"/>
        <v>124</v>
      </c>
      <c r="T13" s="72">
        <f t="shared" si="2"/>
        <v>92</v>
      </c>
      <c r="U13" s="72">
        <f t="shared" si="2"/>
        <v>85</v>
      </c>
      <c r="V13" s="72">
        <f t="shared" si="2"/>
        <v>619</v>
      </c>
      <c r="W13" s="73">
        <f t="shared" si="2"/>
        <v>402</v>
      </c>
      <c r="X13" s="75">
        <f t="shared" si="2"/>
        <v>218</v>
      </c>
      <c r="Y13" s="75">
        <f t="shared" si="2"/>
        <v>179</v>
      </c>
      <c r="Z13" s="75">
        <f t="shared" si="2"/>
        <v>50</v>
      </c>
      <c r="AA13" s="75">
        <f t="shared" si="2"/>
        <v>50</v>
      </c>
      <c r="AB13" s="75">
        <f t="shared" si="2"/>
        <v>168</v>
      </c>
      <c r="AC13" s="75">
        <f t="shared" si="2"/>
        <v>129</v>
      </c>
      <c r="AD13" s="75">
        <f t="shared" si="2"/>
        <v>68</v>
      </c>
      <c r="AE13" s="75">
        <f t="shared" si="2"/>
        <v>102</v>
      </c>
      <c r="AF13" s="75">
        <f t="shared" si="2"/>
        <v>30</v>
      </c>
      <c r="AG13" s="75">
        <f t="shared" si="2"/>
        <v>41</v>
      </c>
      <c r="AH13" s="75">
        <f t="shared" si="2"/>
        <v>38</v>
      </c>
      <c r="AI13" s="75">
        <f aca="true" t="shared" si="3" ref="AI13:BG13">SUM(AI16,AI26,AI27,AI28,AI29,AI31,AI32,AI35,AI36,AI37,AI39,AI40,AI44,AI45,AI46,AI47,AI48,AI51,AI52,AI56,AI57,AI64,AI68,AI69,AI71,AI72,AI74,AI75,AI76)</f>
        <v>61</v>
      </c>
      <c r="AJ13" s="75">
        <f t="shared" si="3"/>
        <v>451</v>
      </c>
      <c r="AK13" s="75">
        <f t="shared" si="3"/>
        <v>432</v>
      </c>
      <c r="AL13" s="75">
        <f t="shared" si="3"/>
        <v>299</v>
      </c>
      <c r="AM13" s="75">
        <f t="shared" si="3"/>
        <v>281</v>
      </c>
      <c r="AN13" s="75">
        <f t="shared" si="3"/>
        <v>152</v>
      </c>
      <c r="AO13" s="75">
        <f t="shared" si="3"/>
        <v>151</v>
      </c>
      <c r="AP13" s="75">
        <f t="shared" si="3"/>
        <v>90</v>
      </c>
      <c r="AQ13" s="75">
        <f t="shared" si="3"/>
        <v>202</v>
      </c>
      <c r="AR13" s="75">
        <f t="shared" si="3"/>
        <v>55</v>
      </c>
      <c r="AS13" s="75">
        <f t="shared" si="3"/>
        <v>163</v>
      </c>
      <c r="AT13" s="75">
        <f t="shared" si="3"/>
        <v>35</v>
      </c>
      <c r="AU13" s="75">
        <f t="shared" si="3"/>
        <v>39</v>
      </c>
      <c r="AV13" s="75">
        <f t="shared" si="3"/>
        <v>369</v>
      </c>
      <c r="AW13" s="75">
        <f t="shared" si="3"/>
        <v>356</v>
      </c>
      <c r="AX13" s="75">
        <f t="shared" si="3"/>
        <v>12</v>
      </c>
      <c r="AY13" s="75">
        <f t="shared" si="3"/>
        <v>7</v>
      </c>
      <c r="AZ13" s="75">
        <f t="shared" si="3"/>
        <v>37</v>
      </c>
      <c r="BA13" s="75">
        <f t="shared" si="3"/>
        <v>30</v>
      </c>
      <c r="BB13" s="75">
        <f t="shared" si="3"/>
        <v>101</v>
      </c>
      <c r="BC13" s="75">
        <f t="shared" si="3"/>
        <v>114</v>
      </c>
      <c r="BD13" s="75">
        <f t="shared" si="3"/>
        <v>39</v>
      </c>
      <c r="BE13" s="75">
        <f t="shared" si="3"/>
        <v>63</v>
      </c>
      <c r="BF13" s="75">
        <f t="shared" si="3"/>
        <v>180</v>
      </c>
      <c r="BG13" s="76">
        <f t="shared" si="3"/>
        <v>142</v>
      </c>
      <c r="BH13" s="63"/>
      <c r="BI13" s="63"/>
      <c r="BJ13" s="63"/>
      <c r="BK13" s="63"/>
      <c r="BL13" s="63"/>
      <c r="BM13" s="63"/>
    </row>
    <row r="14" spans="1:65" ht="15.75" customHeight="1">
      <c r="A14" s="64"/>
      <c r="B14" s="65" t="s">
        <v>144</v>
      </c>
      <c r="C14" s="72">
        <f aca="true" t="shared" si="4" ref="C14:AH14">SUM(C33,C41,C42,C49,C53,C54,C58,C60,C61,C62,C65,C66)</f>
        <v>124</v>
      </c>
      <c r="D14" s="72">
        <f t="shared" si="4"/>
        <v>46</v>
      </c>
      <c r="E14" s="72">
        <f t="shared" si="4"/>
        <v>0</v>
      </c>
      <c r="F14" s="72">
        <f t="shared" si="4"/>
        <v>1</v>
      </c>
      <c r="G14" s="72">
        <f t="shared" si="4"/>
        <v>1</v>
      </c>
      <c r="H14" s="72">
        <f t="shared" si="4"/>
        <v>20</v>
      </c>
      <c r="I14" s="72">
        <f t="shared" si="4"/>
        <v>13</v>
      </c>
      <c r="J14" s="72">
        <f t="shared" si="4"/>
        <v>6</v>
      </c>
      <c r="K14" s="72">
        <f t="shared" si="4"/>
        <v>13</v>
      </c>
      <c r="L14" s="73">
        <f t="shared" si="4"/>
        <v>12</v>
      </c>
      <c r="M14" s="74">
        <f t="shared" si="4"/>
        <v>10</v>
      </c>
      <c r="N14" s="72">
        <f t="shared" si="4"/>
        <v>4</v>
      </c>
      <c r="O14" s="72">
        <f t="shared" si="4"/>
        <v>1</v>
      </c>
      <c r="P14" s="72">
        <f t="shared" si="4"/>
        <v>17</v>
      </c>
      <c r="Q14" s="72">
        <f t="shared" si="4"/>
        <v>12</v>
      </c>
      <c r="R14" s="72">
        <f t="shared" si="4"/>
        <v>7</v>
      </c>
      <c r="S14" s="72">
        <f t="shared" si="4"/>
        <v>8</v>
      </c>
      <c r="T14" s="72">
        <f t="shared" si="4"/>
        <v>7</v>
      </c>
      <c r="U14" s="72">
        <f t="shared" si="4"/>
        <v>3</v>
      </c>
      <c r="V14" s="72">
        <f t="shared" si="4"/>
        <v>41</v>
      </c>
      <c r="W14" s="73">
        <f t="shared" si="4"/>
        <v>35</v>
      </c>
      <c r="X14" s="75">
        <f t="shared" si="4"/>
        <v>13</v>
      </c>
      <c r="Y14" s="75">
        <f t="shared" si="4"/>
        <v>11</v>
      </c>
      <c r="Z14" s="75">
        <f t="shared" si="4"/>
        <v>2</v>
      </c>
      <c r="AA14" s="75">
        <f t="shared" si="4"/>
        <v>8</v>
      </c>
      <c r="AB14" s="75">
        <f t="shared" si="4"/>
        <v>11</v>
      </c>
      <c r="AC14" s="75">
        <f t="shared" si="4"/>
        <v>3</v>
      </c>
      <c r="AD14" s="75">
        <f t="shared" si="4"/>
        <v>8</v>
      </c>
      <c r="AE14" s="75">
        <f t="shared" si="4"/>
        <v>4</v>
      </c>
      <c r="AF14" s="75">
        <f t="shared" si="4"/>
        <v>4</v>
      </c>
      <c r="AG14" s="75">
        <f t="shared" si="4"/>
        <v>1</v>
      </c>
      <c r="AH14" s="75">
        <f t="shared" si="4"/>
        <v>4</v>
      </c>
      <c r="AI14" s="75">
        <f aca="true" t="shared" si="5" ref="AI14:BG14">SUM(AI33,AI41,AI42,AI49,AI53,AI54,AI58,AI60,AI61,AI62,AI65,AI66)</f>
        <v>3</v>
      </c>
      <c r="AJ14" s="75">
        <f t="shared" si="5"/>
        <v>19</v>
      </c>
      <c r="AK14" s="75">
        <f t="shared" si="5"/>
        <v>27</v>
      </c>
      <c r="AL14" s="75">
        <f t="shared" si="5"/>
        <v>12</v>
      </c>
      <c r="AM14" s="75">
        <f t="shared" si="5"/>
        <v>16</v>
      </c>
      <c r="AN14" s="75">
        <f t="shared" si="5"/>
        <v>7</v>
      </c>
      <c r="AO14" s="75">
        <f t="shared" si="5"/>
        <v>11</v>
      </c>
      <c r="AP14" s="75">
        <f t="shared" si="5"/>
        <v>4</v>
      </c>
      <c r="AQ14" s="75">
        <f t="shared" si="5"/>
        <v>16</v>
      </c>
      <c r="AR14" s="75">
        <f t="shared" si="5"/>
        <v>3</v>
      </c>
      <c r="AS14" s="75">
        <f t="shared" si="5"/>
        <v>14</v>
      </c>
      <c r="AT14" s="75">
        <f t="shared" si="5"/>
        <v>1</v>
      </c>
      <c r="AU14" s="75">
        <f t="shared" si="5"/>
        <v>2</v>
      </c>
      <c r="AV14" s="75">
        <f t="shared" si="5"/>
        <v>18</v>
      </c>
      <c r="AW14" s="75">
        <f t="shared" si="5"/>
        <v>28</v>
      </c>
      <c r="AX14" s="75">
        <f t="shared" si="5"/>
        <v>0</v>
      </c>
      <c r="AY14" s="75">
        <f t="shared" si="5"/>
        <v>0</v>
      </c>
      <c r="AZ14" s="75">
        <f t="shared" si="5"/>
        <v>1</v>
      </c>
      <c r="BA14" s="75">
        <f t="shared" si="5"/>
        <v>2</v>
      </c>
      <c r="BB14" s="75">
        <f t="shared" si="5"/>
        <v>4</v>
      </c>
      <c r="BC14" s="75">
        <f t="shared" si="5"/>
        <v>7</v>
      </c>
      <c r="BD14" s="75">
        <f t="shared" si="5"/>
        <v>4</v>
      </c>
      <c r="BE14" s="75">
        <f t="shared" si="5"/>
        <v>9</v>
      </c>
      <c r="BF14" s="75">
        <f t="shared" si="5"/>
        <v>9</v>
      </c>
      <c r="BG14" s="76">
        <f t="shared" si="5"/>
        <v>10</v>
      </c>
      <c r="BH14" s="63"/>
      <c r="BI14" s="63"/>
      <c r="BJ14" s="63"/>
      <c r="BK14" s="63"/>
      <c r="BL14" s="63"/>
      <c r="BM14" s="63"/>
    </row>
    <row r="15" spans="1:65" ht="15.75" customHeight="1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7"/>
      <c r="L15" s="68"/>
      <c r="M15" s="69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63"/>
      <c r="BI15" s="63"/>
      <c r="BJ15" s="63"/>
      <c r="BK15" s="63"/>
      <c r="BL15" s="63"/>
      <c r="BM15" s="63"/>
    </row>
    <row r="16" spans="1:65" ht="15.75" customHeight="1">
      <c r="A16" s="80" t="s">
        <v>66</v>
      </c>
      <c r="B16" s="4" t="s">
        <v>145</v>
      </c>
      <c r="C16" s="158">
        <f aca="true" t="shared" si="6" ref="C16:W16">SUM(C17:C25)</f>
        <v>638</v>
      </c>
      <c r="D16" s="72">
        <f t="shared" si="6"/>
        <v>247</v>
      </c>
      <c r="E16" s="72">
        <f t="shared" si="6"/>
        <v>7</v>
      </c>
      <c r="F16" s="72">
        <f t="shared" si="6"/>
        <v>14</v>
      </c>
      <c r="G16" s="72">
        <f t="shared" si="6"/>
        <v>0</v>
      </c>
      <c r="H16" s="72">
        <f t="shared" si="6"/>
        <v>133</v>
      </c>
      <c r="I16" s="72">
        <f t="shared" si="6"/>
        <v>64</v>
      </c>
      <c r="J16" s="72">
        <f t="shared" si="6"/>
        <v>47</v>
      </c>
      <c r="K16" s="72">
        <f t="shared" si="6"/>
        <v>119</v>
      </c>
      <c r="L16" s="73">
        <f t="shared" si="6"/>
        <v>53</v>
      </c>
      <c r="M16" s="74">
        <f t="shared" si="6"/>
        <v>22</v>
      </c>
      <c r="N16" s="72">
        <f t="shared" si="6"/>
        <v>9</v>
      </c>
      <c r="O16" s="72">
        <f t="shared" si="6"/>
        <v>11</v>
      </c>
      <c r="P16" s="72">
        <f t="shared" si="6"/>
        <v>79</v>
      </c>
      <c r="Q16" s="72">
        <f t="shared" si="6"/>
        <v>48</v>
      </c>
      <c r="R16" s="72">
        <f t="shared" si="6"/>
        <v>50</v>
      </c>
      <c r="S16" s="72">
        <f t="shared" si="6"/>
        <v>35</v>
      </c>
      <c r="T16" s="72">
        <f t="shared" si="6"/>
        <v>27</v>
      </c>
      <c r="U16" s="72">
        <f t="shared" si="6"/>
        <v>20</v>
      </c>
      <c r="V16" s="72">
        <f t="shared" si="6"/>
        <v>178</v>
      </c>
      <c r="W16" s="73">
        <f t="shared" si="6"/>
        <v>118</v>
      </c>
      <c r="X16" s="75">
        <f aca="true" t="shared" si="7" ref="X16:X47">SUM(Z16,AB16)</f>
        <v>74</v>
      </c>
      <c r="Y16" s="75">
        <f aca="true" t="shared" si="8" ref="Y16:Y47">SUM(AA16,AC16)</f>
        <v>34</v>
      </c>
      <c r="Z16" s="75">
        <f>SUM(Z17:Z25)</f>
        <v>13</v>
      </c>
      <c r="AA16" s="75">
        <f>SUM(AA17:AA25)</f>
        <v>15</v>
      </c>
      <c r="AB16" s="75">
        <f>SUM(AB17:AB25)</f>
        <v>61</v>
      </c>
      <c r="AC16" s="75">
        <f>SUM(AC17:AC25)</f>
        <v>19</v>
      </c>
      <c r="AD16" s="75">
        <f aca="true" t="shared" si="9" ref="AD16:AD47">SUM(AF16,AH16)</f>
        <v>20</v>
      </c>
      <c r="AE16" s="75">
        <f aca="true" t="shared" si="10" ref="AE16:AE47">SUM(AG16,AI16)</f>
        <v>36</v>
      </c>
      <c r="AF16" s="75">
        <f>SUM(AF17:AF25)</f>
        <v>10</v>
      </c>
      <c r="AG16" s="75">
        <f>SUM(AG17:AG25)</f>
        <v>16</v>
      </c>
      <c r="AH16" s="75">
        <f>SUM(AH17:AH25)</f>
        <v>10</v>
      </c>
      <c r="AI16" s="75">
        <f>SUM(AI17:AI25)</f>
        <v>20</v>
      </c>
      <c r="AJ16" s="75">
        <f aca="true" t="shared" si="11" ref="AJ16:AJ47">SUM(AL16,AN16)</f>
        <v>123</v>
      </c>
      <c r="AK16" s="75">
        <f aca="true" t="shared" si="12" ref="AK16:AK47">SUM(AM16,AO16)</f>
        <v>140</v>
      </c>
      <c r="AL16" s="75">
        <f>SUM(AL17:AL25)</f>
        <v>79</v>
      </c>
      <c r="AM16" s="75">
        <f>SUM(AM17:AM25)</f>
        <v>84</v>
      </c>
      <c r="AN16" s="75">
        <f>SUM(AN17:AN25)</f>
        <v>44</v>
      </c>
      <c r="AO16" s="75">
        <f>SUM(AO17:AO25)</f>
        <v>56</v>
      </c>
      <c r="AP16" s="75">
        <f aca="true" t="shared" si="13" ref="AP16:AP47">SUM(AR16,AT16)</f>
        <v>20</v>
      </c>
      <c r="AQ16" s="75">
        <f aca="true" t="shared" si="14" ref="AQ16:AQ47">SUM(AS16,AU16)</f>
        <v>58</v>
      </c>
      <c r="AR16" s="75">
        <f>SUM(AR17:AR25)</f>
        <v>14</v>
      </c>
      <c r="AS16" s="75">
        <f>SUM(AS17:AS25)</f>
        <v>47</v>
      </c>
      <c r="AT16" s="75">
        <f>SUM(AT17:AT25)</f>
        <v>6</v>
      </c>
      <c r="AU16" s="75">
        <f>SUM(AU17:AU25)</f>
        <v>11</v>
      </c>
      <c r="AV16" s="75">
        <f aca="true" t="shared" si="15" ref="AV16:AV47">SUM(AX16,AZ16,BB16,BD16,BF16)</f>
        <v>113</v>
      </c>
      <c r="AW16" s="75">
        <f aca="true" t="shared" si="16" ref="AW16:AW47">SUM(AY16,BA16,BC16,BE16,BG16)</f>
        <v>104</v>
      </c>
      <c r="AX16" s="75">
        <f aca="true" t="shared" si="17" ref="AX16:BG16">SUM(AX17:AX25)</f>
        <v>4</v>
      </c>
      <c r="AY16" s="75">
        <f t="shared" si="17"/>
        <v>4</v>
      </c>
      <c r="AZ16" s="75">
        <f t="shared" si="17"/>
        <v>12</v>
      </c>
      <c r="BA16" s="75">
        <f t="shared" si="17"/>
        <v>13</v>
      </c>
      <c r="BB16" s="75">
        <f t="shared" si="17"/>
        <v>35</v>
      </c>
      <c r="BC16" s="75">
        <f t="shared" si="17"/>
        <v>35</v>
      </c>
      <c r="BD16" s="75">
        <f t="shared" si="17"/>
        <v>13</v>
      </c>
      <c r="BE16" s="75">
        <f t="shared" si="17"/>
        <v>17</v>
      </c>
      <c r="BF16" s="75">
        <f t="shared" si="17"/>
        <v>49</v>
      </c>
      <c r="BG16" s="76">
        <f t="shared" si="17"/>
        <v>35</v>
      </c>
      <c r="BH16" s="63"/>
      <c r="BI16" s="63"/>
      <c r="BJ16" s="63"/>
      <c r="BK16" s="63"/>
      <c r="BL16" s="63"/>
      <c r="BM16" s="63"/>
    </row>
    <row r="17" spans="1:65" ht="15.75" customHeight="1">
      <c r="A17" s="81"/>
      <c r="B17" s="82" t="s">
        <v>146</v>
      </c>
      <c r="C17" s="167">
        <v>78</v>
      </c>
      <c r="D17" s="77">
        <v>25</v>
      </c>
      <c r="E17" s="77">
        <v>2</v>
      </c>
      <c r="F17" s="77">
        <v>2</v>
      </c>
      <c r="G17" s="77">
        <v>0</v>
      </c>
      <c r="H17" s="77">
        <v>12</v>
      </c>
      <c r="I17" s="77">
        <v>8</v>
      </c>
      <c r="J17" s="77">
        <v>11</v>
      </c>
      <c r="K17" s="77">
        <v>18</v>
      </c>
      <c r="L17" s="114">
        <v>8</v>
      </c>
      <c r="M17" s="115">
        <v>3</v>
      </c>
      <c r="N17" s="77">
        <v>3</v>
      </c>
      <c r="O17" s="77">
        <v>2</v>
      </c>
      <c r="P17" s="77">
        <v>12</v>
      </c>
      <c r="Q17" s="77">
        <v>6</v>
      </c>
      <c r="R17" s="77">
        <v>2</v>
      </c>
      <c r="S17" s="77">
        <v>9</v>
      </c>
      <c r="T17" s="77">
        <v>2</v>
      </c>
      <c r="U17" s="77">
        <v>2</v>
      </c>
      <c r="V17" s="77">
        <v>23</v>
      </c>
      <c r="W17" s="114">
        <v>15</v>
      </c>
      <c r="X17" s="159">
        <f t="shared" si="7"/>
        <v>8</v>
      </c>
      <c r="Y17" s="159">
        <f t="shared" si="8"/>
        <v>2</v>
      </c>
      <c r="Z17" s="159">
        <v>0</v>
      </c>
      <c r="AA17" s="159">
        <v>2</v>
      </c>
      <c r="AB17" s="159">
        <v>8</v>
      </c>
      <c r="AC17" s="159">
        <v>0</v>
      </c>
      <c r="AD17" s="159">
        <f t="shared" si="9"/>
        <v>0</v>
      </c>
      <c r="AE17" s="159">
        <f t="shared" si="10"/>
        <v>4</v>
      </c>
      <c r="AF17" s="159">
        <v>0</v>
      </c>
      <c r="AG17" s="159">
        <v>3</v>
      </c>
      <c r="AH17" s="159">
        <v>0</v>
      </c>
      <c r="AI17" s="159">
        <v>1</v>
      </c>
      <c r="AJ17" s="159">
        <f t="shared" si="11"/>
        <v>9</v>
      </c>
      <c r="AK17" s="159">
        <f t="shared" si="12"/>
        <v>16</v>
      </c>
      <c r="AL17" s="159">
        <v>5</v>
      </c>
      <c r="AM17" s="159">
        <v>7</v>
      </c>
      <c r="AN17" s="159">
        <v>4</v>
      </c>
      <c r="AO17" s="159">
        <v>9</v>
      </c>
      <c r="AP17" s="159">
        <f t="shared" si="13"/>
        <v>0</v>
      </c>
      <c r="AQ17" s="159">
        <f t="shared" si="14"/>
        <v>3</v>
      </c>
      <c r="AR17" s="159">
        <v>0</v>
      </c>
      <c r="AS17" s="159">
        <v>3</v>
      </c>
      <c r="AT17" s="159">
        <v>0</v>
      </c>
      <c r="AU17" s="159">
        <v>0</v>
      </c>
      <c r="AV17" s="159">
        <f t="shared" si="15"/>
        <v>12</v>
      </c>
      <c r="AW17" s="159">
        <f t="shared" si="16"/>
        <v>10</v>
      </c>
      <c r="AX17" s="159">
        <v>0</v>
      </c>
      <c r="AY17" s="159">
        <v>1</v>
      </c>
      <c r="AZ17" s="159">
        <v>2</v>
      </c>
      <c r="BA17" s="159">
        <v>2</v>
      </c>
      <c r="BB17" s="159">
        <v>5</v>
      </c>
      <c r="BC17" s="159">
        <v>1</v>
      </c>
      <c r="BD17" s="159">
        <v>1</v>
      </c>
      <c r="BE17" s="159">
        <v>2</v>
      </c>
      <c r="BF17" s="159">
        <v>4</v>
      </c>
      <c r="BG17" s="168">
        <v>4</v>
      </c>
      <c r="BH17" s="63"/>
      <c r="BI17" s="63"/>
      <c r="BJ17" s="63"/>
      <c r="BK17" s="63"/>
      <c r="BL17" s="63"/>
      <c r="BM17" s="63"/>
    </row>
    <row r="18" spans="1:65" ht="15.75" customHeight="1">
      <c r="A18" s="81"/>
      <c r="B18" s="82" t="s">
        <v>147</v>
      </c>
      <c r="C18" s="167">
        <v>64</v>
      </c>
      <c r="D18" s="77">
        <v>27</v>
      </c>
      <c r="E18" s="77">
        <v>1</v>
      </c>
      <c r="F18" s="77">
        <v>2</v>
      </c>
      <c r="G18" s="77">
        <v>0</v>
      </c>
      <c r="H18" s="77">
        <v>21</v>
      </c>
      <c r="I18" s="77">
        <v>6</v>
      </c>
      <c r="J18" s="77">
        <v>4</v>
      </c>
      <c r="K18" s="77">
        <v>10</v>
      </c>
      <c r="L18" s="114">
        <v>5</v>
      </c>
      <c r="M18" s="115">
        <v>5</v>
      </c>
      <c r="N18" s="77">
        <v>0</v>
      </c>
      <c r="O18" s="77">
        <v>1</v>
      </c>
      <c r="P18" s="77">
        <v>6</v>
      </c>
      <c r="Q18" s="77">
        <v>2</v>
      </c>
      <c r="R18" s="77">
        <v>8</v>
      </c>
      <c r="S18" s="77">
        <v>2</v>
      </c>
      <c r="T18" s="77">
        <v>2</v>
      </c>
      <c r="U18" s="77">
        <v>3</v>
      </c>
      <c r="V18" s="77">
        <v>15</v>
      </c>
      <c r="W18" s="114">
        <v>17</v>
      </c>
      <c r="X18" s="159">
        <f t="shared" si="7"/>
        <v>9</v>
      </c>
      <c r="Y18" s="159">
        <f t="shared" si="8"/>
        <v>5</v>
      </c>
      <c r="Z18" s="159">
        <v>1</v>
      </c>
      <c r="AA18" s="159">
        <v>2</v>
      </c>
      <c r="AB18" s="159">
        <v>8</v>
      </c>
      <c r="AC18" s="159">
        <v>3</v>
      </c>
      <c r="AD18" s="159">
        <f t="shared" si="9"/>
        <v>5</v>
      </c>
      <c r="AE18" s="159">
        <f t="shared" si="10"/>
        <v>2</v>
      </c>
      <c r="AF18" s="159">
        <v>5</v>
      </c>
      <c r="AG18" s="159">
        <v>2</v>
      </c>
      <c r="AH18" s="159">
        <v>0</v>
      </c>
      <c r="AI18" s="159">
        <v>0</v>
      </c>
      <c r="AJ18" s="159">
        <f t="shared" si="11"/>
        <v>10</v>
      </c>
      <c r="AK18" s="159">
        <f t="shared" si="12"/>
        <v>8</v>
      </c>
      <c r="AL18" s="159">
        <v>8</v>
      </c>
      <c r="AM18" s="159">
        <v>4</v>
      </c>
      <c r="AN18" s="159">
        <v>2</v>
      </c>
      <c r="AO18" s="159">
        <v>4</v>
      </c>
      <c r="AP18" s="159">
        <f t="shared" si="13"/>
        <v>3</v>
      </c>
      <c r="AQ18" s="159">
        <f t="shared" si="14"/>
        <v>13</v>
      </c>
      <c r="AR18" s="159">
        <v>3</v>
      </c>
      <c r="AS18" s="159">
        <v>12</v>
      </c>
      <c r="AT18" s="159">
        <v>0</v>
      </c>
      <c r="AU18" s="159">
        <v>1</v>
      </c>
      <c r="AV18" s="159">
        <f t="shared" si="15"/>
        <v>13</v>
      </c>
      <c r="AW18" s="159">
        <f t="shared" si="16"/>
        <v>11</v>
      </c>
      <c r="AX18" s="159">
        <v>0</v>
      </c>
      <c r="AY18" s="159">
        <v>1</v>
      </c>
      <c r="AZ18" s="159">
        <v>2</v>
      </c>
      <c r="BA18" s="159">
        <v>0</v>
      </c>
      <c r="BB18" s="159">
        <v>1</v>
      </c>
      <c r="BC18" s="159">
        <v>6</v>
      </c>
      <c r="BD18" s="159">
        <v>0</v>
      </c>
      <c r="BE18" s="159">
        <v>2</v>
      </c>
      <c r="BF18" s="159">
        <v>10</v>
      </c>
      <c r="BG18" s="168">
        <v>2</v>
      </c>
      <c r="BH18" s="63"/>
      <c r="BI18" s="63"/>
      <c r="BJ18" s="63"/>
      <c r="BK18" s="63"/>
      <c r="BL18" s="63"/>
      <c r="BM18" s="63"/>
    </row>
    <row r="19" spans="1:65" ht="15.75" customHeight="1">
      <c r="A19" s="81"/>
      <c r="B19" s="82" t="s">
        <v>148</v>
      </c>
      <c r="C19" s="167">
        <v>69</v>
      </c>
      <c r="D19" s="77">
        <v>27</v>
      </c>
      <c r="E19" s="77">
        <v>1</v>
      </c>
      <c r="F19" s="77">
        <v>0</v>
      </c>
      <c r="G19" s="77">
        <v>0</v>
      </c>
      <c r="H19" s="77">
        <v>12</v>
      </c>
      <c r="I19" s="77">
        <v>5</v>
      </c>
      <c r="J19" s="77">
        <v>2</v>
      </c>
      <c r="K19" s="77">
        <v>6</v>
      </c>
      <c r="L19" s="114">
        <v>3</v>
      </c>
      <c r="M19" s="115">
        <v>1</v>
      </c>
      <c r="N19" s="77">
        <v>0</v>
      </c>
      <c r="O19" s="77">
        <v>1</v>
      </c>
      <c r="P19" s="77">
        <v>9</v>
      </c>
      <c r="Q19" s="77">
        <v>3</v>
      </c>
      <c r="R19" s="77">
        <v>4</v>
      </c>
      <c r="S19" s="77">
        <v>2</v>
      </c>
      <c r="T19" s="77">
        <v>5</v>
      </c>
      <c r="U19" s="77">
        <v>4</v>
      </c>
      <c r="V19" s="77">
        <v>22</v>
      </c>
      <c r="W19" s="114">
        <v>14</v>
      </c>
      <c r="X19" s="159">
        <f t="shared" si="7"/>
        <v>9</v>
      </c>
      <c r="Y19" s="159">
        <f t="shared" si="8"/>
        <v>2</v>
      </c>
      <c r="Z19" s="159">
        <v>1</v>
      </c>
      <c r="AA19" s="159">
        <v>0</v>
      </c>
      <c r="AB19" s="159">
        <v>8</v>
      </c>
      <c r="AC19" s="159">
        <v>2</v>
      </c>
      <c r="AD19" s="159">
        <f t="shared" si="9"/>
        <v>1</v>
      </c>
      <c r="AE19" s="159">
        <f t="shared" si="10"/>
        <v>5</v>
      </c>
      <c r="AF19" s="159">
        <v>1</v>
      </c>
      <c r="AG19" s="159">
        <v>2</v>
      </c>
      <c r="AH19" s="159">
        <v>0</v>
      </c>
      <c r="AI19" s="159">
        <v>3</v>
      </c>
      <c r="AJ19" s="159">
        <f t="shared" si="11"/>
        <v>11</v>
      </c>
      <c r="AK19" s="159">
        <f t="shared" si="12"/>
        <v>16</v>
      </c>
      <c r="AL19" s="159">
        <v>10</v>
      </c>
      <c r="AM19" s="159">
        <v>9</v>
      </c>
      <c r="AN19" s="159">
        <v>1</v>
      </c>
      <c r="AO19" s="159">
        <v>7</v>
      </c>
      <c r="AP19" s="159">
        <f t="shared" si="13"/>
        <v>5</v>
      </c>
      <c r="AQ19" s="159">
        <f t="shared" si="14"/>
        <v>5</v>
      </c>
      <c r="AR19" s="159">
        <v>4</v>
      </c>
      <c r="AS19" s="159">
        <v>5</v>
      </c>
      <c r="AT19" s="159">
        <v>1</v>
      </c>
      <c r="AU19" s="159">
        <v>0</v>
      </c>
      <c r="AV19" s="159">
        <f t="shared" si="15"/>
        <v>14</v>
      </c>
      <c r="AW19" s="159">
        <f t="shared" si="16"/>
        <v>11</v>
      </c>
      <c r="AX19" s="159">
        <v>2</v>
      </c>
      <c r="AY19" s="159">
        <v>0</v>
      </c>
      <c r="AZ19" s="159">
        <v>0</v>
      </c>
      <c r="BA19" s="159">
        <v>1</v>
      </c>
      <c r="BB19" s="159">
        <v>4</v>
      </c>
      <c r="BC19" s="159">
        <v>3</v>
      </c>
      <c r="BD19" s="159">
        <v>1</v>
      </c>
      <c r="BE19" s="159">
        <v>1</v>
      </c>
      <c r="BF19" s="159">
        <v>7</v>
      </c>
      <c r="BG19" s="168">
        <v>6</v>
      </c>
      <c r="BH19" s="63"/>
      <c r="BI19" s="63"/>
      <c r="BJ19" s="63"/>
      <c r="BK19" s="63"/>
      <c r="BL19" s="63"/>
      <c r="BM19" s="63"/>
    </row>
    <row r="20" spans="1:65" ht="15.75" customHeight="1">
      <c r="A20" s="81"/>
      <c r="B20" s="82" t="s">
        <v>149</v>
      </c>
      <c r="C20" s="167">
        <v>60</v>
      </c>
      <c r="D20" s="77">
        <v>25</v>
      </c>
      <c r="E20" s="77">
        <v>0</v>
      </c>
      <c r="F20" s="77">
        <v>3</v>
      </c>
      <c r="G20" s="77">
        <v>0</v>
      </c>
      <c r="H20" s="77">
        <v>10</v>
      </c>
      <c r="I20" s="77">
        <v>5</v>
      </c>
      <c r="J20" s="77">
        <v>6</v>
      </c>
      <c r="K20" s="77">
        <v>10</v>
      </c>
      <c r="L20" s="114">
        <v>3</v>
      </c>
      <c r="M20" s="115">
        <v>2</v>
      </c>
      <c r="N20" s="77">
        <v>0</v>
      </c>
      <c r="O20" s="77">
        <v>1</v>
      </c>
      <c r="P20" s="77">
        <v>6</v>
      </c>
      <c r="Q20" s="77">
        <v>2</v>
      </c>
      <c r="R20" s="77">
        <v>2</v>
      </c>
      <c r="S20" s="77">
        <v>4</v>
      </c>
      <c r="T20" s="77">
        <v>4</v>
      </c>
      <c r="U20" s="77">
        <v>0</v>
      </c>
      <c r="V20" s="77">
        <v>13</v>
      </c>
      <c r="W20" s="114">
        <v>8</v>
      </c>
      <c r="X20" s="159">
        <f t="shared" si="7"/>
        <v>6</v>
      </c>
      <c r="Y20" s="159">
        <f t="shared" si="8"/>
        <v>2</v>
      </c>
      <c r="Z20" s="159">
        <v>2</v>
      </c>
      <c r="AA20" s="159">
        <v>2</v>
      </c>
      <c r="AB20" s="159">
        <v>4</v>
      </c>
      <c r="AC20" s="159">
        <v>0</v>
      </c>
      <c r="AD20" s="159">
        <f t="shared" si="9"/>
        <v>1</v>
      </c>
      <c r="AE20" s="159">
        <f t="shared" si="10"/>
        <v>6</v>
      </c>
      <c r="AF20" s="159">
        <v>0</v>
      </c>
      <c r="AG20" s="159">
        <v>3</v>
      </c>
      <c r="AH20" s="159">
        <v>1</v>
      </c>
      <c r="AI20" s="159">
        <v>3</v>
      </c>
      <c r="AJ20" s="159">
        <f t="shared" si="11"/>
        <v>15</v>
      </c>
      <c r="AK20" s="159">
        <f t="shared" si="12"/>
        <v>25</v>
      </c>
      <c r="AL20" s="159">
        <v>8</v>
      </c>
      <c r="AM20" s="159">
        <v>19</v>
      </c>
      <c r="AN20" s="159">
        <v>7</v>
      </c>
      <c r="AO20" s="159">
        <v>6</v>
      </c>
      <c r="AP20" s="159">
        <f t="shared" si="13"/>
        <v>1</v>
      </c>
      <c r="AQ20" s="159">
        <f t="shared" si="14"/>
        <v>5</v>
      </c>
      <c r="AR20" s="159">
        <v>1</v>
      </c>
      <c r="AS20" s="159">
        <v>4</v>
      </c>
      <c r="AT20" s="159">
        <v>0</v>
      </c>
      <c r="AU20" s="159">
        <v>1</v>
      </c>
      <c r="AV20" s="159">
        <f t="shared" si="15"/>
        <v>13</v>
      </c>
      <c r="AW20" s="159">
        <f t="shared" si="16"/>
        <v>14</v>
      </c>
      <c r="AX20" s="159">
        <v>1</v>
      </c>
      <c r="AY20" s="159">
        <v>0</v>
      </c>
      <c r="AZ20" s="159">
        <v>1</v>
      </c>
      <c r="BA20" s="159">
        <v>3</v>
      </c>
      <c r="BB20" s="159">
        <v>5</v>
      </c>
      <c r="BC20" s="159">
        <v>6</v>
      </c>
      <c r="BD20" s="159">
        <v>1</v>
      </c>
      <c r="BE20" s="159">
        <v>1</v>
      </c>
      <c r="BF20" s="159">
        <v>5</v>
      </c>
      <c r="BG20" s="168">
        <v>4</v>
      </c>
      <c r="BH20" s="63"/>
      <c r="BI20" s="63"/>
      <c r="BJ20" s="63"/>
      <c r="BK20" s="63"/>
      <c r="BL20" s="63"/>
      <c r="BM20" s="63"/>
    </row>
    <row r="21" spans="1:65" ht="15.75" customHeight="1">
      <c r="A21" s="81"/>
      <c r="B21" s="82" t="s">
        <v>150</v>
      </c>
      <c r="C21" s="167">
        <v>79</v>
      </c>
      <c r="D21" s="77">
        <v>27</v>
      </c>
      <c r="E21" s="77">
        <v>0</v>
      </c>
      <c r="F21" s="77">
        <v>1</v>
      </c>
      <c r="G21" s="77">
        <v>0</v>
      </c>
      <c r="H21" s="77">
        <v>22</v>
      </c>
      <c r="I21" s="77">
        <v>13</v>
      </c>
      <c r="J21" s="77">
        <v>3</v>
      </c>
      <c r="K21" s="77">
        <v>14</v>
      </c>
      <c r="L21" s="114">
        <v>6</v>
      </c>
      <c r="M21" s="115">
        <v>1</v>
      </c>
      <c r="N21" s="77">
        <v>0</v>
      </c>
      <c r="O21" s="77">
        <v>1</v>
      </c>
      <c r="P21" s="77">
        <v>5</v>
      </c>
      <c r="Q21" s="77">
        <v>5</v>
      </c>
      <c r="R21" s="77">
        <v>7</v>
      </c>
      <c r="S21" s="77">
        <v>2</v>
      </c>
      <c r="T21" s="77">
        <v>1</v>
      </c>
      <c r="U21" s="77">
        <v>1</v>
      </c>
      <c r="V21" s="77">
        <v>22</v>
      </c>
      <c r="W21" s="114">
        <v>14</v>
      </c>
      <c r="X21" s="159">
        <f t="shared" si="7"/>
        <v>6</v>
      </c>
      <c r="Y21" s="159">
        <f t="shared" si="8"/>
        <v>5</v>
      </c>
      <c r="Z21" s="159">
        <v>1</v>
      </c>
      <c r="AA21" s="159">
        <v>3</v>
      </c>
      <c r="AB21" s="159">
        <v>5</v>
      </c>
      <c r="AC21" s="159">
        <v>2</v>
      </c>
      <c r="AD21" s="159">
        <f t="shared" si="9"/>
        <v>3</v>
      </c>
      <c r="AE21" s="159">
        <f t="shared" si="10"/>
        <v>0</v>
      </c>
      <c r="AF21" s="159">
        <v>1</v>
      </c>
      <c r="AG21" s="159">
        <v>0</v>
      </c>
      <c r="AH21" s="159">
        <v>2</v>
      </c>
      <c r="AI21" s="159">
        <v>0</v>
      </c>
      <c r="AJ21" s="159">
        <f t="shared" si="11"/>
        <v>12</v>
      </c>
      <c r="AK21" s="159">
        <f t="shared" si="12"/>
        <v>17</v>
      </c>
      <c r="AL21" s="159">
        <v>7</v>
      </c>
      <c r="AM21" s="159">
        <v>14</v>
      </c>
      <c r="AN21" s="159">
        <v>5</v>
      </c>
      <c r="AO21" s="159">
        <v>3</v>
      </c>
      <c r="AP21" s="159">
        <f t="shared" si="13"/>
        <v>1</v>
      </c>
      <c r="AQ21" s="159">
        <f t="shared" si="14"/>
        <v>4</v>
      </c>
      <c r="AR21" s="159">
        <v>0</v>
      </c>
      <c r="AS21" s="159">
        <v>1</v>
      </c>
      <c r="AT21" s="159">
        <v>1</v>
      </c>
      <c r="AU21" s="159">
        <v>3</v>
      </c>
      <c r="AV21" s="159">
        <f t="shared" si="15"/>
        <v>14</v>
      </c>
      <c r="AW21" s="159">
        <f t="shared" si="16"/>
        <v>13</v>
      </c>
      <c r="AX21" s="159">
        <v>1</v>
      </c>
      <c r="AY21" s="159">
        <v>0</v>
      </c>
      <c r="AZ21" s="159">
        <v>1</v>
      </c>
      <c r="BA21" s="159">
        <v>0</v>
      </c>
      <c r="BB21" s="159">
        <v>3</v>
      </c>
      <c r="BC21" s="159">
        <v>5</v>
      </c>
      <c r="BD21" s="159">
        <v>4</v>
      </c>
      <c r="BE21" s="159">
        <v>2</v>
      </c>
      <c r="BF21" s="159">
        <v>5</v>
      </c>
      <c r="BG21" s="168">
        <v>6</v>
      </c>
      <c r="BH21" s="63"/>
      <c r="BI21" s="63"/>
      <c r="BJ21" s="63"/>
      <c r="BK21" s="63"/>
      <c r="BL21" s="63"/>
      <c r="BM21" s="63"/>
    </row>
    <row r="22" spans="1:65" ht="15.75" customHeight="1">
      <c r="A22" s="81"/>
      <c r="B22" s="82" t="s">
        <v>151</v>
      </c>
      <c r="C22" s="167">
        <v>86</v>
      </c>
      <c r="D22" s="77">
        <v>26</v>
      </c>
      <c r="E22" s="77">
        <v>0</v>
      </c>
      <c r="F22" s="77">
        <v>1</v>
      </c>
      <c r="G22" s="77">
        <v>0</v>
      </c>
      <c r="H22" s="77">
        <v>7</v>
      </c>
      <c r="I22" s="77">
        <v>3</v>
      </c>
      <c r="J22" s="77">
        <v>8</v>
      </c>
      <c r="K22" s="77">
        <v>19</v>
      </c>
      <c r="L22" s="114">
        <v>5</v>
      </c>
      <c r="M22" s="115">
        <v>4</v>
      </c>
      <c r="N22" s="77">
        <v>1</v>
      </c>
      <c r="O22" s="77">
        <v>2</v>
      </c>
      <c r="P22" s="77">
        <v>10</v>
      </c>
      <c r="Q22" s="77">
        <v>8</v>
      </c>
      <c r="R22" s="77">
        <v>10</v>
      </c>
      <c r="S22" s="77">
        <v>4</v>
      </c>
      <c r="T22" s="77">
        <v>3</v>
      </c>
      <c r="U22" s="77">
        <v>4</v>
      </c>
      <c r="V22" s="77">
        <v>24</v>
      </c>
      <c r="W22" s="114">
        <v>8</v>
      </c>
      <c r="X22" s="159">
        <f t="shared" si="7"/>
        <v>13</v>
      </c>
      <c r="Y22" s="159">
        <f t="shared" si="8"/>
        <v>4</v>
      </c>
      <c r="Z22" s="159">
        <v>1</v>
      </c>
      <c r="AA22" s="159">
        <v>2</v>
      </c>
      <c r="AB22" s="159">
        <v>12</v>
      </c>
      <c r="AC22" s="159">
        <v>2</v>
      </c>
      <c r="AD22" s="159">
        <f t="shared" si="9"/>
        <v>4</v>
      </c>
      <c r="AE22" s="159">
        <f t="shared" si="10"/>
        <v>3</v>
      </c>
      <c r="AF22" s="159">
        <v>1</v>
      </c>
      <c r="AG22" s="159">
        <v>1</v>
      </c>
      <c r="AH22" s="159">
        <v>3</v>
      </c>
      <c r="AI22" s="159">
        <v>2</v>
      </c>
      <c r="AJ22" s="159">
        <f t="shared" si="11"/>
        <v>18</v>
      </c>
      <c r="AK22" s="159">
        <f t="shared" si="12"/>
        <v>14</v>
      </c>
      <c r="AL22" s="159">
        <v>12</v>
      </c>
      <c r="AM22" s="159">
        <v>10</v>
      </c>
      <c r="AN22" s="159">
        <v>6</v>
      </c>
      <c r="AO22" s="159">
        <v>4</v>
      </c>
      <c r="AP22" s="159">
        <f t="shared" si="13"/>
        <v>3</v>
      </c>
      <c r="AQ22" s="159">
        <f t="shared" si="14"/>
        <v>12</v>
      </c>
      <c r="AR22" s="159">
        <v>3</v>
      </c>
      <c r="AS22" s="159">
        <v>9</v>
      </c>
      <c r="AT22" s="159">
        <v>0</v>
      </c>
      <c r="AU22" s="159">
        <v>3</v>
      </c>
      <c r="AV22" s="159">
        <f t="shared" si="15"/>
        <v>16</v>
      </c>
      <c r="AW22" s="159">
        <f t="shared" si="16"/>
        <v>12</v>
      </c>
      <c r="AX22" s="159">
        <v>0</v>
      </c>
      <c r="AY22" s="159">
        <v>1</v>
      </c>
      <c r="AZ22" s="159">
        <v>1</v>
      </c>
      <c r="BA22" s="159">
        <v>1</v>
      </c>
      <c r="BB22" s="159">
        <v>6</v>
      </c>
      <c r="BC22" s="159">
        <v>2</v>
      </c>
      <c r="BD22" s="159">
        <v>4</v>
      </c>
      <c r="BE22" s="159">
        <v>3</v>
      </c>
      <c r="BF22" s="159">
        <v>5</v>
      </c>
      <c r="BG22" s="168">
        <v>5</v>
      </c>
      <c r="BH22" s="63"/>
      <c r="BI22" s="63"/>
      <c r="BJ22" s="63"/>
      <c r="BK22" s="63"/>
      <c r="BL22" s="63"/>
      <c r="BM22" s="63"/>
    </row>
    <row r="23" spans="1:65" ht="15.75" customHeight="1">
      <c r="A23" s="81"/>
      <c r="B23" s="82" t="s">
        <v>152</v>
      </c>
      <c r="C23" s="167">
        <v>64</v>
      </c>
      <c r="D23" s="77">
        <v>23</v>
      </c>
      <c r="E23" s="77">
        <v>1</v>
      </c>
      <c r="F23" s="77">
        <v>3</v>
      </c>
      <c r="G23" s="77">
        <v>0</v>
      </c>
      <c r="H23" s="77">
        <v>20</v>
      </c>
      <c r="I23" s="77">
        <v>10</v>
      </c>
      <c r="J23" s="77">
        <v>4</v>
      </c>
      <c r="K23" s="77">
        <v>19</v>
      </c>
      <c r="L23" s="114">
        <v>9</v>
      </c>
      <c r="M23" s="115">
        <v>3</v>
      </c>
      <c r="N23" s="77">
        <v>2</v>
      </c>
      <c r="O23" s="77">
        <v>2</v>
      </c>
      <c r="P23" s="77">
        <v>17</v>
      </c>
      <c r="Q23" s="77">
        <v>4</v>
      </c>
      <c r="R23" s="77">
        <v>8</v>
      </c>
      <c r="S23" s="77">
        <v>3</v>
      </c>
      <c r="T23" s="77">
        <v>6</v>
      </c>
      <c r="U23" s="77">
        <v>2</v>
      </c>
      <c r="V23" s="77">
        <v>29</v>
      </c>
      <c r="W23" s="114">
        <v>14</v>
      </c>
      <c r="X23" s="159">
        <f t="shared" si="7"/>
        <v>9</v>
      </c>
      <c r="Y23" s="159">
        <f t="shared" si="8"/>
        <v>5</v>
      </c>
      <c r="Z23" s="159">
        <v>3</v>
      </c>
      <c r="AA23" s="159">
        <v>1</v>
      </c>
      <c r="AB23" s="159">
        <v>6</v>
      </c>
      <c r="AC23" s="159">
        <v>4</v>
      </c>
      <c r="AD23" s="159">
        <f t="shared" si="9"/>
        <v>3</v>
      </c>
      <c r="AE23" s="159">
        <f t="shared" si="10"/>
        <v>9</v>
      </c>
      <c r="AF23" s="159">
        <v>2</v>
      </c>
      <c r="AG23" s="159">
        <v>2</v>
      </c>
      <c r="AH23" s="159">
        <v>1</v>
      </c>
      <c r="AI23" s="159">
        <v>7</v>
      </c>
      <c r="AJ23" s="159">
        <f t="shared" si="11"/>
        <v>18</v>
      </c>
      <c r="AK23" s="159">
        <f t="shared" si="12"/>
        <v>24</v>
      </c>
      <c r="AL23" s="159">
        <v>9</v>
      </c>
      <c r="AM23" s="159">
        <v>9</v>
      </c>
      <c r="AN23" s="159">
        <v>9</v>
      </c>
      <c r="AO23" s="159">
        <v>15</v>
      </c>
      <c r="AP23" s="159">
        <f t="shared" si="13"/>
        <v>2</v>
      </c>
      <c r="AQ23" s="159">
        <f t="shared" si="14"/>
        <v>7</v>
      </c>
      <c r="AR23" s="159">
        <v>0</v>
      </c>
      <c r="AS23" s="159">
        <v>7</v>
      </c>
      <c r="AT23" s="159">
        <v>2</v>
      </c>
      <c r="AU23" s="159">
        <v>0</v>
      </c>
      <c r="AV23" s="159">
        <f t="shared" si="15"/>
        <v>11</v>
      </c>
      <c r="AW23" s="159">
        <f t="shared" si="16"/>
        <v>8</v>
      </c>
      <c r="AX23" s="159">
        <v>0</v>
      </c>
      <c r="AY23" s="159">
        <v>0</v>
      </c>
      <c r="AZ23" s="159">
        <v>0</v>
      </c>
      <c r="BA23" s="159">
        <v>1</v>
      </c>
      <c r="BB23" s="159">
        <v>4</v>
      </c>
      <c r="BC23" s="159">
        <v>3</v>
      </c>
      <c r="BD23" s="159">
        <v>2</v>
      </c>
      <c r="BE23" s="159">
        <v>2</v>
      </c>
      <c r="BF23" s="159">
        <v>5</v>
      </c>
      <c r="BG23" s="168">
        <v>2</v>
      </c>
      <c r="BH23" s="63"/>
      <c r="BI23" s="63"/>
      <c r="BJ23" s="63"/>
      <c r="BK23" s="63"/>
      <c r="BL23" s="63"/>
      <c r="BM23" s="63"/>
    </row>
    <row r="24" spans="1:65" ht="15.75" customHeight="1">
      <c r="A24" s="81"/>
      <c r="B24" s="82" t="s">
        <v>153</v>
      </c>
      <c r="C24" s="167">
        <v>58</v>
      </c>
      <c r="D24" s="77">
        <v>31</v>
      </c>
      <c r="E24" s="77">
        <v>0</v>
      </c>
      <c r="F24" s="77">
        <v>1</v>
      </c>
      <c r="G24" s="77">
        <v>0</v>
      </c>
      <c r="H24" s="77">
        <v>15</v>
      </c>
      <c r="I24" s="77">
        <v>9</v>
      </c>
      <c r="J24" s="77">
        <v>6</v>
      </c>
      <c r="K24" s="77">
        <v>6</v>
      </c>
      <c r="L24" s="114">
        <v>9</v>
      </c>
      <c r="M24" s="115">
        <v>1</v>
      </c>
      <c r="N24" s="77">
        <v>1</v>
      </c>
      <c r="O24" s="77">
        <v>0</v>
      </c>
      <c r="P24" s="77">
        <v>7</v>
      </c>
      <c r="Q24" s="77">
        <v>5</v>
      </c>
      <c r="R24" s="77">
        <v>3</v>
      </c>
      <c r="S24" s="77">
        <v>0</v>
      </c>
      <c r="T24" s="77">
        <v>1</v>
      </c>
      <c r="U24" s="77">
        <v>1</v>
      </c>
      <c r="V24" s="77">
        <v>8</v>
      </c>
      <c r="W24" s="114">
        <v>18</v>
      </c>
      <c r="X24" s="159">
        <f t="shared" si="7"/>
        <v>5</v>
      </c>
      <c r="Y24" s="159">
        <f t="shared" si="8"/>
        <v>3</v>
      </c>
      <c r="Z24" s="159">
        <v>1</v>
      </c>
      <c r="AA24" s="159">
        <v>1</v>
      </c>
      <c r="AB24" s="159">
        <v>4</v>
      </c>
      <c r="AC24" s="159">
        <v>2</v>
      </c>
      <c r="AD24" s="159">
        <f t="shared" si="9"/>
        <v>1</v>
      </c>
      <c r="AE24" s="159">
        <f t="shared" si="10"/>
        <v>2</v>
      </c>
      <c r="AF24" s="159">
        <v>0</v>
      </c>
      <c r="AG24" s="159">
        <v>1</v>
      </c>
      <c r="AH24" s="159">
        <v>1</v>
      </c>
      <c r="AI24" s="159">
        <v>1</v>
      </c>
      <c r="AJ24" s="159">
        <f t="shared" si="11"/>
        <v>17</v>
      </c>
      <c r="AK24" s="159">
        <f t="shared" si="12"/>
        <v>7</v>
      </c>
      <c r="AL24" s="159">
        <v>10</v>
      </c>
      <c r="AM24" s="159">
        <v>3</v>
      </c>
      <c r="AN24" s="159">
        <v>7</v>
      </c>
      <c r="AO24" s="159">
        <v>4</v>
      </c>
      <c r="AP24" s="159">
        <f t="shared" si="13"/>
        <v>4</v>
      </c>
      <c r="AQ24" s="159">
        <f t="shared" si="14"/>
        <v>2</v>
      </c>
      <c r="AR24" s="159">
        <v>2</v>
      </c>
      <c r="AS24" s="159">
        <v>1</v>
      </c>
      <c r="AT24" s="159">
        <v>2</v>
      </c>
      <c r="AU24" s="159">
        <v>1</v>
      </c>
      <c r="AV24" s="159">
        <f t="shared" si="15"/>
        <v>6</v>
      </c>
      <c r="AW24" s="159">
        <f t="shared" si="16"/>
        <v>11</v>
      </c>
      <c r="AX24" s="159">
        <v>0</v>
      </c>
      <c r="AY24" s="159">
        <v>1</v>
      </c>
      <c r="AZ24" s="159">
        <v>0</v>
      </c>
      <c r="BA24" s="159">
        <v>2</v>
      </c>
      <c r="BB24" s="159">
        <v>3</v>
      </c>
      <c r="BC24" s="159">
        <v>3</v>
      </c>
      <c r="BD24" s="159">
        <v>0</v>
      </c>
      <c r="BE24" s="159">
        <v>2</v>
      </c>
      <c r="BF24" s="159">
        <v>3</v>
      </c>
      <c r="BG24" s="168">
        <v>3</v>
      </c>
      <c r="BH24" s="63"/>
      <c r="BI24" s="63"/>
      <c r="BJ24" s="63"/>
      <c r="BK24" s="63"/>
      <c r="BL24" s="63"/>
      <c r="BM24" s="63"/>
    </row>
    <row r="25" spans="1:65" ht="15.75" customHeight="1">
      <c r="A25" s="84"/>
      <c r="B25" s="85" t="s">
        <v>154</v>
      </c>
      <c r="C25" s="169">
        <v>80</v>
      </c>
      <c r="D25" s="86">
        <v>36</v>
      </c>
      <c r="E25" s="86">
        <v>2</v>
      </c>
      <c r="F25" s="86">
        <v>1</v>
      </c>
      <c r="G25" s="86">
        <v>0</v>
      </c>
      <c r="H25" s="86">
        <v>14</v>
      </c>
      <c r="I25" s="86">
        <v>5</v>
      </c>
      <c r="J25" s="86">
        <v>3</v>
      </c>
      <c r="K25" s="86">
        <v>17</v>
      </c>
      <c r="L25" s="117">
        <v>5</v>
      </c>
      <c r="M25" s="118">
        <v>2</v>
      </c>
      <c r="N25" s="86">
        <v>2</v>
      </c>
      <c r="O25" s="86">
        <v>1</v>
      </c>
      <c r="P25" s="86">
        <v>7</v>
      </c>
      <c r="Q25" s="86">
        <v>13</v>
      </c>
      <c r="R25" s="86">
        <v>6</v>
      </c>
      <c r="S25" s="86">
        <v>9</v>
      </c>
      <c r="T25" s="86">
        <v>3</v>
      </c>
      <c r="U25" s="86">
        <v>3</v>
      </c>
      <c r="V25" s="86">
        <v>22</v>
      </c>
      <c r="W25" s="117">
        <v>10</v>
      </c>
      <c r="X25" s="159">
        <f t="shared" si="7"/>
        <v>9</v>
      </c>
      <c r="Y25" s="159">
        <f t="shared" si="8"/>
        <v>6</v>
      </c>
      <c r="Z25" s="159">
        <v>3</v>
      </c>
      <c r="AA25" s="159">
        <v>2</v>
      </c>
      <c r="AB25" s="159">
        <v>6</v>
      </c>
      <c r="AC25" s="159">
        <v>4</v>
      </c>
      <c r="AD25" s="159">
        <f t="shared" si="9"/>
        <v>2</v>
      </c>
      <c r="AE25" s="159">
        <f t="shared" si="10"/>
        <v>5</v>
      </c>
      <c r="AF25" s="159">
        <v>0</v>
      </c>
      <c r="AG25" s="159">
        <v>2</v>
      </c>
      <c r="AH25" s="159">
        <v>2</v>
      </c>
      <c r="AI25" s="159">
        <v>3</v>
      </c>
      <c r="AJ25" s="159">
        <f t="shared" si="11"/>
        <v>13</v>
      </c>
      <c r="AK25" s="159">
        <f t="shared" si="12"/>
        <v>13</v>
      </c>
      <c r="AL25" s="159">
        <v>10</v>
      </c>
      <c r="AM25" s="159">
        <v>9</v>
      </c>
      <c r="AN25" s="159">
        <v>3</v>
      </c>
      <c r="AO25" s="159">
        <v>4</v>
      </c>
      <c r="AP25" s="159">
        <f t="shared" si="13"/>
        <v>1</v>
      </c>
      <c r="AQ25" s="159">
        <f t="shared" si="14"/>
        <v>7</v>
      </c>
      <c r="AR25" s="159">
        <v>1</v>
      </c>
      <c r="AS25" s="159">
        <v>5</v>
      </c>
      <c r="AT25" s="159">
        <v>0</v>
      </c>
      <c r="AU25" s="159">
        <v>2</v>
      </c>
      <c r="AV25" s="159">
        <f t="shared" si="15"/>
        <v>14</v>
      </c>
      <c r="AW25" s="160">
        <f t="shared" si="16"/>
        <v>14</v>
      </c>
      <c r="AX25" s="160">
        <v>0</v>
      </c>
      <c r="AY25" s="160">
        <v>0</v>
      </c>
      <c r="AZ25" s="160">
        <v>5</v>
      </c>
      <c r="BA25" s="160">
        <v>3</v>
      </c>
      <c r="BB25" s="160">
        <v>4</v>
      </c>
      <c r="BC25" s="160">
        <v>6</v>
      </c>
      <c r="BD25" s="160">
        <v>0</v>
      </c>
      <c r="BE25" s="160">
        <v>2</v>
      </c>
      <c r="BF25" s="160">
        <v>5</v>
      </c>
      <c r="BG25" s="170">
        <v>3</v>
      </c>
      <c r="BH25" s="63"/>
      <c r="BI25" s="63"/>
      <c r="BJ25" s="63"/>
      <c r="BK25" s="63"/>
      <c r="BL25" s="63"/>
      <c r="BM25" s="63"/>
    </row>
    <row r="26" spans="1:65" ht="15.75" customHeight="1">
      <c r="A26" s="87" t="s">
        <v>67</v>
      </c>
      <c r="B26" s="88" t="s">
        <v>155</v>
      </c>
      <c r="C26" s="89">
        <v>224</v>
      </c>
      <c r="D26" s="90">
        <v>90</v>
      </c>
      <c r="E26" s="90">
        <v>2</v>
      </c>
      <c r="F26" s="90">
        <v>4</v>
      </c>
      <c r="G26" s="90">
        <v>1</v>
      </c>
      <c r="H26" s="90">
        <v>43</v>
      </c>
      <c r="I26" s="90">
        <v>21</v>
      </c>
      <c r="J26" s="90">
        <v>13</v>
      </c>
      <c r="K26" s="90">
        <v>40</v>
      </c>
      <c r="L26" s="119">
        <v>24</v>
      </c>
      <c r="M26" s="120">
        <v>4</v>
      </c>
      <c r="N26" s="90">
        <v>4</v>
      </c>
      <c r="O26" s="90">
        <v>0</v>
      </c>
      <c r="P26" s="90">
        <v>21</v>
      </c>
      <c r="Q26" s="90">
        <v>19</v>
      </c>
      <c r="R26" s="90">
        <v>18</v>
      </c>
      <c r="S26" s="90">
        <v>11</v>
      </c>
      <c r="T26" s="90">
        <v>7</v>
      </c>
      <c r="U26" s="90">
        <v>5</v>
      </c>
      <c r="V26" s="90">
        <v>49</v>
      </c>
      <c r="W26" s="119">
        <v>43</v>
      </c>
      <c r="X26" s="161">
        <f t="shared" si="7"/>
        <v>27</v>
      </c>
      <c r="Y26" s="161">
        <f t="shared" si="8"/>
        <v>19</v>
      </c>
      <c r="Z26" s="161">
        <v>6</v>
      </c>
      <c r="AA26" s="161">
        <v>5</v>
      </c>
      <c r="AB26" s="161">
        <v>21</v>
      </c>
      <c r="AC26" s="161">
        <v>14</v>
      </c>
      <c r="AD26" s="161">
        <f t="shared" si="9"/>
        <v>9</v>
      </c>
      <c r="AE26" s="161">
        <f t="shared" si="10"/>
        <v>12</v>
      </c>
      <c r="AF26" s="161">
        <v>2</v>
      </c>
      <c r="AG26" s="161">
        <v>5</v>
      </c>
      <c r="AH26" s="161">
        <v>7</v>
      </c>
      <c r="AI26" s="161">
        <v>7</v>
      </c>
      <c r="AJ26" s="161">
        <f t="shared" si="11"/>
        <v>47</v>
      </c>
      <c r="AK26" s="161">
        <f t="shared" si="12"/>
        <v>49</v>
      </c>
      <c r="AL26" s="161">
        <v>26</v>
      </c>
      <c r="AM26" s="161">
        <v>33</v>
      </c>
      <c r="AN26" s="161">
        <v>21</v>
      </c>
      <c r="AO26" s="161">
        <v>16</v>
      </c>
      <c r="AP26" s="161">
        <f t="shared" si="13"/>
        <v>8</v>
      </c>
      <c r="AQ26" s="161">
        <f t="shared" si="14"/>
        <v>21</v>
      </c>
      <c r="AR26" s="161">
        <v>1</v>
      </c>
      <c r="AS26" s="161">
        <v>16</v>
      </c>
      <c r="AT26" s="161">
        <v>7</v>
      </c>
      <c r="AU26" s="161">
        <v>5</v>
      </c>
      <c r="AV26" s="161">
        <f t="shared" si="15"/>
        <v>43</v>
      </c>
      <c r="AW26" s="161">
        <f t="shared" si="16"/>
        <v>37</v>
      </c>
      <c r="AX26" s="161">
        <v>1</v>
      </c>
      <c r="AY26" s="161">
        <v>1</v>
      </c>
      <c r="AZ26" s="161">
        <v>4</v>
      </c>
      <c r="BA26" s="161">
        <v>0</v>
      </c>
      <c r="BB26" s="161">
        <v>9</v>
      </c>
      <c r="BC26" s="161">
        <v>11</v>
      </c>
      <c r="BD26" s="161">
        <v>6</v>
      </c>
      <c r="BE26" s="161">
        <v>7</v>
      </c>
      <c r="BF26" s="161">
        <v>23</v>
      </c>
      <c r="BG26" s="171">
        <v>18</v>
      </c>
      <c r="BH26" s="63"/>
      <c r="BI26" s="63"/>
      <c r="BJ26" s="63"/>
      <c r="BK26" s="63"/>
      <c r="BL26" s="63"/>
      <c r="BM26" s="63"/>
    </row>
    <row r="27" spans="1:65" ht="15.75" customHeight="1">
      <c r="A27" s="87" t="s">
        <v>68</v>
      </c>
      <c r="B27" s="88" t="s">
        <v>156</v>
      </c>
      <c r="C27" s="89">
        <v>217</v>
      </c>
      <c r="D27" s="90">
        <v>94</v>
      </c>
      <c r="E27" s="90">
        <v>1</v>
      </c>
      <c r="F27" s="90">
        <v>3</v>
      </c>
      <c r="G27" s="90">
        <v>1</v>
      </c>
      <c r="H27" s="90">
        <v>44</v>
      </c>
      <c r="I27" s="90">
        <v>21</v>
      </c>
      <c r="J27" s="90">
        <v>14</v>
      </c>
      <c r="K27" s="90">
        <v>29</v>
      </c>
      <c r="L27" s="119">
        <v>18</v>
      </c>
      <c r="M27" s="120">
        <v>6</v>
      </c>
      <c r="N27" s="90">
        <v>3</v>
      </c>
      <c r="O27" s="90">
        <v>2</v>
      </c>
      <c r="P27" s="90">
        <v>18</v>
      </c>
      <c r="Q27" s="90">
        <v>19</v>
      </c>
      <c r="R27" s="90">
        <v>26</v>
      </c>
      <c r="S27" s="90">
        <v>14</v>
      </c>
      <c r="T27" s="90">
        <v>7</v>
      </c>
      <c r="U27" s="90">
        <v>7</v>
      </c>
      <c r="V27" s="90">
        <v>71</v>
      </c>
      <c r="W27" s="119">
        <v>33</v>
      </c>
      <c r="X27" s="161">
        <f t="shared" si="7"/>
        <v>16</v>
      </c>
      <c r="Y27" s="161">
        <f t="shared" si="8"/>
        <v>17</v>
      </c>
      <c r="Z27" s="161">
        <v>3</v>
      </c>
      <c r="AA27" s="161">
        <v>4</v>
      </c>
      <c r="AB27" s="161">
        <v>13</v>
      </c>
      <c r="AC27" s="161">
        <v>13</v>
      </c>
      <c r="AD27" s="161">
        <f t="shared" si="9"/>
        <v>11</v>
      </c>
      <c r="AE27" s="161">
        <f t="shared" si="10"/>
        <v>8</v>
      </c>
      <c r="AF27" s="161">
        <v>7</v>
      </c>
      <c r="AG27" s="161">
        <v>1</v>
      </c>
      <c r="AH27" s="161">
        <v>4</v>
      </c>
      <c r="AI27" s="161">
        <v>7</v>
      </c>
      <c r="AJ27" s="161">
        <f t="shared" si="11"/>
        <v>48</v>
      </c>
      <c r="AK27" s="161">
        <f t="shared" si="12"/>
        <v>44</v>
      </c>
      <c r="AL27" s="161">
        <v>38</v>
      </c>
      <c r="AM27" s="161">
        <v>31</v>
      </c>
      <c r="AN27" s="161">
        <v>10</v>
      </c>
      <c r="AO27" s="161">
        <v>13</v>
      </c>
      <c r="AP27" s="161">
        <f t="shared" si="13"/>
        <v>7</v>
      </c>
      <c r="AQ27" s="161">
        <f t="shared" si="14"/>
        <v>12</v>
      </c>
      <c r="AR27" s="161">
        <v>4</v>
      </c>
      <c r="AS27" s="161">
        <v>10</v>
      </c>
      <c r="AT27" s="161">
        <v>3</v>
      </c>
      <c r="AU27" s="161">
        <v>2</v>
      </c>
      <c r="AV27" s="161">
        <f t="shared" si="15"/>
        <v>27</v>
      </c>
      <c r="AW27" s="161">
        <f t="shared" si="16"/>
        <v>29</v>
      </c>
      <c r="AX27" s="161">
        <v>1</v>
      </c>
      <c r="AY27" s="161">
        <v>0</v>
      </c>
      <c r="AZ27" s="161">
        <v>4</v>
      </c>
      <c r="BA27" s="161">
        <v>3</v>
      </c>
      <c r="BB27" s="161">
        <v>7</v>
      </c>
      <c r="BC27" s="161">
        <v>10</v>
      </c>
      <c r="BD27" s="161">
        <v>0</v>
      </c>
      <c r="BE27" s="161">
        <v>3</v>
      </c>
      <c r="BF27" s="161">
        <v>15</v>
      </c>
      <c r="BG27" s="171">
        <v>13</v>
      </c>
      <c r="BH27" s="63"/>
      <c r="BI27" s="63"/>
      <c r="BJ27" s="63"/>
      <c r="BK27" s="63"/>
      <c r="BL27" s="63"/>
      <c r="BM27" s="63"/>
    </row>
    <row r="28" spans="1:65" ht="15.75" customHeight="1">
      <c r="A28" s="87" t="s">
        <v>69</v>
      </c>
      <c r="B28" s="88" t="s">
        <v>157</v>
      </c>
      <c r="C28" s="89">
        <v>150</v>
      </c>
      <c r="D28" s="90">
        <v>62</v>
      </c>
      <c r="E28" s="90">
        <v>0</v>
      </c>
      <c r="F28" s="90">
        <v>5</v>
      </c>
      <c r="G28" s="90">
        <v>0</v>
      </c>
      <c r="H28" s="90">
        <v>55</v>
      </c>
      <c r="I28" s="90">
        <v>16</v>
      </c>
      <c r="J28" s="90">
        <v>18</v>
      </c>
      <c r="K28" s="90">
        <v>24</v>
      </c>
      <c r="L28" s="119">
        <v>15</v>
      </c>
      <c r="M28" s="120">
        <v>6</v>
      </c>
      <c r="N28" s="90">
        <v>4</v>
      </c>
      <c r="O28" s="90">
        <v>4</v>
      </c>
      <c r="P28" s="90">
        <v>18</v>
      </c>
      <c r="Q28" s="90">
        <v>16</v>
      </c>
      <c r="R28" s="90">
        <v>14</v>
      </c>
      <c r="S28" s="90">
        <v>6</v>
      </c>
      <c r="T28" s="90">
        <v>7</v>
      </c>
      <c r="U28" s="90">
        <v>11</v>
      </c>
      <c r="V28" s="90">
        <v>44</v>
      </c>
      <c r="W28" s="119">
        <v>21</v>
      </c>
      <c r="X28" s="161">
        <f t="shared" si="7"/>
        <v>13</v>
      </c>
      <c r="Y28" s="161">
        <f t="shared" si="8"/>
        <v>13</v>
      </c>
      <c r="Z28" s="161">
        <v>4</v>
      </c>
      <c r="AA28" s="161">
        <v>4</v>
      </c>
      <c r="AB28" s="161">
        <v>9</v>
      </c>
      <c r="AC28" s="161">
        <v>9</v>
      </c>
      <c r="AD28" s="161">
        <f t="shared" si="9"/>
        <v>7</v>
      </c>
      <c r="AE28" s="161">
        <f t="shared" si="10"/>
        <v>2</v>
      </c>
      <c r="AF28" s="161">
        <v>3</v>
      </c>
      <c r="AG28" s="161">
        <v>2</v>
      </c>
      <c r="AH28" s="161">
        <v>4</v>
      </c>
      <c r="AI28" s="161">
        <v>0</v>
      </c>
      <c r="AJ28" s="161">
        <f t="shared" si="11"/>
        <v>28</v>
      </c>
      <c r="AK28" s="161">
        <f t="shared" si="12"/>
        <v>21</v>
      </c>
      <c r="AL28" s="161">
        <v>21</v>
      </c>
      <c r="AM28" s="161">
        <v>14</v>
      </c>
      <c r="AN28" s="161">
        <v>7</v>
      </c>
      <c r="AO28" s="161">
        <v>7</v>
      </c>
      <c r="AP28" s="161">
        <f t="shared" si="13"/>
        <v>4</v>
      </c>
      <c r="AQ28" s="161">
        <f t="shared" si="14"/>
        <v>5</v>
      </c>
      <c r="AR28" s="161">
        <v>1</v>
      </c>
      <c r="AS28" s="161">
        <v>5</v>
      </c>
      <c r="AT28" s="161">
        <v>3</v>
      </c>
      <c r="AU28" s="161">
        <v>0</v>
      </c>
      <c r="AV28" s="161">
        <f t="shared" si="15"/>
        <v>34</v>
      </c>
      <c r="AW28" s="161">
        <f t="shared" si="16"/>
        <v>24</v>
      </c>
      <c r="AX28" s="161">
        <v>1</v>
      </c>
      <c r="AY28" s="161">
        <v>0</v>
      </c>
      <c r="AZ28" s="161">
        <v>3</v>
      </c>
      <c r="BA28" s="161">
        <v>1</v>
      </c>
      <c r="BB28" s="161">
        <v>10</v>
      </c>
      <c r="BC28" s="161">
        <v>12</v>
      </c>
      <c r="BD28" s="161">
        <v>4</v>
      </c>
      <c r="BE28" s="161">
        <v>1</v>
      </c>
      <c r="BF28" s="161">
        <v>16</v>
      </c>
      <c r="BG28" s="171">
        <v>10</v>
      </c>
      <c r="BH28" s="63"/>
      <c r="BI28" s="63"/>
      <c r="BJ28" s="63"/>
      <c r="BK28" s="63"/>
      <c r="BL28" s="63"/>
      <c r="BM28" s="63"/>
    </row>
    <row r="29" spans="1:65" ht="15.75" customHeight="1">
      <c r="A29" s="87" t="s">
        <v>70</v>
      </c>
      <c r="B29" s="88" t="s">
        <v>158</v>
      </c>
      <c r="C29" s="92">
        <v>31</v>
      </c>
      <c r="D29" s="93">
        <v>18</v>
      </c>
      <c r="E29" s="93">
        <v>0</v>
      </c>
      <c r="F29" s="93">
        <v>1</v>
      </c>
      <c r="G29" s="93">
        <v>0</v>
      </c>
      <c r="H29" s="93">
        <v>12</v>
      </c>
      <c r="I29" s="93">
        <v>7</v>
      </c>
      <c r="J29" s="93">
        <v>8</v>
      </c>
      <c r="K29" s="93">
        <v>8</v>
      </c>
      <c r="L29" s="122">
        <v>2</v>
      </c>
      <c r="M29" s="123">
        <v>1</v>
      </c>
      <c r="N29" s="93">
        <v>1</v>
      </c>
      <c r="O29" s="93">
        <v>0</v>
      </c>
      <c r="P29" s="93">
        <v>5</v>
      </c>
      <c r="Q29" s="93">
        <v>4</v>
      </c>
      <c r="R29" s="93">
        <v>3</v>
      </c>
      <c r="S29" s="93">
        <v>2</v>
      </c>
      <c r="T29" s="93">
        <v>2</v>
      </c>
      <c r="U29" s="93">
        <v>1</v>
      </c>
      <c r="V29" s="93">
        <v>5</v>
      </c>
      <c r="W29" s="122">
        <v>3</v>
      </c>
      <c r="X29" s="162">
        <f t="shared" si="7"/>
        <v>4</v>
      </c>
      <c r="Y29" s="162">
        <f t="shared" si="8"/>
        <v>3</v>
      </c>
      <c r="Z29" s="162">
        <v>0</v>
      </c>
      <c r="AA29" s="162">
        <v>0</v>
      </c>
      <c r="AB29" s="162">
        <v>4</v>
      </c>
      <c r="AC29" s="162">
        <v>3</v>
      </c>
      <c r="AD29" s="162">
        <f t="shared" si="9"/>
        <v>1</v>
      </c>
      <c r="AE29" s="162">
        <f t="shared" si="10"/>
        <v>2</v>
      </c>
      <c r="AF29" s="162">
        <v>0</v>
      </c>
      <c r="AG29" s="162">
        <v>2</v>
      </c>
      <c r="AH29" s="162">
        <v>1</v>
      </c>
      <c r="AI29" s="162">
        <v>0</v>
      </c>
      <c r="AJ29" s="162">
        <f t="shared" si="11"/>
        <v>7</v>
      </c>
      <c r="AK29" s="162">
        <f t="shared" si="12"/>
        <v>6</v>
      </c>
      <c r="AL29" s="162">
        <v>4</v>
      </c>
      <c r="AM29" s="162">
        <v>5</v>
      </c>
      <c r="AN29" s="162">
        <v>3</v>
      </c>
      <c r="AO29" s="162">
        <v>1</v>
      </c>
      <c r="AP29" s="162">
        <f t="shared" si="13"/>
        <v>1</v>
      </c>
      <c r="AQ29" s="162">
        <f t="shared" si="14"/>
        <v>2</v>
      </c>
      <c r="AR29" s="162">
        <v>0</v>
      </c>
      <c r="AS29" s="162">
        <v>2</v>
      </c>
      <c r="AT29" s="162">
        <v>1</v>
      </c>
      <c r="AU29" s="162">
        <v>0</v>
      </c>
      <c r="AV29" s="162">
        <f t="shared" si="15"/>
        <v>4</v>
      </c>
      <c r="AW29" s="162">
        <f t="shared" si="16"/>
        <v>6</v>
      </c>
      <c r="AX29" s="162">
        <v>0</v>
      </c>
      <c r="AY29" s="162">
        <v>0</v>
      </c>
      <c r="AZ29" s="162">
        <v>0</v>
      </c>
      <c r="BA29" s="162">
        <v>0</v>
      </c>
      <c r="BB29" s="162">
        <v>2</v>
      </c>
      <c r="BC29" s="162">
        <v>3</v>
      </c>
      <c r="BD29" s="162">
        <v>0</v>
      </c>
      <c r="BE29" s="162">
        <v>0</v>
      </c>
      <c r="BF29" s="162">
        <v>2</v>
      </c>
      <c r="BG29" s="172">
        <v>3</v>
      </c>
      <c r="BH29" s="63"/>
      <c r="BI29" s="63"/>
      <c r="BJ29" s="63"/>
      <c r="BK29" s="63"/>
      <c r="BL29" s="63"/>
      <c r="BM29" s="63"/>
    </row>
    <row r="30" spans="1:65" ht="15.75" customHeight="1">
      <c r="A30" s="95" t="s">
        <v>159</v>
      </c>
      <c r="B30" s="96"/>
      <c r="C30" s="163">
        <f aca="true" t="shared" si="18" ref="C30:W30">SUM(C31:C33)</f>
        <v>136</v>
      </c>
      <c r="D30" s="97">
        <f t="shared" si="18"/>
        <v>53</v>
      </c>
      <c r="E30" s="97">
        <f t="shared" si="18"/>
        <v>2</v>
      </c>
      <c r="F30" s="97">
        <f t="shared" si="18"/>
        <v>1</v>
      </c>
      <c r="G30" s="97">
        <f t="shared" si="18"/>
        <v>0</v>
      </c>
      <c r="H30" s="97">
        <f t="shared" si="18"/>
        <v>37</v>
      </c>
      <c r="I30" s="97">
        <f t="shared" si="18"/>
        <v>16</v>
      </c>
      <c r="J30" s="97">
        <f t="shared" si="18"/>
        <v>11</v>
      </c>
      <c r="K30" s="97">
        <f t="shared" si="18"/>
        <v>21</v>
      </c>
      <c r="L30" s="98">
        <f t="shared" si="18"/>
        <v>17</v>
      </c>
      <c r="M30" s="99">
        <f t="shared" si="18"/>
        <v>9</v>
      </c>
      <c r="N30" s="97">
        <f t="shared" si="18"/>
        <v>5</v>
      </c>
      <c r="O30" s="97">
        <f t="shared" si="18"/>
        <v>2</v>
      </c>
      <c r="P30" s="97">
        <f t="shared" si="18"/>
        <v>12</v>
      </c>
      <c r="Q30" s="97">
        <f t="shared" si="18"/>
        <v>11</v>
      </c>
      <c r="R30" s="97">
        <f t="shared" si="18"/>
        <v>15</v>
      </c>
      <c r="S30" s="97">
        <f t="shared" si="18"/>
        <v>11</v>
      </c>
      <c r="T30" s="97">
        <f t="shared" si="18"/>
        <v>6</v>
      </c>
      <c r="U30" s="97">
        <f t="shared" si="18"/>
        <v>4</v>
      </c>
      <c r="V30" s="97">
        <f t="shared" si="18"/>
        <v>47</v>
      </c>
      <c r="W30" s="98">
        <f t="shared" si="18"/>
        <v>32</v>
      </c>
      <c r="X30" s="100">
        <f t="shared" si="7"/>
        <v>12</v>
      </c>
      <c r="Y30" s="100">
        <f t="shared" si="8"/>
        <v>8</v>
      </c>
      <c r="Z30" s="100">
        <f>SUM(Z31:Z33)</f>
        <v>3</v>
      </c>
      <c r="AA30" s="100">
        <f>SUM(AA31:AA33)</f>
        <v>2</v>
      </c>
      <c r="AB30" s="100">
        <f>SUM(AB31:AB33)</f>
        <v>9</v>
      </c>
      <c r="AC30" s="100">
        <f>SUM(AC31:AC33)</f>
        <v>6</v>
      </c>
      <c r="AD30" s="100">
        <f t="shared" si="9"/>
        <v>2</v>
      </c>
      <c r="AE30" s="100">
        <f t="shared" si="10"/>
        <v>10</v>
      </c>
      <c r="AF30" s="100">
        <f>SUM(AF31:AF33)</f>
        <v>0</v>
      </c>
      <c r="AG30" s="100">
        <f>SUM(AG31:AG33)</f>
        <v>6</v>
      </c>
      <c r="AH30" s="100">
        <f>SUM(AH31:AH33)</f>
        <v>2</v>
      </c>
      <c r="AI30" s="100">
        <f>SUM(AI31:AI33)</f>
        <v>4</v>
      </c>
      <c r="AJ30" s="100">
        <f t="shared" si="11"/>
        <v>18</v>
      </c>
      <c r="AK30" s="100">
        <f t="shared" si="12"/>
        <v>16</v>
      </c>
      <c r="AL30" s="100">
        <f>SUM(AL31:AL33)</f>
        <v>11</v>
      </c>
      <c r="AM30" s="100">
        <f>SUM(AM31:AM33)</f>
        <v>10</v>
      </c>
      <c r="AN30" s="100">
        <f>SUM(AN31:AN33)</f>
        <v>7</v>
      </c>
      <c r="AO30" s="100">
        <f>SUM(AO31:AO33)</f>
        <v>6</v>
      </c>
      <c r="AP30" s="100">
        <f t="shared" si="13"/>
        <v>4</v>
      </c>
      <c r="AQ30" s="100">
        <f t="shared" si="14"/>
        <v>10</v>
      </c>
      <c r="AR30" s="100">
        <f>SUM(AR31:AR33)</f>
        <v>0</v>
      </c>
      <c r="AS30" s="100">
        <f>SUM(AS31:AS33)</f>
        <v>7</v>
      </c>
      <c r="AT30" s="100">
        <f>SUM(AT31:AT33)</f>
        <v>4</v>
      </c>
      <c r="AU30" s="100">
        <f>SUM(AU31:AU33)</f>
        <v>3</v>
      </c>
      <c r="AV30" s="100">
        <f t="shared" si="15"/>
        <v>21</v>
      </c>
      <c r="AW30" s="100">
        <f t="shared" si="16"/>
        <v>25</v>
      </c>
      <c r="AX30" s="100">
        <f aca="true" t="shared" si="19" ref="AX30:BG30">SUM(AX31:AX33)</f>
        <v>1</v>
      </c>
      <c r="AY30" s="100">
        <f t="shared" si="19"/>
        <v>0</v>
      </c>
      <c r="AZ30" s="100">
        <f t="shared" si="19"/>
        <v>4</v>
      </c>
      <c r="BA30" s="100">
        <f t="shared" si="19"/>
        <v>1</v>
      </c>
      <c r="BB30" s="100">
        <f t="shared" si="19"/>
        <v>5</v>
      </c>
      <c r="BC30" s="100">
        <f t="shared" si="19"/>
        <v>6</v>
      </c>
      <c r="BD30" s="100">
        <f t="shared" si="19"/>
        <v>2</v>
      </c>
      <c r="BE30" s="100">
        <f t="shared" si="19"/>
        <v>2</v>
      </c>
      <c r="BF30" s="100">
        <f t="shared" si="19"/>
        <v>9</v>
      </c>
      <c r="BG30" s="101">
        <f t="shared" si="19"/>
        <v>16</v>
      </c>
      <c r="BH30" s="63"/>
      <c r="BI30" s="63"/>
      <c r="BJ30" s="63"/>
      <c r="BK30" s="63"/>
      <c r="BL30" s="63"/>
      <c r="BM30" s="63"/>
    </row>
    <row r="31" spans="1:65" ht="15.75" customHeight="1">
      <c r="A31" s="81"/>
      <c r="B31" s="102" t="s">
        <v>160</v>
      </c>
      <c r="C31" s="167">
        <v>63</v>
      </c>
      <c r="D31" s="77">
        <v>22</v>
      </c>
      <c r="E31" s="77">
        <v>0</v>
      </c>
      <c r="F31" s="77">
        <v>1</v>
      </c>
      <c r="G31" s="77">
        <v>0</v>
      </c>
      <c r="H31" s="77">
        <v>18</v>
      </c>
      <c r="I31" s="77">
        <v>7</v>
      </c>
      <c r="J31" s="77">
        <v>5</v>
      </c>
      <c r="K31" s="77">
        <v>10</v>
      </c>
      <c r="L31" s="114">
        <v>9</v>
      </c>
      <c r="M31" s="115">
        <v>4</v>
      </c>
      <c r="N31" s="77">
        <v>4</v>
      </c>
      <c r="O31" s="77">
        <v>1</v>
      </c>
      <c r="P31" s="77">
        <v>4</v>
      </c>
      <c r="Q31" s="77">
        <v>6</v>
      </c>
      <c r="R31" s="77">
        <v>8</v>
      </c>
      <c r="S31" s="77">
        <v>5</v>
      </c>
      <c r="T31" s="77">
        <v>4</v>
      </c>
      <c r="U31" s="77">
        <v>2</v>
      </c>
      <c r="V31" s="77">
        <v>25</v>
      </c>
      <c r="W31" s="114">
        <v>14</v>
      </c>
      <c r="X31" s="159">
        <f t="shared" si="7"/>
        <v>6</v>
      </c>
      <c r="Y31" s="159">
        <f t="shared" si="8"/>
        <v>5</v>
      </c>
      <c r="Z31" s="159">
        <v>2</v>
      </c>
      <c r="AA31" s="159">
        <v>2</v>
      </c>
      <c r="AB31" s="159">
        <v>4</v>
      </c>
      <c r="AC31" s="159">
        <v>3</v>
      </c>
      <c r="AD31" s="159">
        <f t="shared" si="9"/>
        <v>1</v>
      </c>
      <c r="AE31" s="159">
        <f t="shared" si="10"/>
        <v>2</v>
      </c>
      <c r="AF31" s="159">
        <v>0</v>
      </c>
      <c r="AG31" s="159">
        <v>1</v>
      </c>
      <c r="AH31" s="159">
        <v>1</v>
      </c>
      <c r="AI31" s="159">
        <v>1</v>
      </c>
      <c r="AJ31" s="159">
        <f t="shared" si="11"/>
        <v>11</v>
      </c>
      <c r="AK31" s="159">
        <f t="shared" si="12"/>
        <v>11</v>
      </c>
      <c r="AL31" s="159">
        <v>7</v>
      </c>
      <c r="AM31" s="159">
        <v>7</v>
      </c>
      <c r="AN31" s="159">
        <v>4</v>
      </c>
      <c r="AO31" s="159">
        <v>4</v>
      </c>
      <c r="AP31" s="159">
        <f t="shared" si="13"/>
        <v>3</v>
      </c>
      <c r="AQ31" s="159">
        <f t="shared" si="14"/>
        <v>6</v>
      </c>
      <c r="AR31" s="159">
        <v>0</v>
      </c>
      <c r="AS31" s="159">
        <v>4</v>
      </c>
      <c r="AT31" s="159">
        <v>3</v>
      </c>
      <c r="AU31" s="159">
        <v>2</v>
      </c>
      <c r="AV31" s="159">
        <f t="shared" si="15"/>
        <v>12</v>
      </c>
      <c r="AW31" s="159">
        <f t="shared" si="16"/>
        <v>11</v>
      </c>
      <c r="AX31" s="159">
        <v>1</v>
      </c>
      <c r="AY31" s="159">
        <v>0</v>
      </c>
      <c r="AZ31" s="159">
        <v>4</v>
      </c>
      <c r="BA31" s="159">
        <v>1</v>
      </c>
      <c r="BB31" s="159">
        <v>3</v>
      </c>
      <c r="BC31" s="159">
        <v>1</v>
      </c>
      <c r="BD31" s="159">
        <v>0</v>
      </c>
      <c r="BE31" s="159">
        <v>1</v>
      </c>
      <c r="BF31" s="159">
        <v>4</v>
      </c>
      <c r="BG31" s="168">
        <v>8</v>
      </c>
      <c r="BH31" s="63"/>
      <c r="BI31" s="63"/>
      <c r="BJ31" s="63"/>
      <c r="BK31" s="63"/>
      <c r="BL31" s="63"/>
      <c r="BM31" s="63"/>
    </row>
    <row r="32" spans="1:65" ht="15.75" customHeight="1">
      <c r="A32" s="81"/>
      <c r="B32" s="102" t="s">
        <v>161</v>
      </c>
      <c r="C32" s="167">
        <v>54</v>
      </c>
      <c r="D32" s="77">
        <v>26</v>
      </c>
      <c r="E32" s="77">
        <v>2</v>
      </c>
      <c r="F32" s="77">
        <v>0</v>
      </c>
      <c r="G32" s="77">
        <v>0</v>
      </c>
      <c r="H32" s="77">
        <v>16</v>
      </c>
      <c r="I32" s="77">
        <v>7</v>
      </c>
      <c r="J32" s="77">
        <v>6</v>
      </c>
      <c r="K32" s="77">
        <v>9</v>
      </c>
      <c r="L32" s="114">
        <v>5</v>
      </c>
      <c r="M32" s="115">
        <v>4</v>
      </c>
      <c r="N32" s="77">
        <v>0</v>
      </c>
      <c r="O32" s="77">
        <v>1</v>
      </c>
      <c r="P32" s="77">
        <v>8</v>
      </c>
      <c r="Q32" s="77">
        <v>4</v>
      </c>
      <c r="R32" s="77">
        <v>6</v>
      </c>
      <c r="S32" s="77">
        <v>6</v>
      </c>
      <c r="T32" s="77">
        <v>2</v>
      </c>
      <c r="U32" s="77">
        <v>2</v>
      </c>
      <c r="V32" s="77">
        <v>18</v>
      </c>
      <c r="W32" s="114">
        <v>15</v>
      </c>
      <c r="X32" s="159">
        <f t="shared" si="7"/>
        <v>5</v>
      </c>
      <c r="Y32" s="159">
        <f t="shared" si="8"/>
        <v>3</v>
      </c>
      <c r="Z32" s="159">
        <v>1</v>
      </c>
      <c r="AA32" s="159">
        <v>0</v>
      </c>
      <c r="AB32" s="159">
        <v>4</v>
      </c>
      <c r="AC32" s="159">
        <v>3</v>
      </c>
      <c r="AD32" s="159">
        <f t="shared" si="9"/>
        <v>0</v>
      </c>
      <c r="AE32" s="159">
        <f t="shared" si="10"/>
        <v>8</v>
      </c>
      <c r="AF32" s="159">
        <v>0</v>
      </c>
      <c r="AG32" s="159">
        <v>5</v>
      </c>
      <c r="AH32" s="159">
        <v>0</v>
      </c>
      <c r="AI32" s="159">
        <v>3</v>
      </c>
      <c r="AJ32" s="159">
        <f t="shared" si="11"/>
        <v>7</v>
      </c>
      <c r="AK32" s="159">
        <f t="shared" si="12"/>
        <v>4</v>
      </c>
      <c r="AL32" s="159">
        <v>4</v>
      </c>
      <c r="AM32" s="159">
        <v>2</v>
      </c>
      <c r="AN32" s="159">
        <v>3</v>
      </c>
      <c r="AO32" s="159">
        <v>2</v>
      </c>
      <c r="AP32" s="159">
        <f t="shared" si="13"/>
        <v>1</v>
      </c>
      <c r="AQ32" s="159">
        <f t="shared" si="14"/>
        <v>3</v>
      </c>
      <c r="AR32" s="159">
        <v>0</v>
      </c>
      <c r="AS32" s="159">
        <v>2</v>
      </c>
      <c r="AT32" s="159">
        <v>1</v>
      </c>
      <c r="AU32" s="159">
        <v>1</v>
      </c>
      <c r="AV32" s="159">
        <f t="shared" si="15"/>
        <v>9</v>
      </c>
      <c r="AW32" s="159">
        <f t="shared" si="16"/>
        <v>10</v>
      </c>
      <c r="AX32" s="159">
        <v>0</v>
      </c>
      <c r="AY32" s="159">
        <v>0</v>
      </c>
      <c r="AZ32" s="159">
        <v>0</v>
      </c>
      <c r="BA32" s="159">
        <v>0</v>
      </c>
      <c r="BB32" s="159">
        <v>2</v>
      </c>
      <c r="BC32" s="159">
        <v>4</v>
      </c>
      <c r="BD32" s="159">
        <v>2</v>
      </c>
      <c r="BE32" s="159">
        <v>1</v>
      </c>
      <c r="BF32" s="159">
        <v>5</v>
      </c>
      <c r="BG32" s="168">
        <v>5</v>
      </c>
      <c r="BH32" s="63"/>
      <c r="BI32" s="63"/>
      <c r="BJ32" s="63"/>
      <c r="BK32" s="63"/>
      <c r="BL32" s="63"/>
      <c r="BM32" s="63"/>
    </row>
    <row r="33" spans="1:65" ht="15.75" customHeight="1">
      <c r="A33" s="84"/>
      <c r="B33" s="103" t="s">
        <v>71</v>
      </c>
      <c r="C33" s="169">
        <v>19</v>
      </c>
      <c r="D33" s="86">
        <v>5</v>
      </c>
      <c r="E33" s="86">
        <v>0</v>
      </c>
      <c r="F33" s="86">
        <v>0</v>
      </c>
      <c r="G33" s="86">
        <v>0</v>
      </c>
      <c r="H33" s="86">
        <v>3</v>
      </c>
      <c r="I33" s="86">
        <v>2</v>
      </c>
      <c r="J33" s="86">
        <v>0</v>
      </c>
      <c r="K33" s="86">
        <v>2</v>
      </c>
      <c r="L33" s="117">
        <v>3</v>
      </c>
      <c r="M33" s="118">
        <v>1</v>
      </c>
      <c r="N33" s="86">
        <v>1</v>
      </c>
      <c r="O33" s="86">
        <v>0</v>
      </c>
      <c r="P33" s="86">
        <v>0</v>
      </c>
      <c r="Q33" s="86">
        <v>1</v>
      </c>
      <c r="R33" s="86">
        <v>1</v>
      </c>
      <c r="S33" s="86">
        <v>0</v>
      </c>
      <c r="T33" s="86">
        <v>0</v>
      </c>
      <c r="U33" s="86">
        <v>0</v>
      </c>
      <c r="V33" s="86">
        <v>4</v>
      </c>
      <c r="W33" s="117">
        <v>3</v>
      </c>
      <c r="X33" s="164">
        <f t="shared" si="7"/>
        <v>1</v>
      </c>
      <c r="Y33" s="164">
        <f t="shared" si="8"/>
        <v>0</v>
      </c>
      <c r="Z33" s="164">
        <v>0</v>
      </c>
      <c r="AA33" s="164">
        <v>0</v>
      </c>
      <c r="AB33" s="164">
        <v>1</v>
      </c>
      <c r="AC33" s="164">
        <v>0</v>
      </c>
      <c r="AD33" s="164">
        <f t="shared" si="9"/>
        <v>1</v>
      </c>
      <c r="AE33" s="164">
        <f t="shared" si="10"/>
        <v>0</v>
      </c>
      <c r="AF33" s="164">
        <v>0</v>
      </c>
      <c r="AG33" s="164">
        <v>0</v>
      </c>
      <c r="AH33" s="164">
        <v>1</v>
      </c>
      <c r="AI33" s="164">
        <v>0</v>
      </c>
      <c r="AJ33" s="164">
        <f t="shared" si="11"/>
        <v>0</v>
      </c>
      <c r="AK33" s="164">
        <f t="shared" si="12"/>
        <v>1</v>
      </c>
      <c r="AL33" s="164">
        <v>0</v>
      </c>
      <c r="AM33" s="164">
        <v>1</v>
      </c>
      <c r="AN33" s="164">
        <v>0</v>
      </c>
      <c r="AO33" s="164">
        <v>0</v>
      </c>
      <c r="AP33" s="164">
        <f t="shared" si="13"/>
        <v>0</v>
      </c>
      <c r="AQ33" s="164">
        <f t="shared" si="14"/>
        <v>1</v>
      </c>
      <c r="AR33" s="164">
        <v>0</v>
      </c>
      <c r="AS33" s="164">
        <v>1</v>
      </c>
      <c r="AT33" s="164">
        <v>0</v>
      </c>
      <c r="AU33" s="164">
        <v>0</v>
      </c>
      <c r="AV33" s="164">
        <f t="shared" si="15"/>
        <v>0</v>
      </c>
      <c r="AW33" s="164">
        <f t="shared" si="16"/>
        <v>4</v>
      </c>
      <c r="AX33" s="164">
        <v>0</v>
      </c>
      <c r="AY33" s="164">
        <v>0</v>
      </c>
      <c r="AZ33" s="164">
        <v>0</v>
      </c>
      <c r="BA33" s="164">
        <v>0</v>
      </c>
      <c r="BB33" s="164">
        <v>0</v>
      </c>
      <c r="BC33" s="164">
        <v>1</v>
      </c>
      <c r="BD33" s="164">
        <v>0</v>
      </c>
      <c r="BE33" s="164">
        <v>0</v>
      </c>
      <c r="BF33" s="164">
        <v>0</v>
      </c>
      <c r="BG33" s="173">
        <v>3</v>
      </c>
      <c r="BH33" s="63"/>
      <c r="BI33" s="63"/>
      <c r="BJ33" s="63"/>
      <c r="BK33" s="63"/>
      <c r="BL33" s="63"/>
      <c r="BM33" s="63"/>
    </row>
    <row r="34" spans="1:65" ht="15.75" customHeight="1">
      <c r="A34" s="95" t="s">
        <v>162</v>
      </c>
      <c r="B34" s="96"/>
      <c r="C34" s="158">
        <f aca="true" t="shared" si="20" ref="C34:W34">SUM(C35:C36)</f>
        <v>109</v>
      </c>
      <c r="D34" s="72">
        <f t="shared" si="20"/>
        <v>44</v>
      </c>
      <c r="E34" s="72">
        <f t="shared" si="20"/>
        <v>0</v>
      </c>
      <c r="F34" s="72">
        <f t="shared" si="20"/>
        <v>1</v>
      </c>
      <c r="G34" s="72">
        <f t="shared" si="20"/>
        <v>0</v>
      </c>
      <c r="H34" s="72">
        <f t="shared" si="20"/>
        <v>31</v>
      </c>
      <c r="I34" s="72">
        <f t="shared" si="20"/>
        <v>13</v>
      </c>
      <c r="J34" s="72">
        <f t="shared" si="20"/>
        <v>14</v>
      </c>
      <c r="K34" s="72">
        <f t="shared" si="20"/>
        <v>24</v>
      </c>
      <c r="L34" s="73">
        <f t="shared" si="20"/>
        <v>12</v>
      </c>
      <c r="M34" s="74">
        <f t="shared" si="20"/>
        <v>2</v>
      </c>
      <c r="N34" s="72">
        <f t="shared" si="20"/>
        <v>3</v>
      </c>
      <c r="O34" s="72">
        <f t="shared" si="20"/>
        <v>0</v>
      </c>
      <c r="P34" s="72">
        <f t="shared" si="20"/>
        <v>18</v>
      </c>
      <c r="Q34" s="72">
        <f t="shared" si="20"/>
        <v>10</v>
      </c>
      <c r="R34" s="72">
        <f t="shared" si="20"/>
        <v>9</v>
      </c>
      <c r="S34" s="72">
        <f t="shared" si="20"/>
        <v>11</v>
      </c>
      <c r="T34" s="72">
        <f t="shared" si="20"/>
        <v>4</v>
      </c>
      <c r="U34" s="72">
        <f t="shared" si="20"/>
        <v>7</v>
      </c>
      <c r="V34" s="72">
        <f t="shared" si="20"/>
        <v>43</v>
      </c>
      <c r="W34" s="73">
        <f t="shared" si="20"/>
        <v>28</v>
      </c>
      <c r="X34" s="75">
        <f t="shared" si="7"/>
        <v>12</v>
      </c>
      <c r="Y34" s="75">
        <f t="shared" si="8"/>
        <v>12</v>
      </c>
      <c r="Z34" s="75">
        <f>SUM(Z35:Z36)</f>
        <v>2</v>
      </c>
      <c r="AA34" s="75">
        <f>SUM(AA35:AA36)</f>
        <v>5</v>
      </c>
      <c r="AB34" s="75">
        <f>SUM(AB35:AB36)</f>
        <v>10</v>
      </c>
      <c r="AC34" s="75">
        <f>SUM(AC35:AC36)</f>
        <v>7</v>
      </c>
      <c r="AD34" s="75">
        <f t="shared" si="9"/>
        <v>2</v>
      </c>
      <c r="AE34" s="75">
        <f t="shared" si="10"/>
        <v>4</v>
      </c>
      <c r="AF34" s="75">
        <f>SUM(AF35:AF36)</f>
        <v>1</v>
      </c>
      <c r="AG34" s="75">
        <f>SUM(AG35:AG36)</f>
        <v>3</v>
      </c>
      <c r="AH34" s="75">
        <f>SUM(AH35:AH36)</f>
        <v>1</v>
      </c>
      <c r="AI34" s="75">
        <f>SUM(AI35:AI36)</f>
        <v>1</v>
      </c>
      <c r="AJ34" s="75">
        <f t="shared" si="11"/>
        <v>25</v>
      </c>
      <c r="AK34" s="75">
        <f t="shared" si="12"/>
        <v>15</v>
      </c>
      <c r="AL34" s="75">
        <f>SUM(AL35:AL36)</f>
        <v>18</v>
      </c>
      <c r="AM34" s="75">
        <f>SUM(AM35:AM36)</f>
        <v>7</v>
      </c>
      <c r="AN34" s="75">
        <f>SUM(AN35:AN36)</f>
        <v>7</v>
      </c>
      <c r="AO34" s="75">
        <f>SUM(AO35:AO36)</f>
        <v>8</v>
      </c>
      <c r="AP34" s="75">
        <f t="shared" si="13"/>
        <v>5</v>
      </c>
      <c r="AQ34" s="75">
        <f t="shared" si="14"/>
        <v>6</v>
      </c>
      <c r="AR34" s="75">
        <f>SUM(AR35:AR36)</f>
        <v>2</v>
      </c>
      <c r="AS34" s="75">
        <f>SUM(AS35:AS36)</f>
        <v>5</v>
      </c>
      <c r="AT34" s="75">
        <f>SUM(AT35:AT36)</f>
        <v>3</v>
      </c>
      <c r="AU34" s="75">
        <f>SUM(AU35:AU36)</f>
        <v>1</v>
      </c>
      <c r="AV34" s="75">
        <f t="shared" si="15"/>
        <v>16</v>
      </c>
      <c r="AW34" s="75">
        <f t="shared" si="16"/>
        <v>19</v>
      </c>
      <c r="AX34" s="75">
        <f aca="true" t="shared" si="21" ref="AX34:BG34">SUM(AX35:AX36)</f>
        <v>0</v>
      </c>
      <c r="AY34" s="75">
        <f t="shared" si="21"/>
        <v>1</v>
      </c>
      <c r="AZ34" s="75">
        <f t="shared" si="21"/>
        <v>1</v>
      </c>
      <c r="BA34" s="75">
        <f t="shared" si="21"/>
        <v>2</v>
      </c>
      <c r="BB34" s="75">
        <f t="shared" si="21"/>
        <v>3</v>
      </c>
      <c r="BC34" s="75">
        <f t="shared" si="21"/>
        <v>6</v>
      </c>
      <c r="BD34" s="75">
        <f t="shared" si="21"/>
        <v>2</v>
      </c>
      <c r="BE34" s="75">
        <f t="shared" si="21"/>
        <v>2</v>
      </c>
      <c r="BF34" s="75">
        <f t="shared" si="21"/>
        <v>10</v>
      </c>
      <c r="BG34" s="76">
        <f t="shared" si="21"/>
        <v>8</v>
      </c>
      <c r="BH34" s="63"/>
      <c r="BI34" s="63"/>
      <c r="BJ34" s="63"/>
      <c r="BK34" s="63"/>
      <c r="BL34" s="63"/>
      <c r="BM34" s="63"/>
    </row>
    <row r="35" spans="1:65" ht="15.75" customHeight="1">
      <c r="A35" s="81"/>
      <c r="B35" s="102" t="s">
        <v>163</v>
      </c>
      <c r="C35" s="167">
        <v>73</v>
      </c>
      <c r="D35" s="77">
        <v>33</v>
      </c>
      <c r="E35" s="77">
        <v>0</v>
      </c>
      <c r="F35" s="77">
        <v>1</v>
      </c>
      <c r="G35" s="77">
        <v>0</v>
      </c>
      <c r="H35" s="77">
        <v>19</v>
      </c>
      <c r="I35" s="77">
        <v>9</v>
      </c>
      <c r="J35" s="77">
        <v>10</v>
      </c>
      <c r="K35" s="77">
        <v>17</v>
      </c>
      <c r="L35" s="114">
        <v>8</v>
      </c>
      <c r="M35" s="115">
        <v>1</v>
      </c>
      <c r="N35" s="77">
        <v>2</v>
      </c>
      <c r="O35" s="77">
        <v>0</v>
      </c>
      <c r="P35" s="77">
        <v>14</v>
      </c>
      <c r="Q35" s="77">
        <v>7</v>
      </c>
      <c r="R35" s="77">
        <v>7</v>
      </c>
      <c r="S35" s="77">
        <v>11</v>
      </c>
      <c r="T35" s="77">
        <v>2</v>
      </c>
      <c r="U35" s="77">
        <v>7</v>
      </c>
      <c r="V35" s="77">
        <v>29</v>
      </c>
      <c r="W35" s="114">
        <v>18</v>
      </c>
      <c r="X35" s="159">
        <f t="shared" si="7"/>
        <v>11</v>
      </c>
      <c r="Y35" s="159">
        <f t="shared" si="8"/>
        <v>9</v>
      </c>
      <c r="Z35" s="159">
        <v>2</v>
      </c>
      <c r="AA35" s="159">
        <v>5</v>
      </c>
      <c r="AB35" s="159">
        <v>9</v>
      </c>
      <c r="AC35" s="159">
        <v>4</v>
      </c>
      <c r="AD35" s="159">
        <f t="shared" si="9"/>
        <v>2</v>
      </c>
      <c r="AE35" s="159">
        <f t="shared" si="10"/>
        <v>2</v>
      </c>
      <c r="AF35" s="159">
        <v>1</v>
      </c>
      <c r="AG35" s="159">
        <v>2</v>
      </c>
      <c r="AH35" s="159">
        <v>1</v>
      </c>
      <c r="AI35" s="159">
        <v>0</v>
      </c>
      <c r="AJ35" s="159">
        <f t="shared" si="11"/>
        <v>17</v>
      </c>
      <c r="AK35" s="159">
        <f t="shared" si="12"/>
        <v>7</v>
      </c>
      <c r="AL35" s="159">
        <v>14</v>
      </c>
      <c r="AM35" s="159">
        <v>2</v>
      </c>
      <c r="AN35" s="159">
        <v>3</v>
      </c>
      <c r="AO35" s="159">
        <v>5</v>
      </c>
      <c r="AP35" s="159">
        <f t="shared" si="13"/>
        <v>3</v>
      </c>
      <c r="AQ35" s="159">
        <f t="shared" si="14"/>
        <v>3</v>
      </c>
      <c r="AR35" s="159">
        <v>2</v>
      </c>
      <c r="AS35" s="159">
        <v>2</v>
      </c>
      <c r="AT35" s="159">
        <v>1</v>
      </c>
      <c r="AU35" s="159">
        <v>1</v>
      </c>
      <c r="AV35" s="159">
        <f t="shared" si="15"/>
        <v>9</v>
      </c>
      <c r="AW35" s="159">
        <f t="shared" si="16"/>
        <v>12</v>
      </c>
      <c r="AX35" s="159">
        <v>0</v>
      </c>
      <c r="AY35" s="159">
        <v>0</v>
      </c>
      <c r="AZ35" s="159">
        <v>0</v>
      </c>
      <c r="BA35" s="159">
        <v>2</v>
      </c>
      <c r="BB35" s="159">
        <v>1</v>
      </c>
      <c r="BC35" s="159">
        <v>5</v>
      </c>
      <c r="BD35" s="159">
        <v>2</v>
      </c>
      <c r="BE35" s="159">
        <v>2</v>
      </c>
      <c r="BF35" s="159">
        <v>6</v>
      </c>
      <c r="BG35" s="168">
        <v>3</v>
      </c>
      <c r="BH35" s="63"/>
      <c r="BI35" s="63"/>
      <c r="BJ35" s="63"/>
      <c r="BK35" s="63"/>
      <c r="BL35" s="63"/>
      <c r="BM35" s="63"/>
    </row>
    <row r="36" spans="1:65" ht="15.75" customHeight="1">
      <c r="A36" s="84"/>
      <c r="B36" s="103" t="s">
        <v>164</v>
      </c>
      <c r="C36" s="169">
        <v>36</v>
      </c>
      <c r="D36" s="86">
        <v>11</v>
      </c>
      <c r="E36" s="86">
        <v>0</v>
      </c>
      <c r="F36" s="86">
        <v>0</v>
      </c>
      <c r="G36" s="86">
        <v>0</v>
      </c>
      <c r="H36" s="86">
        <v>12</v>
      </c>
      <c r="I36" s="86">
        <v>4</v>
      </c>
      <c r="J36" s="86">
        <v>4</v>
      </c>
      <c r="K36" s="86">
        <v>7</v>
      </c>
      <c r="L36" s="117">
        <v>4</v>
      </c>
      <c r="M36" s="118">
        <v>1</v>
      </c>
      <c r="N36" s="86">
        <v>1</v>
      </c>
      <c r="O36" s="86">
        <v>0</v>
      </c>
      <c r="P36" s="86">
        <v>4</v>
      </c>
      <c r="Q36" s="86">
        <v>3</v>
      </c>
      <c r="R36" s="86">
        <v>2</v>
      </c>
      <c r="S36" s="86">
        <v>0</v>
      </c>
      <c r="T36" s="86">
        <v>2</v>
      </c>
      <c r="U36" s="86">
        <v>0</v>
      </c>
      <c r="V36" s="86">
        <v>14</v>
      </c>
      <c r="W36" s="117">
        <v>10</v>
      </c>
      <c r="X36" s="164">
        <f t="shared" si="7"/>
        <v>1</v>
      </c>
      <c r="Y36" s="164">
        <f t="shared" si="8"/>
        <v>3</v>
      </c>
      <c r="Z36" s="164">
        <v>0</v>
      </c>
      <c r="AA36" s="164">
        <v>0</v>
      </c>
      <c r="AB36" s="164">
        <v>1</v>
      </c>
      <c r="AC36" s="164">
        <v>3</v>
      </c>
      <c r="AD36" s="164">
        <f t="shared" si="9"/>
        <v>0</v>
      </c>
      <c r="AE36" s="164">
        <f t="shared" si="10"/>
        <v>2</v>
      </c>
      <c r="AF36" s="164">
        <v>0</v>
      </c>
      <c r="AG36" s="164">
        <v>1</v>
      </c>
      <c r="AH36" s="164">
        <v>0</v>
      </c>
      <c r="AI36" s="164">
        <v>1</v>
      </c>
      <c r="AJ36" s="164">
        <f t="shared" si="11"/>
        <v>8</v>
      </c>
      <c r="AK36" s="164">
        <f t="shared" si="12"/>
        <v>8</v>
      </c>
      <c r="AL36" s="164">
        <v>4</v>
      </c>
      <c r="AM36" s="164">
        <v>5</v>
      </c>
      <c r="AN36" s="164">
        <v>4</v>
      </c>
      <c r="AO36" s="164">
        <v>3</v>
      </c>
      <c r="AP36" s="164">
        <f t="shared" si="13"/>
        <v>2</v>
      </c>
      <c r="AQ36" s="164">
        <f t="shared" si="14"/>
        <v>3</v>
      </c>
      <c r="AR36" s="164">
        <v>0</v>
      </c>
      <c r="AS36" s="164">
        <v>3</v>
      </c>
      <c r="AT36" s="164">
        <v>2</v>
      </c>
      <c r="AU36" s="164">
        <v>0</v>
      </c>
      <c r="AV36" s="164">
        <f t="shared" si="15"/>
        <v>7</v>
      </c>
      <c r="AW36" s="164">
        <f t="shared" si="16"/>
        <v>7</v>
      </c>
      <c r="AX36" s="164">
        <v>0</v>
      </c>
      <c r="AY36" s="164">
        <v>1</v>
      </c>
      <c r="AZ36" s="164">
        <v>1</v>
      </c>
      <c r="BA36" s="164">
        <v>0</v>
      </c>
      <c r="BB36" s="164">
        <v>2</v>
      </c>
      <c r="BC36" s="164">
        <v>1</v>
      </c>
      <c r="BD36" s="164">
        <v>0</v>
      </c>
      <c r="BE36" s="164">
        <v>0</v>
      </c>
      <c r="BF36" s="164">
        <v>4</v>
      </c>
      <c r="BG36" s="173">
        <v>5</v>
      </c>
      <c r="BH36" s="63"/>
      <c r="BI36" s="63"/>
      <c r="BJ36" s="63"/>
      <c r="BK36" s="63"/>
      <c r="BL36" s="63"/>
      <c r="BM36" s="63"/>
    </row>
    <row r="37" spans="1:65" ht="15.75" customHeight="1">
      <c r="A37" s="87" t="s">
        <v>72</v>
      </c>
      <c r="B37" s="88" t="s">
        <v>165</v>
      </c>
      <c r="C37" s="89">
        <v>110</v>
      </c>
      <c r="D37" s="90">
        <v>56</v>
      </c>
      <c r="E37" s="90">
        <v>1</v>
      </c>
      <c r="F37" s="90">
        <v>1</v>
      </c>
      <c r="G37" s="90">
        <v>0</v>
      </c>
      <c r="H37" s="90">
        <v>28</v>
      </c>
      <c r="I37" s="90">
        <v>19</v>
      </c>
      <c r="J37" s="90">
        <v>8</v>
      </c>
      <c r="K37" s="90">
        <v>16</v>
      </c>
      <c r="L37" s="119">
        <v>10</v>
      </c>
      <c r="M37" s="120">
        <v>6</v>
      </c>
      <c r="N37" s="90">
        <v>1</v>
      </c>
      <c r="O37" s="90">
        <v>0</v>
      </c>
      <c r="P37" s="90">
        <v>9</v>
      </c>
      <c r="Q37" s="90">
        <v>9</v>
      </c>
      <c r="R37" s="90">
        <v>14</v>
      </c>
      <c r="S37" s="90">
        <v>13</v>
      </c>
      <c r="T37" s="90">
        <v>8</v>
      </c>
      <c r="U37" s="90">
        <v>4</v>
      </c>
      <c r="V37" s="90">
        <v>31</v>
      </c>
      <c r="W37" s="119">
        <v>25</v>
      </c>
      <c r="X37" s="165">
        <f t="shared" si="7"/>
        <v>10</v>
      </c>
      <c r="Y37" s="165">
        <f t="shared" si="8"/>
        <v>9</v>
      </c>
      <c r="Z37" s="165">
        <v>5</v>
      </c>
      <c r="AA37" s="165">
        <v>2</v>
      </c>
      <c r="AB37" s="165">
        <v>5</v>
      </c>
      <c r="AC37" s="165">
        <v>7</v>
      </c>
      <c r="AD37" s="165">
        <f t="shared" si="9"/>
        <v>1</v>
      </c>
      <c r="AE37" s="165">
        <f t="shared" si="10"/>
        <v>7</v>
      </c>
      <c r="AF37" s="165">
        <v>1</v>
      </c>
      <c r="AG37" s="165">
        <v>3</v>
      </c>
      <c r="AH37" s="165">
        <v>0</v>
      </c>
      <c r="AI37" s="165">
        <v>4</v>
      </c>
      <c r="AJ37" s="165">
        <f t="shared" si="11"/>
        <v>37</v>
      </c>
      <c r="AK37" s="165">
        <f t="shared" si="12"/>
        <v>26</v>
      </c>
      <c r="AL37" s="165">
        <v>25</v>
      </c>
      <c r="AM37" s="165">
        <v>23</v>
      </c>
      <c r="AN37" s="165">
        <v>12</v>
      </c>
      <c r="AO37" s="165">
        <v>3</v>
      </c>
      <c r="AP37" s="165">
        <f t="shared" si="13"/>
        <v>6</v>
      </c>
      <c r="AQ37" s="165">
        <f t="shared" si="14"/>
        <v>12</v>
      </c>
      <c r="AR37" s="165">
        <v>2</v>
      </c>
      <c r="AS37" s="165">
        <v>9</v>
      </c>
      <c r="AT37" s="165">
        <v>4</v>
      </c>
      <c r="AU37" s="165">
        <v>3</v>
      </c>
      <c r="AV37" s="165">
        <f t="shared" si="15"/>
        <v>12</v>
      </c>
      <c r="AW37" s="165">
        <f t="shared" si="16"/>
        <v>21</v>
      </c>
      <c r="AX37" s="165">
        <v>2</v>
      </c>
      <c r="AY37" s="165">
        <v>1</v>
      </c>
      <c r="AZ37" s="165">
        <v>1</v>
      </c>
      <c r="BA37" s="165">
        <v>2</v>
      </c>
      <c r="BB37" s="165">
        <v>2</v>
      </c>
      <c r="BC37" s="165">
        <v>8</v>
      </c>
      <c r="BD37" s="165">
        <v>0</v>
      </c>
      <c r="BE37" s="165">
        <v>5</v>
      </c>
      <c r="BF37" s="165">
        <v>7</v>
      </c>
      <c r="BG37" s="174">
        <v>5</v>
      </c>
      <c r="BH37" s="63"/>
      <c r="BI37" s="63"/>
      <c r="BJ37" s="63"/>
      <c r="BK37" s="63"/>
      <c r="BL37" s="63"/>
      <c r="BM37" s="63"/>
    </row>
    <row r="38" spans="1:65" ht="15.75" customHeight="1">
      <c r="A38" s="95" t="s">
        <v>73</v>
      </c>
      <c r="B38" s="96"/>
      <c r="C38" s="158">
        <f aca="true" t="shared" si="22" ref="C38:W38">SUM(C39:C42)</f>
        <v>149</v>
      </c>
      <c r="D38" s="72">
        <f t="shared" si="22"/>
        <v>55</v>
      </c>
      <c r="E38" s="72">
        <f t="shared" si="22"/>
        <v>2</v>
      </c>
      <c r="F38" s="72">
        <f t="shared" si="22"/>
        <v>1</v>
      </c>
      <c r="G38" s="72">
        <f t="shared" si="22"/>
        <v>0</v>
      </c>
      <c r="H38" s="72">
        <f t="shared" si="22"/>
        <v>27</v>
      </c>
      <c r="I38" s="72">
        <f t="shared" si="22"/>
        <v>13</v>
      </c>
      <c r="J38" s="72">
        <f t="shared" si="22"/>
        <v>14</v>
      </c>
      <c r="K38" s="72">
        <f t="shared" si="22"/>
        <v>34</v>
      </c>
      <c r="L38" s="73">
        <f t="shared" si="22"/>
        <v>11</v>
      </c>
      <c r="M38" s="74">
        <f t="shared" si="22"/>
        <v>7</v>
      </c>
      <c r="N38" s="72">
        <f t="shared" si="22"/>
        <v>2</v>
      </c>
      <c r="O38" s="72">
        <f t="shared" si="22"/>
        <v>1</v>
      </c>
      <c r="P38" s="72">
        <f t="shared" si="22"/>
        <v>22</v>
      </c>
      <c r="Q38" s="72">
        <f t="shared" si="22"/>
        <v>12</v>
      </c>
      <c r="R38" s="72">
        <f t="shared" si="22"/>
        <v>13</v>
      </c>
      <c r="S38" s="72">
        <f t="shared" si="22"/>
        <v>4</v>
      </c>
      <c r="T38" s="72">
        <f t="shared" si="22"/>
        <v>9</v>
      </c>
      <c r="U38" s="72">
        <f t="shared" si="22"/>
        <v>5</v>
      </c>
      <c r="V38" s="72">
        <f t="shared" si="22"/>
        <v>39</v>
      </c>
      <c r="W38" s="73">
        <f t="shared" si="22"/>
        <v>21</v>
      </c>
      <c r="X38" s="75">
        <f t="shared" si="7"/>
        <v>18</v>
      </c>
      <c r="Y38" s="75">
        <f t="shared" si="8"/>
        <v>21</v>
      </c>
      <c r="Z38" s="75">
        <f>SUM(Z39:Z42)</f>
        <v>6</v>
      </c>
      <c r="AA38" s="75">
        <f>SUM(AA39:AA42)</f>
        <v>4</v>
      </c>
      <c r="AB38" s="75">
        <f>SUM(AB39:AB42)</f>
        <v>12</v>
      </c>
      <c r="AC38" s="75">
        <f>SUM(AC39:AC42)</f>
        <v>17</v>
      </c>
      <c r="AD38" s="75">
        <f t="shared" si="9"/>
        <v>6</v>
      </c>
      <c r="AE38" s="75">
        <f t="shared" si="10"/>
        <v>10</v>
      </c>
      <c r="AF38" s="75">
        <f>SUM(AF39:AF42)</f>
        <v>3</v>
      </c>
      <c r="AG38" s="75">
        <f>SUM(AG39:AG42)</f>
        <v>2</v>
      </c>
      <c r="AH38" s="75">
        <f>SUM(AH39:AH42)</f>
        <v>3</v>
      </c>
      <c r="AI38" s="75">
        <f>SUM(AI39:AI42)</f>
        <v>8</v>
      </c>
      <c r="AJ38" s="75">
        <f t="shared" si="11"/>
        <v>42</v>
      </c>
      <c r="AK38" s="75">
        <f t="shared" si="12"/>
        <v>41</v>
      </c>
      <c r="AL38" s="75">
        <f>SUM(AL39:AL42)</f>
        <v>28</v>
      </c>
      <c r="AM38" s="75">
        <f>SUM(AM39:AM42)</f>
        <v>24</v>
      </c>
      <c r="AN38" s="75">
        <f>SUM(AN39:AN42)</f>
        <v>14</v>
      </c>
      <c r="AO38" s="75">
        <f>SUM(AO39:AO42)</f>
        <v>17</v>
      </c>
      <c r="AP38" s="75">
        <f t="shared" si="13"/>
        <v>10</v>
      </c>
      <c r="AQ38" s="75">
        <f t="shared" si="14"/>
        <v>15</v>
      </c>
      <c r="AR38" s="75">
        <f>SUM(AR39:AR42)</f>
        <v>9</v>
      </c>
      <c r="AS38" s="75">
        <f>SUM(AS39:AS42)</f>
        <v>12</v>
      </c>
      <c r="AT38" s="75">
        <f>SUM(AT39:AT42)</f>
        <v>1</v>
      </c>
      <c r="AU38" s="75">
        <f>SUM(AU39:AU42)</f>
        <v>3</v>
      </c>
      <c r="AV38" s="75">
        <f t="shared" si="15"/>
        <v>25</v>
      </c>
      <c r="AW38" s="75">
        <f t="shared" si="16"/>
        <v>31</v>
      </c>
      <c r="AX38" s="75">
        <f aca="true" t="shared" si="23" ref="AX38:BG38">SUM(AX39:AX42)</f>
        <v>0</v>
      </c>
      <c r="AY38" s="75">
        <f t="shared" si="23"/>
        <v>0</v>
      </c>
      <c r="AZ38" s="75">
        <f t="shared" si="23"/>
        <v>2</v>
      </c>
      <c r="BA38" s="75">
        <f t="shared" si="23"/>
        <v>2</v>
      </c>
      <c r="BB38" s="75">
        <f t="shared" si="23"/>
        <v>4</v>
      </c>
      <c r="BC38" s="75">
        <f t="shared" si="23"/>
        <v>7</v>
      </c>
      <c r="BD38" s="75">
        <f t="shared" si="23"/>
        <v>3</v>
      </c>
      <c r="BE38" s="75">
        <f t="shared" si="23"/>
        <v>8</v>
      </c>
      <c r="BF38" s="75">
        <f t="shared" si="23"/>
        <v>16</v>
      </c>
      <c r="BG38" s="76">
        <f t="shared" si="23"/>
        <v>14</v>
      </c>
      <c r="BH38" s="63"/>
      <c r="BI38" s="63"/>
      <c r="BJ38" s="63"/>
      <c r="BK38" s="63"/>
      <c r="BL38" s="63"/>
      <c r="BM38" s="63"/>
    </row>
    <row r="39" spans="1:65" ht="15.75" customHeight="1">
      <c r="A39" s="81"/>
      <c r="B39" s="102" t="s">
        <v>74</v>
      </c>
      <c r="C39" s="167">
        <v>83</v>
      </c>
      <c r="D39" s="77">
        <v>32</v>
      </c>
      <c r="E39" s="77">
        <v>1</v>
      </c>
      <c r="F39" s="77">
        <v>0</v>
      </c>
      <c r="G39" s="77">
        <v>0</v>
      </c>
      <c r="H39" s="77">
        <v>15</v>
      </c>
      <c r="I39" s="77">
        <v>6</v>
      </c>
      <c r="J39" s="77">
        <v>10</v>
      </c>
      <c r="K39" s="77">
        <v>25</v>
      </c>
      <c r="L39" s="114">
        <v>7</v>
      </c>
      <c r="M39" s="115">
        <v>2</v>
      </c>
      <c r="N39" s="77">
        <v>2</v>
      </c>
      <c r="O39" s="77">
        <v>0</v>
      </c>
      <c r="P39" s="77">
        <v>13</v>
      </c>
      <c r="Q39" s="77">
        <v>9</v>
      </c>
      <c r="R39" s="77">
        <v>7</v>
      </c>
      <c r="S39" s="77">
        <v>2</v>
      </c>
      <c r="T39" s="77">
        <v>4</v>
      </c>
      <c r="U39" s="77">
        <v>3</v>
      </c>
      <c r="V39" s="77">
        <v>29</v>
      </c>
      <c r="W39" s="114">
        <v>14</v>
      </c>
      <c r="X39" s="159">
        <f t="shared" si="7"/>
        <v>10</v>
      </c>
      <c r="Y39" s="159">
        <f t="shared" si="8"/>
        <v>12</v>
      </c>
      <c r="Z39" s="159">
        <v>5</v>
      </c>
      <c r="AA39" s="159">
        <v>1</v>
      </c>
      <c r="AB39" s="159">
        <v>5</v>
      </c>
      <c r="AC39" s="159">
        <v>11</v>
      </c>
      <c r="AD39" s="159">
        <f t="shared" si="9"/>
        <v>3</v>
      </c>
      <c r="AE39" s="159">
        <f t="shared" si="10"/>
        <v>5</v>
      </c>
      <c r="AF39" s="159">
        <v>1</v>
      </c>
      <c r="AG39" s="159">
        <v>1</v>
      </c>
      <c r="AH39" s="159">
        <v>2</v>
      </c>
      <c r="AI39" s="159">
        <v>4</v>
      </c>
      <c r="AJ39" s="159">
        <f t="shared" si="11"/>
        <v>26</v>
      </c>
      <c r="AK39" s="159">
        <f t="shared" si="12"/>
        <v>25</v>
      </c>
      <c r="AL39" s="159">
        <v>19</v>
      </c>
      <c r="AM39" s="159">
        <v>16</v>
      </c>
      <c r="AN39" s="159">
        <v>7</v>
      </c>
      <c r="AO39" s="159">
        <v>9</v>
      </c>
      <c r="AP39" s="159">
        <f t="shared" si="13"/>
        <v>8</v>
      </c>
      <c r="AQ39" s="159">
        <f t="shared" si="14"/>
        <v>11</v>
      </c>
      <c r="AR39" s="159">
        <v>7</v>
      </c>
      <c r="AS39" s="159">
        <v>8</v>
      </c>
      <c r="AT39" s="159">
        <v>1</v>
      </c>
      <c r="AU39" s="159">
        <v>3</v>
      </c>
      <c r="AV39" s="159">
        <f t="shared" si="15"/>
        <v>15</v>
      </c>
      <c r="AW39" s="159">
        <f t="shared" si="16"/>
        <v>14</v>
      </c>
      <c r="AX39" s="159">
        <v>0</v>
      </c>
      <c r="AY39" s="159">
        <v>0</v>
      </c>
      <c r="AZ39" s="159">
        <v>1</v>
      </c>
      <c r="BA39" s="159">
        <v>0</v>
      </c>
      <c r="BB39" s="159">
        <v>3</v>
      </c>
      <c r="BC39" s="159">
        <v>6</v>
      </c>
      <c r="BD39" s="159">
        <v>1</v>
      </c>
      <c r="BE39" s="159">
        <v>3</v>
      </c>
      <c r="BF39" s="159">
        <v>10</v>
      </c>
      <c r="BG39" s="168">
        <v>5</v>
      </c>
      <c r="BH39" s="63"/>
      <c r="BI39" s="63"/>
      <c r="BJ39" s="63"/>
      <c r="BK39" s="63"/>
      <c r="BL39" s="63"/>
      <c r="BM39" s="63"/>
    </row>
    <row r="40" spans="1:65" ht="15.75" customHeight="1">
      <c r="A40" s="81"/>
      <c r="B40" s="102" t="s">
        <v>166</v>
      </c>
      <c r="C40" s="167">
        <v>36</v>
      </c>
      <c r="D40" s="77">
        <v>11</v>
      </c>
      <c r="E40" s="77">
        <v>1</v>
      </c>
      <c r="F40" s="77">
        <v>0</v>
      </c>
      <c r="G40" s="77">
        <v>0</v>
      </c>
      <c r="H40" s="77">
        <v>8</v>
      </c>
      <c r="I40" s="77">
        <v>4</v>
      </c>
      <c r="J40" s="77">
        <v>3</v>
      </c>
      <c r="K40" s="77">
        <v>6</v>
      </c>
      <c r="L40" s="114">
        <v>1</v>
      </c>
      <c r="M40" s="115">
        <v>3</v>
      </c>
      <c r="N40" s="77">
        <v>0</v>
      </c>
      <c r="O40" s="77">
        <v>0</v>
      </c>
      <c r="P40" s="77">
        <v>3</v>
      </c>
      <c r="Q40" s="77">
        <v>1</v>
      </c>
      <c r="R40" s="77">
        <v>6</v>
      </c>
      <c r="S40" s="77">
        <v>0</v>
      </c>
      <c r="T40" s="77">
        <v>4</v>
      </c>
      <c r="U40" s="77">
        <v>1</v>
      </c>
      <c r="V40" s="77">
        <v>5</v>
      </c>
      <c r="W40" s="114">
        <v>2</v>
      </c>
      <c r="X40" s="159">
        <f t="shared" si="7"/>
        <v>6</v>
      </c>
      <c r="Y40" s="159">
        <f t="shared" si="8"/>
        <v>5</v>
      </c>
      <c r="Z40" s="159">
        <v>1</v>
      </c>
      <c r="AA40" s="159">
        <v>0</v>
      </c>
      <c r="AB40" s="159">
        <v>5</v>
      </c>
      <c r="AC40" s="159">
        <v>5</v>
      </c>
      <c r="AD40" s="159">
        <f t="shared" si="9"/>
        <v>1</v>
      </c>
      <c r="AE40" s="159">
        <f t="shared" si="10"/>
        <v>5</v>
      </c>
      <c r="AF40" s="159">
        <v>0</v>
      </c>
      <c r="AG40" s="159">
        <v>1</v>
      </c>
      <c r="AH40" s="159">
        <v>1</v>
      </c>
      <c r="AI40" s="159">
        <v>4</v>
      </c>
      <c r="AJ40" s="159">
        <f t="shared" si="11"/>
        <v>13</v>
      </c>
      <c r="AK40" s="159">
        <f t="shared" si="12"/>
        <v>10</v>
      </c>
      <c r="AL40" s="159">
        <v>8</v>
      </c>
      <c r="AM40" s="159">
        <v>5</v>
      </c>
      <c r="AN40" s="159">
        <v>5</v>
      </c>
      <c r="AO40" s="159">
        <v>5</v>
      </c>
      <c r="AP40" s="159">
        <f t="shared" si="13"/>
        <v>1</v>
      </c>
      <c r="AQ40" s="159">
        <f t="shared" si="14"/>
        <v>4</v>
      </c>
      <c r="AR40" s="159">
        <v>1</v>
      </c>
      <c r="AS40" s="159">
        <v>4</v>
      </c>
      <c r="AT40" s="159">
        <v>0</v>
      </c>
      <c r="AU40" s="159">
        <v>0</v>
      </c>
      <c r="AV40" s="159">
        <f t="shared" si="15"/>
        <v>5</v>
      </c>
      <c r="AW40" s="159">
        <f t="shared" si="16"/>
        <v>11</v>
      </c>
      <c r="AX40" s="159">
        <v>0</v>
      </c>
      <c r="AY40" s="159">
        <v>0</v>
      </c>
      <c r="AZ40" s="159">
        <v>0</v>
      </c>
      <c r="BA40" s="159">
        <v>2</v>
      </c>
      <c r="BB40" s="159">
        <v>1</v>
      </c>
      <c r="BC40" s="159">
        <v>0</v>
      </c>
      <c r="BD40" s="159">
        <v>1</v>
      </c>
      <c r="BE40" s="159">
        <v>3</v>
      </c>
      <c r="BF40" s="159">
        <v>3</v>
      </c>
      <c r="BG40" s="168">
        <v>6</v>
      </c>
      <c r="BH40" s="63"/>
      <c r="BI40" s="63"/>
      <c r="BJ40" s="63"/>
      <c r="BK40" s="63"/>
      <c r="BL40" s="63"/>
      <c r="BM40" s="63"/>
    </row>
    <row r="41" spans="1:65" ht="15.75" customHeight="1">
      <c r="A41" s="81"/>
      <c r="B41" s="102" t="s">
        <v>167</v>
      </c>
      <c r="C41" s="167">
        <v>20</v>
      </c>
      <c r="D41" s="77">
        <v>6</v>
      </c>
      <c r="E41" s="77">
        <v>0</v>
      </c>
      <c r="F41" s="77">
        <v>0</v>
      </c>
      <c r="G41" s="77">
        <v>0</v>
      </c>
      <c r="H41" s="77">
        <v>3</v>
      </c>
      <c r="I41" s="77">
        <v>3</v>
      </c>
      <c r="J41" s="77">
        <v>0</v>
      </c>
      <c r="K41" s="77">
        <v>1</v>
      </c>
      <c r="L41" s="114">
        <v>1</v>
      </c>
      <c r="M41" s="115">
        <v>2</v>
      </c>
      <c r="N41" s="77">
        <v>0</v>
      </c>
      <c r="O41" s="77">
        <v>1</v>
      </c>
      <c r="P41" s="77">
        <v>4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3</v>
      </c>
      <c r="W41" s="114">
        <v>3</v>
      </c>
      <c r="X41" s="159">
        <f t="shared" si="7"/>
        <v>2</v>
      </c>
      <c r="Y41" s="159">
        <f t="shared" si="8"/>
        <v>3</v>
      </c>
      <c r="Z41" s="159">
        <v>0</v>
      </c>
      <c r="AA41" s="159">
        <v>2</v>
      </c>
      <c r="AB41" s="159">
        <v>2</v>
      </c>
      <c r="AC41" s="159">
        <v>1</v>
      </c>
      <c r="AD41" s="159">
        <f t="shared" si="9"/>
        <v>1</v>
      </c>
      <c r="AE41" s="159">
        <f t="shared" si="10"/>
        <v>0</v>
      </c>
      <c r="AF41" s="159">
        <v>1</v>
      </c>
      <c r="AG41" s="159">
        <v>0</v>
      </c>
      <c r="AH41" s="159">
        <v>0</v>
      </c>
      <c r="AI41" s="159">
        <v>0</v>
      </c>
      <c r="AJ41" s="159">
        <f t="shared" si="11"/>
        <v>1</v>
      </c>
      <c r="AK41" s="159">
        <f t="shared" si="12"/>
        <v>2</v>
      </c>
      <c r="AL41" s="159">
        <v>0</v>
      </c>
      <c r="AM41" s="159">
        <v>2</v>
      </c>
      <c r="AN41" s="159">
        <v>1</v>
      </c>
      <c r="AO41" s="159">
        <v>0</v>
      </c>
      <c r="AP41" s="159">
        <f t="shared" si="13"/>
        <v>1</v>
      </c>
      <c r="AQ41" s="159">
        <f t="shared" si="14"/>
        <v>0</v>
      </c>
      <c r="AR41" s="159">
        <v>1</v>
      </c>
      <c r="AS41" s="159">
        <v>0</v>
      </c>
      <c r="AT41" s="159">
        <v>0</v>
      </c>
      <c r="AU41" s="159">
        <v>0</v>
      </c>
      <c r="AV41" s="159">
        <f t="shared" si="15"/>
        <v>4</v>
      </c>
      <c r="AW41" s="159">
        <f t="shared" si="16"/>
        <v>2</v>
      </c>
      <c r="AX41" s="159">
        <v>0</v>
      </c>
      <c r="AY41" s="159">
        <v>0</v>
      </c>
      <c r="AZ41" s="159">
        <v>1</v>
      </c>
      <c r="BA41" s="159">
        <v>0</v>
      </c>
      <c r="BB41" s="159">
        <v>0</v>
      </c>
      <c r="BC41" s="159">
        <v>0</v>
      </c>
      <c r="BD41" s="159">
        <v>1</v>
      </c>
      <c r="BE41" s="159">
        <v>1</v>
      </c>
      <c r="BF41" s="159">
        <v>2</v>
      </c>
      <c r="BG41" s="168">
        <v>1</v>
      </c>
      <c r="BH41" s="63"/>
      <c r="BI41" s="63"/>
      <c r="BJ41" s="63"/>
      <c r="BK41" s="63"/>
      <c r="BL41" s="63"/>
      <c r="BM41" s="63"/>
    </row>
    <row r="42" spans="1:65" ht="15.75" customHeight="1">
      <c r="A42" s="84"/>
      <c r="B42" s="103" t="s">
        <v>168</v>
      </c>
      <c r="C42" s="169">
        <v>10</v>
      </c>
      <c r="D42" s="86">
        <v>6</v>
      </c>
      <c r="E42" s="86">
        <v>0</v>
      </c>
      <c r="F42" s="86">
        <v>1</v>
      </c>
      <c r="G42" s="86">
        <v>0</v>
      </c>
      <c r="H42" s="86">
        <v>1</v>
      </c>
      <c r="I42" s="86">
        <v>0</v>
      </c>
      <c r="J42" s="86">
        <v>1</v>
      </c>
      <c r="K42" s="86">
        <v>2</v>
      </c>
      <c r="L42" s="117">
        <v>2</v>
      </c>
      <c r="M42" s="118">
        <v>0</v>
      </c>
      <c r="N42" s="86">
        <v>0</v>
      </c>
      <c r="O42" s="86">
        <v>0</v>
      </c>
      <c r="P42" s="86">
        <v>2</v>
      </c>
      <c r="Q42" s="86">
        <v>2</v>
      </c>
      <c r="R42" s="86">
        <v>0</v>
      </c>
      <c r="S42" s="86">
        <v>2</v>
      </c>
      <c r="T42" s="86">
        <v>1</v>
      </c>
      <c r="U42" s="86">
        <v>1</v>
      </c>
      <c r="V42" s="86">
        <v>2</v>
      </c>
      <c r="W42" s="117">
        <v>2</v>
      </c>
      <c r="X42" s="164">
        <f t="shared" si="7"/>
        <v>0</v>
      </c>
      <c r="Y42" s="164">
        <f t="shared" si="8"/>
        <v>1</v>
      </c>
      <c r="Z42" s="164">
        <v>0</v>
      </c>
      <c r="AA42" s="164">
        <v>1</v>
      </c>
      <c r="AB42" s="164">
        <v>0</v>
      </c>
      <c r="AC42" s="164">
        <v>0</v>
      </c>
      <c r="AD42" s="164">
        <f t="shared" si="9"/>
        <v>1</v>
      </c>
      <c r="AE42" s="164">
        <f t="shared" si="10"/>
        <v>0</v>
      </c>
      <c r="AF42" s="164">
        <v>1</v>
      </c>
      <c r="AG42" s="164">
        <v>0</v>
      </c>
      <c r="AH42" s="164">
        <v>0</v>
      </c>
      <c r="AI42" s="164">
        <v>0</v>
      </c>
      <c r="AJ42" s="164">
        <f t="shared" si="11"/>
        <v>2</v>
      </c>
      <c r="AK42" s="164">
        <f t="shared" si="12"/>
        <v>4</v>
      </c>
      <c r="AL42" s="164">
        <v>1</v>
      </c>
      <c r="AM42" s="164">
        <v>1</v>
      </c>
      <c r="AN42" s="164">
        <v>1</v>
      </c>
      <c r="AO42" s="164">
        <v>3</v>
      </c>
      <c r="AP42" s="164">
        <f t="shared" si="13"/>
        <v>0</v>
      </c>
      <c r="AQ42" s="164">
        <f t="shared" si="14"/>
        <v>0</v>
      </c>
      <c r="AR42" s="164">
        <v>0</v>
      </c>
      <c r="AS42" s="164">
        <v>0</v>
      </c>
      <c r="AT42" s="164">
        <v>0</v>
      </c>
      <c r="AU42" s="164">
        <v>0</v>
      </c>
      <c r="AV42" s="164">
        <f t="shared" si="15"/>
        <v>1</v>
      </c>
      <c r="AW42" s="164">
        <f t="shared" si="16"/>
        <v>4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1</v>
      </c>
      <c r="BD42" s="164">
        <v>0</v>
      </c>
      <c r="BE42" s="164">
        <v>1</v>
      </c>
      <c r="BF42" s="164">
        <v>1</v>
      </c>
      <c r="BG42" s="173">
        <v>2</v>
      </c>
      <c r="BH42" s="63"/>
      <c r="BI42" s="63"/>
      <c r="BJ42" s="63"/>
      <c r="BK42" s="63"/>
      <c r="BL42" s="63"/>
      <c r="BM42" s="63"/>
    </row>
    <row r="43" spans="1:65" ht="15.75" customHeight="1">
      <c r="A43" s="95" t="s">
        <v>75</v>
      </c>
      <c r="B43" s="96"/>
      <c r="C43" s="158">
        <f aca="true" t="shared" si="24" ref="C43:W43">SUM(C44:C49)</f>
        <v>130</v>
      </c>
      <c r="D43" s="72">
        <f t="shared" si="24"/>
        <v>53</v>
      </c>
      <c r="E43" s="72">
        <f t="shared" si="24"/>
        <v>2</v>
      </c>
      <c r="F43" s="72">
        <f t="shared" si="24"/>
        <v>0</v>
      </c>
      <c r="G43" s="72">
        <f t="shared" si="24"/>
        <v>0</v>
      </c>
      <c r="H43" s="72">
        <f t="shared" si="24"/>
        <v>31</v>
      </c>
      <c r="I43" s="72">
        <f t="shared" si="24"/>
        <v>9</v>
      </c>
      <c r="J43" s="72">
        <f t="shared" si="24"/>
        <v>6</v>
      </c>
      <c r="K43" s="72">
        <f t="shared" si="24"/>
        <v>32</v>
      </c>
      <c r="L43" s="73">
        <f t="shared" si="24"/>
        <v>5</v>
      </c>
      <c r="M43" s="74">
        <f t="shared" si="24"/>
        <v>2</v>
      </c>
      <c r="N43" s="72">
        <f t="shared" si="24"/>
        <v>4</v>
      </c>
      <c r="O43" s="72">
        <f t="shared" si="24"/>
        <v>4</v>
      </c>
      <c r="P43" s="72">
        <f t="shared" si="24"/>
        <v>17</v>
      </c>
      <c r="Q43" s="72">
        <f t="shared" si="24"/>
        <v>10</v>
      </c>
      <c r="R43" s="72">
        <f t="shared" si="24"/>
        <v>11</v>
      </c>
      <c r="S43" s="72">
        <f t="shared" si="24"/>
        <v>8</v>
      </c>
      <c r="T43" s="72">
        <f t="shared" si="24"/>
        <v>5</v>
      </c>
      <c r="U43" s="72">
        <f t="shared" si="24"/>
        <v>8</v>
      </c>
      <c r="V43" s="72">
        <f t="shared" si="24"/>
        <v>25</v>
      </c>
      <c r="W43" s="73">
        <f t="shared" si="24"/>
        <v>32</v>
      </c>
      <c r="X43" s="75">
        <f t="shared" si="7"/>
        <v>13</v>
      </c>
      <c r="Y43" s="75">
        <f t="shared" si="8"/>
        <v>17</v>
      </c>
      <c r="Z43" s="75">
        <f>SUM(Z44:Z49)</f>
        <v>2</v>
      </c>
      <c r="AA43" s="75">
        <f>SUM(AA44:AA49)</f>
        <v>5</v>
      </c>
      <c r="AB43" s="75">
        <f>SUM(AB44:AB49)</f>
        <v>11</v>
      </c>
      <c r="AC43" s="75">
        <f>SUM(AC44:AC49)</f>
        <v>12</v>
      </c>
      <c r="AD43" s="75">
        <f t="shared" si="9"/>
        <v>6</v>
      </c>
      <c r="AE43" s="75">
        <f t="shared" si="10"/>
        <v>3</v>
      </c>
      <c r="AF43" s="75">
        <f>SUM(AF44:AF49)</f>
        <v>5</v>
      </c>
      <c r="AG43" s="75">
        <f>SUM(AG44:AG49)</f>
        <v>1</v>
      </c>
      <c r="AH43" s="75">
        <f>SUM(AH44:AH49)</f>
        <v>1</v>
      </c>
      <c r="AI43" s="75">
        <f>SUM(AI44:AI49)</f>
        <v>2</v>
      </c>
      <c r="AJ43" s="75">
        <f t="shared" si="11"/>
        <v>28</v>
      </c>
      <c r="AK43" s="75">
        <f t="shared" si="12"/>
        <v>25</v>
      </c>
      <c r="AL43" s="75">
        <f>SUM(AL44:AL49)</f>
        <v>15</v>
      </c>
      <c r="AM43" s="75">
        <f>SUM(AM44:AM49)</f>
        <v>15</v>
      </c>
      <c r="AN43" s="75">
        <f>SUM(AN44:AN49)</f>
        <v>13</v>
      </c>
      <c r="AO43" s="75">
        <f>SUM(AO44:AO49)</f>
        <v>10</v>
      </c>
      <c r="AP43" s="75">
        <f t="shared" si="13"/>
        <v>7</v>
      </c>
      <c r="AQ43" s="75">
        <f t="shared" si="14"/>
        <v>14</v>
      </c>
      <c r="AR43" s="75">
        <f>SUM(AR44:AR49)</f>
        <v>7</v>
      </c>
      <c r="AS43" s="75">
        <f>SUM(AS44:AS49)</f>
        <v>11</v>
      </c>
      <c r="AT43" s="75">
        <f>SUM(AT44:AT49)</f>
        <v>0</v>
      </c>
      <c r="AU43" s="75">
        <f>SUM(AU44:AU49)</f>
        <v>3</v>
      </c>
      <c r="AV43" s="75">
        <f t="shared" si="15"/>
        <v>22</v>
      </c>
      <c r="AW43" s="75">
        <f t="shared" si="16"/>
        <v>24</v>
      </c>
      <c r="AX43" s="75">
        <f aca="true" t="shared" si="25" ref="AX43:BG43">SUM(AX44:AX49)</f>
        <v>0</v>
      </c>
      <c r="AY43" s="75">
        <f t="shared" si="25"/>
        <v>0</v>
      </c>
      <c r="AZ43" s="75">
        <f t="shared" si="25"/>
        <v>3</v>
      </c>
      <c r="BA43" s="75">
        <f t="shared" si="25"/>
        <v>2</v>
      </c>
      <c r="BB43" s="75">
        <f t="shared" si="25"/>
        <v>4</v>
      </c>
      <c r="BC43" s="75">
        <f t="shared" si="25"/>
        <v>7</v>
      </c>
      <c r="BD43" s="75">
        <f t="shared" si="25"/>
        <v>4</v>
      </c>
      <c r="BE43" s="75">
        <f t="shared" si="25"/>
        <v>6</v>
      </c>
      <c r="BF43" s="75">
        <f t="shared" si="25"/>
        <v>11</v>
      </c>
      <c r="BG43" s="76">
        <f t="shared" si="25"/>
        <v>9</v>
      </c>
      <c r="BH43" s="63"/>
      <c r="BI43" s="63"/>
      <c r="BJ43" s="63"/>
      <c r="BK43" s="63"/>
      <c r="BL43" s="63"/>
      <c r="BM43" s="63"/>
    </row>
    <row r="44" spans="1:65" ht="15.75" customHeight="1">
      <c r="A44" s="81"/>
      <c r="B44" s="102" t="s">
        <v>169</v>
      </c>
      <c r="C44" s="167">
        <v>24</v>
      </c>
      <c r="D44" s="77">
        <v>7</v>
      </c>
      <c r="E44" s="77">
        <v>1</v>
      </c>
      <c r="F44" s="77">
        <v>0</v>
      </c>
      <c r="G44" s="77">
        <v>0</v>
      </c>
      <c r="H44" s="77">
        <v>3</v>
      </c>
      <c r="I44" s="77">
        <v>3</v>
      </c>
      <c r="J44" s="77">
        <v>1</v>
      </c>
      <c r="K44" s="77">
        <v>3</v>
      </c>
      <c r="L44" s="114">
        <v>1</v>
      </c>
      <c r="M44" s="115">
        <v>0</v>
      </c>
      <c r="N44" s="77">
        <v>0</v>
      </c>
      <c r="O44" s="77">
        <v>1</v>
      </c>
      <c r="P44" s="77">
        <v>1</v>
      </c>
      <c r="Q44" s="77">
        <v>1</v>
      </c>
      <c r="R44" s="77">
        <v>2</v>
      </c>
      <c r="S44" s="77">
        <v>0</v>
      </c>
      <c r="T44" s="77">
        <v>3</v>
      </c>
      <c r="U44" s="77">
        <v>0</v>
      </c>
      <c r="V44" s="77">
        <v>5</v>
      </c>
      <c r="W44" s="114">
        <v>5</v>
      </c>
      <c r="X44" s="159">
        <f t="shared" si="7"/>
        <v>1</v>
      </c>
      <c r="Y44" s="159">
        <f t="shared" si="8"/>
        <v>3</v>
      </c>
      <c r="Z44" s="159">
        <v>0</v>
      </c>
      <c r="AA44" s="159">
        <v>0</v>
      </c>
      <c r="AB44" s="159">
        <v>1</v>
      </c>
      <c r="AC44" s="159">
        <v>3</v>
      </c>
      <c r="AD44" s="159">
        <f t="shared" si="9"/>
        <v>2</v>
      </c>
      <c r="AE44" s="159">
        <f t="shared" si="10"/>
        <v>0</v>
      </c>
      <c r="AF44" s="159">
        <v>2</v>
      </c>
      <c r="AG44" s="159">
        <v>0</v>
      </c>
      <c r="AH44" s="159">
        <v>0</v>
      </c>
      <c r="AI44" s="159">
        <v>0</v>
      </c>
      <c r="AJ44" s="159">
        <f t="shared" si="11"/>
        <v>7</v>
      </c>
      <c r="AK44" s="159">
        <f t="shared" si="12"/>
        <v>3</v>
      </c>
      <c r="AL44" s="159">
        <v>2</v>
      </c>
      <c r="AM44" s="159">
        <v>2</v>
      </c>
      <c r="AN44" s="159">
        <v>5</v>
      </c>
      <c r="AO44" s="159">
        <v>1</v>
      </c>
      <c r="AP44" s="159">
        <f t="shared" si="13"/>
        <v>0</v>
      </c>
      <c r="AQ44" s="159">
        <f t="shared" si="14"/>
        <v>4</v>
      </c>
      <c r="AR44" s="159">
        <v>0</v>
      </c>
      <c r="AS44" s="159">
        <v>4</v>
      </c>
      <c r="AT44" s="159">
        <v>0</v>
      </c>
      <c r="AU44" s="159">
        <v>0</v>
      </c>
      <c r="AV44" s="159">
        <f t="shared" si="15"/>
        <v>3</v>
      </c>
      <c r="AW44" s="159">
        <f t="shared" si="16"/>
        <v>4</v>
      </c>
      <c r="AX44" s="159">
        <v>0</v>
      </c>
      <c r="AY44" s="159">
        <v>0</v>
      </c>
      <c r="AZ44" s="159">
        <v>0</v>
      </c>
      <c r="BA44" s="159">
        <v>0</v>
      </c>
      <c r="BB44" s="159">
        <v>1</v>
      </c>
      <c r="BC44" s="159">
        <v>1</v>
      </c>
      <c r="BD44" s="159">
        <v>0</v>
      </c>
      <c r="BE44" s="159">
        <v>2</v>
      </c>
      <c r="BF44" s="159">
        <v>2</v>
      </c>
      <c r="BG44" s="168">
        <v>1</v>
      </c>
      <c r="BH44" s="63"/>
      <c r="BI44" s="63"/>
      <c r="BJ44" s="63"/>
      <c r="BK44" s="63"/>
      <c r="BL44" s="63"/>
      <c r="BM44" s="63"/>
    </row>
    <row r="45" spans="1:65" ht="15.75" customHeight="1">
      <c r="A45" s="81"/>
      <c r="B45" s="102" t="s">
        <v>170</v>
      </c>
      <c r="C45" s="167">
        <v>28</v>
      </c>
      <c r="D45" s="77">
        <v>23</v>
      </c>
      <c r="E45" s="77">
        <v>0</v>
      </c>
      <c r="F45" s="77">
        <v>0</v>
      </c>
      <c r="G45" s="77">
        <v>0</v>
      </c>
      <c r="H45" s="77">
        <v>14</v>
      </c>
      <c r="I45" s="77">
        <v>0</v>
      </c>
      <c r="J45" s="77">
        <v>2</v>
      </c>
      <c r="K45" s="77">
        <v>6</v>
      </c>
      <c r="L45" s="114">
        <v>1</v>
      </c>
      <c r="M45" s="115">
        <v>0</v>
      </c>
      <c r="N45" s="77">
        <v>1</v>
      </c>
      <c r="O45" s="77">
        <v>1</v>
      </c>
      <c r="P45" s="77">
        <v>6</v>
      </c>
      <c r="Q45" s="77">
        <v>2</v>
      </c>
      <c r="R45" s="77">
        <v>6</v>
      </c>
      <c r="S45" s="77">
        <v>0</v>
      </c>
      <c r="T45" s="77">
        <v>1</v>
      </c>
      <c r="U45" s="77">
        <v>1</v>
      </c>
      <c r="V45" s="77">
        <v>10</v>
      </c>
      <c r="W45" s="114">
        <v>13</v>
      </c>
      <c r="X45" s="159">
        <f t="shared" si="7"/>
        <v>3</v>
      </c>
      <c r="Y45" s="159">
        <f t="shared" si="8"/>
        <v>5</v>
      </c>
      <c r="Z45" s="159">
        <v>0</v>
      </c>
      <c r="AA45" s="159">
        <v>1</v>
      </c>
      <c r="AB45" s="159">
        <v>3</v>
      </c>
      <c r="AC45" s="159">
        <v>4</v>
      </c>
      <c r="AD45" s="159">
        <f t="shared" si="9"/>
        <v>1</v>
      </c>
      <c r="AE45" s="159">
        <f t="shared" si="10"/>
        <v>1</v>
      </c>
      <c r="AF45" s="159">
        <v>1</v>
      </c>
      <c r="AG45" s="159">
        <v>1</v>
      </c>
      <c r="AH45" s="159">
        <v>0</v>
      </c>
      <c r="AI45" s="159">
        <v>0</v>
      </c>
      <c r="AJ45" s="159">
        <f t="shared" si="11"/>
        <v>5</v>
      </c>
      <c r="AK45" s="159">
        <f t="shared" si="12"/>
        <v>5</v>
      </c>
      <c r="AL45" s="159">
        <v>3</v>
      </c>
      <c r="AM45" s="159">
        <v>5</v>
      </c>
      <c r="AN45" s="159">
        <v>2</v>
      </c>
      <c r="AO45" s="159">
        <v>0</v>
      </c>
      <c r="AP45" s="159">
        <f t="shared" si="13"/>
        <v>1</v>
      </c>
      <c r="AQ45" s="159">
        <f t="shared" si="14"/>
        <v>3</v>
      </c>
      <c r="AR45" s="159">
        <v>1</v>
      </c>
      <c r="AS45" s="159">
        <v>2</v>
      </c>
      <c r="AT45" s="159">
        <v>0</v>
      </c>
      <c r="AU45" s="159">
        <v>1</v>
      </c>
      <c r="AV45" s="159">
        <f t="shared" si="15"/>
        <v>7</v>
      </c>
      <c r="AW45" s="159">
        <f t="shared" si="16"/>
        <v>12</v>
      </c>
      <c r="AX45" s="159">
        <v>0</v>
      </c>
      <c r="AY45" s="159">
        <v>0</v>
      </c>
      <c r="AZ45" s="159">
        <v>1</v>
      </c>
      <c r="BA45" s="159">
        <v>2</v>
      </c>
      <c r="BB45" s="159">
        <v>1</v>
      </c>
      <c r="BC45" s="159">
        <v>3</v>
      </c>
      <c r="BD45" s="159">
        <v>2</v>
      </c>
      <c r="BE45" s="159">
        <v>3</v>
      </c>
      <c r="BF45" s="159">
        <v>3</v>
      </c>
      <c r="BG45" s="168">
        <v>4</v>
      </c>
      <c r="BH45" s="63"/>
      <c r="BI45" s="63"/>
      <c r="BJ45" s="63"/>
      <c r="BK45" s="63"/>
      <c r="BL45" s="63"/>
      <c r="BM45" s="63"/>
    </row>
    <row r="46" spans="1:65" ht="15.75" customHeight="1">
      <c r="A46" s="81"/>
      <c r="B46" s="102" t="s">
        <v>171</v>
      </c>
      <c r="C46" s="167">
        <v>32</v>
      </c>
      <c r="D46" s="77">
        <v>6</v>
      </c>
      <c r="E46" s="77">
        <v>1</v>
      </c>
      <c r="F46" s="77">
        <v>0</v>
      </c>
      <c r="G46" s="77">
        <v>0</v>
      </c>
      <c r="H46" s="77">
        <v>6</v>
      </c>
      <c r="I46" s="77">
        <v>4</v>
      </c>
      <c r="J46" s="77">
        <v>1</v>
      </c>
      <c r="K46" s="77">
        <v>7</v>
      </c>
      <c r="L46" s="114">
        <v>0</v>
      </c>
      <c r="M46" s="115">
        <v>0</v>
      </c>
      <c r="N46" s="77">
        <v>0</v>
      </c>
      <c r="O46" s="77">
        <v>1</v>
      </c>
      <c r="P46" s="77">
        <v>1</v>
      </c>
      <c r="Q46" s="77">
        <v>1</v>
      </c>
      <c r="R46" s="77">
        <v>1</v>
      </c>
      <c r="S46" s="77">
        <v>4</v>
      </c>
      <c r="T46" s="77">
        <v>0</v>
      </c>
      <c r="U46" s="77">
        <v>2</v>
      </c>
      <c r="V46" s="77">
        <v>3</v>
      </c>
      <c r="W46" s="114">
        <v>2</v>
      </c>
      <c r="X46" s="159">
        <f t="shared" si="7"/>
        <v>0</v>
      </c>
      <c r="Y46" s="159">
        <f t="shared" si="8"/>
        <v>1</v>
      </c>
      <c r="Z46" s="159">
        <v>0</v>
      </c>
      <c r="AA46" s="159">
        <v>0</v>
      </c>
      <c r="AB46" s="159">
        <v>0</v>
      </c>
      <c r="AC46" s="159">
        <v>1</v>
      </c>
      <c r="AD46" s="159">
        <f t="shared" si="9"/>
        <v>1</v>
      </c>
      <c r="AE46" s="159">
        <f t="shared" si="10"/>
        <v>0</v>
      </c>
      <c r="AF46" s="159">
        <v>1</v>
      </c>
      <c r="AG46" s="159">
        <v>0</v>
      </c>
      <c r="AH46" s="159">
        <v>0</v>
      </c>
      <c r="AI46" s="159">
        <v>0</v>
      </c>
      <c r="AJ46" s="159">
        <f t="shared" si="11"/>
        <v>6</v>
      </c>
      <c r="AK46" s="159">
        <f t="shared" si="12"/>
        <v>8</v>
      </c>
      <c r="AL46" s="159">
        <v>5</v>
      </c>
      <c r="AM46" s="159">
        <v>4</v>
      </c>
      <c r="AN46" s="159">
        <v>1</v>
      </c>
      <c r="AO46" s="159">
        <v>4</v>
      </c>
      <c r="AP46" s="159">
        <f t="shared" si="13"/>
        <v>4</v>
      </c>
      <c r="AQ46" s="159">
        <f t="shared" si="14"/>
        <v>6</v>
      </c>
      <c r="AR46" s="159">
        <v>4</v>
      </c>
      <c r="AS46" s="159">
        <v>5</v>
      </c>
      <c r="AT46" s="159">
        <v>0</v>
      </c>
      <c r="AU46" s="159">
        <v>1</v>
      </c>
      <c r="AV46" s="159">
        <f t="shared" si="15"/>
        <v>0</v>
      </c>
      <c r="AW46" s="159">
        <f t="shared" si="16"/>
        <v>4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v>3</v>
      </c>
      <c r="BD46" s="159">
        <v>0</v>
      </c>
      <c r="BE46" s="159">
        <v>0</v>
      </c>
      <c r="BF46" s="159">
        <v>0</v>
      </c>
      <c r="BG46" s="168">
        <v>1</v>
      </c>
      <c r="BH46" s="63"/>
      <c r="BI46" s="63"/>
      <c r="BJ46" s="63"/>
      <c r="BK46" s="63"/>
      <c r="BL46" s="63"/>
      <c r="BM46" s="63"/>
    </row>
    <row r="47" spans="1:65" ht="15.75" customHeight="1">
      <c r="A47" s="106"/>
      <c r="B47" s="102" t="s">
        <v>172</v>
      </c>
      <c r="C47" s="167">
        <v>23</v>
      </c>
      <c r="D47" s="77">
        <v>10</v>
      </c>
      <c r="E47" s="77">
        <v>0</v>
      </c>
      <c r="F47" s="77">
        <v>0</v>
      </c>
      <c r="G47" s="77">
        <v>0</v>
      </c>
      <c r="H47" s="77">
        <v>4</v>
      </c>
      <c r="I47" s="77">
        <v>1</v>
      </c>
      <c r="J47" s="77">
        <v>2</v>
      </c>
      <c r="K47" s="77">
        <v>10</v>
      </c>
      <c r="L47" s="114">
        <v>1</v>
      </c>
      <c r="M47" s="115">
        <v>1</v>
      </c>
      <c r="N47" s="77">
        <v>1</v>
      </c>
      <c r="O47" s="77">
        <v>0</v>
      </c>
      <c r="P47" s="77">
        <v>6</v>
      </c>
      <c r="Q47" s="77">
        <v>4</v>
      </c>
      <c r="R47" s="77">
        <v>1</v>
      </c>
      <c r="S47" s="77">
        <v>2</v>
      </c>
      <c r="T47" s="77">
        <v>0</v>
      </c>
      <c r="U47" s="77">
        <v>3</v>
      </c>
      <c r="V47" s="77">
        <v>3</v>
      </c>
      <c r="W47" s="114">
        <v>4</v>
      </c>
      <c r="X47" s="159">
        <f t="shared" si="7"/>
        <v>1</v>
      </c>
      <c r="Y47" s="159">
        <f t="shared" si="8"/>
        <v>3</v>
      </c>
      <c r="Z47" s="159">
        <v>0</v>
      </c>
      <c r="AA47" s="159">
        <v>0</v>
      </c>
      <c r="AB47" s="159">
        <v>1</v>
      </c>
      <c r="AC47" s="159">
        <v>3</v>
      </c>
      <c r="AD47" s="159">
        <f t="shared" si="9"/>
        <v>0</v>
      </c>
      <c r="AE47" s="159">
        <f t="shared" si="10"/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f t="shared" si="11"/>
        <v>3</v>
      </c>
      <c r="AK47" s="159">
        <f t="shared" si="12"/>
        <v>4</v>
      </c>
      <c r="AL47" s="159">
        <v>1</v>
      </c>
      <c r="AM47" s="159">
        <v>1</v>
      </c>
      <c r="AN47" s="159">
        <v>2</v>
      </c>
      <c r="AO47" s="159">
        <v>3</v>
      </c>
      <c r="AP47" s="159">
        <f t="shared" si="13"/>
        <v>1</v>
      </c>
      <c r="AQ47" s="159">
        <f t="shared" si="14"/>
        <v>0</v>
      </c>
      <c r="AR47" s="159">
        <v>1</v>
      </c>
      <c r="AS47" s="159">
        <v>0</v>
      </c>
      <c r="AT47" s="159">
        <v>0</v>
      </c>
      <c r="AU47" s="159">
        <v>0</v>
      </c>
      <c r="AV47" s="159">
        <f t="shared" si="15"/>
        <v>10</v>
      </c>
      <c r="AW47" s="159">
        <f t="shared" si="16"/>
        <v>4</v>
      </c>
      <c r="AX47" s="159">
        <v>0</v>
      </c>
      <c r="AY47" s="159">
        <v>0</v>
      </c>
      <c r="AZ47" s="159">
        <v>2</v>
      </c>
      <c r="BA47" s="159">
        <v>0</v>
      </c>
      <c r="BB47" s="159">
        <v>1</v>
      </c>
      <c r="BC47" s="159">
        <v>0</v>
      </c>
      <c r="BD47" s="159">
        <v>1</v>
      </c>
      <c r="BE47" s="159">
        <v>1</v>
      </c>
      <c r="BF47" s="159">
        <v>6</v>
      </c>
      <c r="BG47" s="168">
        <v>3</v>
      </c>
      <c r="BH47" s="63"/>
      <c r="BI47" s="63"/>
      <c r="BJ47" s="63"/>
      <c r="BK47" s="63"/>
      <c r="BL47" s="63"/>
      <c r="BM47" s="63"/>
    </row>
    <row r="48" spans="1:65" ht="15.75" customHeight="1">
      <c r="A48" s="81" t="s">
        <v>173</v>
      </c>
      <c r="B48" s="102" t="s">
        <v>174</v>
      </c>
      <c r="C48" s="167">
        <v>19</v>
      </c>
      <c r="D48" s="77">
        <v>4</v>
      </c>
      <c r="E48" s="77">
        <v>0</v>
      </c>
      <c r="F48" s="77">
        <v>0</v>
      </c>
      <c r="G48" s="77">
        <v>0</v>
      </c>
      <c r="H48" s="77">
        <v>3</v>
      </c>
      <c r="I48" s="77">
        <v>0</v>
      </c>
      <c r="J48" s="77">
        <v>0</v>
      </c>
      <c r="K48" s="77">
        <v>5</v>
      </c>
      <c r="L48" s="114">
        <v>2</v>
      </c>
      <c r="M48" s="115">
        <v>0</v>
      </c>
      <c r="N48" s="77">
        <v>1</v>
      </c>
      <c r="O48" s="77">
        <v>1</v>
      </c>
      <c r="P48" s="77">
        <v>3</v>
      </c>
      <c r="Q48" s="77">
        <v>2</v>
      </c>
      <c r="R48" s="77">
        <v>1</v>
      </c>
      <c r="S48" s="77">
        <v>2</v>
      </c>
      <c r="T48" s="77">
        <v>1</v>
      </c>
      <c r="U48" s="77">
        <v>2</v>
      </c>
      <c r="V48" s="77">
        <v>2</v>
      </c>
      <c r="W48" s="114">
        <v>3</v>
      </c>
      <c r="X48" s="159">
        <f aca="true" t="shared" si="26" ref="X48:X76">SUM(Z48,AB48)</f>
        <v>6</v>
      </c>
      <c r="Y48" s="159">
        <f aca="true" t="shared" si="27" ref="Y48:Y76">SUM(AA48,AC48)</f>
        <v>1</v>
      </c>
      <c r="Z48" s="159">
        <v>2</v>
      </c>
      <c r="AA48" s="159">
        <v>0</v>
      </c>
      <c r="AB48" s="159">
        <v>4</v>
      </c>
      <c r="AC48" s="159">
        <v>1</v>
      </c>
      <c r="AD48" s="159">
        <f aca="true" t="shared" si="28" ref="AD48:AD76">SUM(AF48,AH48)</f>
        <v>2</v>
      </c>
      <c r="AE48" s="159">
        <f aca="true" t="shared" si="29" ref="AE48:AE76">SUM(AG48,AI48)</f>
        <v>0</v>
      </c>
      <c r="AF48" s="159">
        <v>1</v>
      </c>
      <c r="AG48" s="159">
        <v>0</v>
      </c>
      <c r="AH48" s="159">
        <v>1</v>
      </c>
      <c r="AI48" s="159">
        <v>0</v>
      </c>
      <c r="AJ48" s="159">
        <f aca="true" t="shared" si="30" ref="AJ48:AJ76">SUM(AL48,AN48)</f>
        <v>4</v>
      </c>
      <c r="AK48" s="159">
        <f aca="true" t="shared" si="31" ref="AK48:AK76">SUM(AM48,AO48)</f>
        <v>2</v>
      </c>
      <c r="AL48" s="159">
        <v>2</v>
      </c>
      <c r="AM48" s="159">
        <v>1</v>
      </c>
      <c r="AN48" s="159">
        <v>2</v>
      </c>
      <c r="AO48" s="159">
        <v>1</v>
      </c>
      <c r="AP48" s="159">
        <f aca="true" t="shared" si="32" ref="AP48:AP76">SUM(AR48,AT48)</f>
        <v>0</v>
      </c>
      <c r="AQ48" s="159">
        <f aca="true" t="shared" si="33" ref="AQ48:AQ76">SUM(AS48,AU48)</f>
        <v>1</v>
      </c>
      <c r="AR48" s="159">
        <v>0</v>
      </c>
      <c r="AS48" s="159">
        <v>0</v>
      </c>
      <c r="AT48" s="159">
        <v>0</v>
      </c>
      <c r="AU48" s="159">
        <v>1</v>
      </c>
      <c r="AV48" s="159">
        <f aca="true" t="shared" si="34" ref="AV48:AV76">SUM(AX48,AZ48,BB48,BD48,BF48)</f>
        <v>0</v>
      </c>
      <c r="AW48" s="159">
        <f aca="true" t="shared" si="35" ref="AW48:AW76">SUM(AY48,BA48,BC48,BE48,BG48)</f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68">
        <v>0</v>
      </c>
      <c r="BH48" s="63"/>
      <c r="BI48" s="63"/>
      <c r="BJ48" s="63"/>
      <c r="BK48" s="63"/>
      <c r="BL48" s="63"/>
      <c r="BM48" s="63"/>
    </row>
    <row r="49" spans="1:65" ht="15.75" customHeight="1">
      <c r="A49" s="84"/>
      <c r="B49" s="102" t="s">
        <v>175</v>
      </c>
      <c r="C49" s="169">
        <v>4</v>
      </c>
      <c r="D49" s="86">
        <v>3</v>
      </c>
      <c r="E49" s="86">
        <v>0</v>
      </c>
      <c r="F49" s="86">
        <v>0</v>
      </c>
      <c r="G49" s="86">
        <v>0</v>
      </c>
      <c r="H49" s="86">
        <v>1</v>
      </c>
      <c r="I49" s="86">
        <v>1</v>
      </c>
      <c r="J49" s="86">
        <v>0</v>
      </c>
      <c r="K49" s="86">
        <v>1</v>
      </c>
      <c r="L49" s="117">
        <v>0</v>
      </c>
      <c r="M49" s="118">
        <v>1</v>
      </c>
      <c r="N49" s="86">
        <v>1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2</v>
      </c>
      <c r="W49" s="117">
        <v>5</v>
      </c>
      <c r="X49" s="164">
        <f t="shared" si="26"/>
        <v>2</v>
      </c>
      <c r="Y49" s="164">
        <f t="shared" si="27"/>
        <v>4</v>
      </c>
      <c r="Z49" s="164">
        <v>0</v>
      </c>
      <c r="AA49" s="164">
        <v>4</v>
      </c>
      <c r="AB49" s="164">
        <v>2</v>
      </c>
      <c r="AC49" s="164">
        <v>0</v>
      </c>
      <c r="AD49" s="164">
        <f t="shared" si="28"/>
        <v>0</v>
      </c>
      <c r="AE49" s="164">
        <f t="shared" si="29"/>
        <v>2</v>
      </c>
      <c r="AF49" s="164">
        <v>0</v>
      </c>
      <c r="AG49" s="164">
        <v>0</v>
      </c>
      <c r="AH49" s="164">
        <v>0</v>
      </c>
      <c r="AI49" s="164">
        <v>2</v>
      </c>
      <c r="AJ49" s="164">
        <f t="shared" si="30"/>
        <v>3</v>
      </c>
      <c r="AK49" s="164">
        <f t="shared" si="31"/>
        <v>3</v>
      </c>
      <c r="AL49" s="164">
        <v>2</v>
      </c>
      <c r="AM49" s="164">
        <v>2</v>
      </c>
      <c r="AN49" s="164">
        <v>1</v>
      </c>
      <c r="AO49" s="164">
        <v>1</v>
      </c>
      <c r="AP49" s="164">
        <f t="shared" si="32"/>
        <v>1</v>
      </c>
      <c r="AQ49" s="164">
        <f t="shared" si="33"/>
        <v>0</v>
      </c>
      <c r="AR49" s="164">
        <v>1</v>
      </c>
      <c r="AS49" s="164">
        <v>0</v>
      </c>
      <c r="AT49" s="164">
        <v>0</v>
      </c>
      <c r="AU49" s="164">
        <v>0</v>
      </c>
      <c r="AV49" s="164">
        <f t="shared" si="34"/>
        <v>2</v>
      </c>
      <c r="AW49" s="164">
        <f t="shared" si="35"/>
        <v>0</v>
      </c>
      <c r="AX49" s="164">
        <v>0</v>
      </c>
      <c r="AY49" s="164">
        <v>0</v>
      </c>
      <c r="AZ49" s="164">
        <v>0</v>
      </c>
      <c r="BA49" s="164">
        <v>0</v>
      </c>
      <c r="BB49" s="164">
        <v>1</v>
      </c>
      <c r="BC49" s="164">
        <v>0</v>
      </c>
      <c r="BD49" s="164">
        <v>1</v>
      </c>
      <c r="BE49" s="164">
        <v>0</v>
      </c>
      <c r="BF49" s="164">
        <v>0</v>
      </c>
      <c r="BG49" s="173">
        <v>0</v>
      </c>
      <c r="BH49" s="63"/>
      <c r="BI49" s="63"/>
      <c r="BJ49" s="63"/>
      <c r="BK49" s="63"/>
      <c r="BL49" s="63"/>
      <c r="BM49" s="63"/>
    </row>
    <row r="50" spans="1:65" ht="15.75" customHeight="1">
      <c r="A50" s="95" t="s">
        <v>76</v>
      </c>
      <c r="B50" s="96"/>
      <c r="C50" s="158">
        <f aca="true" t="shared" si="36" ref="C50:W50">SUM(C51:C54)</f>
        <v>90</v>
      </c>
      <c r="D50" s="72">
        <f t="shared" si="36"/>
        <v>24</v>
      </c>
      <c r="E50" s="72">
        <f t="shared" si="36"/>
        <v>0</v>
      </c>
      <c r="F50" s="72">
        <f t="shared" si="36"/>
        <v>2</v>
      </c>
      <c r="G50" s="72">
        <f t="shared" si="36"/>
        <v>0</v>
      </c>
      <c r="H50" s="72">
        <f t="shared" si="36"/>
        <v>13</v>
      </c>
      <c r="I50" s="72">
        <f t="shared" si="36"/>
        <v>6</v>
      </c>
      <c r="J50" s="72">
        <f t="shared" si="36"/>
        <v>5</v>
      </c>
      <c r="K50" s="72">
        <f t="shared" si="36"/>
        <v>8</v>
      </c>
      <c r="L50" s="73">
        <f t="shared" si="36"/>
        <v>10</v>
      </c>
      <c r="M50" s="74">
        <f t="shared" si="36"/>
        <v>5</v>
      </c>
      <c r="N50" s="72">
        <f t="shared" si="36"/>
        <v>1</v>
      </c>
      <c r="O50" s="72">
        <f t="shared" si="36"/>
        <v>1</v>
      </c>
      <c r="P50" s="72">
        <f t="shared" si="36"/>
        <v>12</v>
      </c>
      <c r="Q50" s="72">
        <f t="shared" si="36"/>
        <v>9</v>
      </c>
      <c r="R50" s="72">
        <f t="shared" si="36"/>
        <v>8</v>
      </c>
      <c r="S50" s="72">
        <f t="shared" si="36"/>
        <v>3</v>
      </c>
      <c r="T50" s="72">
        <f t="shared" si="36"/>
        <v>6</v>
      </c>
      <c r="U50" s="72">
        <f t="shared" si="36"/>
        <v>4</v>
      </c>
      <c r="V50" s="72">
        <f t="shared" si="36"/>
        <v>25</v>
      </c>
      <c r="W50" s="73">
        <f t="shared" si="36"/>
        <v>14</v>
      </c>
      <c r="X50" s="75">
        <f t="shared" si="26"/>
        <v>5</v>
      </c>
      <c r="Y50" s="75">
        <f t="shared" si="27"/>
        <v>7</v>
      </c>
      <c r="Z50" s="75">
        <f>SUM(Z51:Z54)</f>
        <v>2</v>
      </c>
      <c r="AA50" s="75">
        <f>SUM(AA51:AA54)</f>
        <v>1</v>
      </c>
      <c r="AB50" s="75">
        <f>SUM(AB51:AB54)</f>
        <v>3</v>
      </c>
      <c r="AC50" s="75">
        <f>SUM(AC51:AC54)</f>
        <v>6</v>
      </c>
      <c r="AD50" s="75">
        <f t="shared" si="28"/>
        <v>5</v>
      </c>
      <c r="AE50" s="75">
        <f t="shared" si="29"/>
        <v>3</v>
      </c>
      <c r="AF50" s="75">
        <f>SUM(AF51:AF54)</f>
        <v>2</v>
      </c>
      <c r="AG50" s="75">
        <f>SUM(AG51:AG54)</f>
        <v>0</v>
      </c>
      <c r="AH50" s="75">
        <f>SUM(AH51:AH54)</f>
        <v>3</v>
      </c>
      <c r="AI50" s="75">
        <f>SUM(AI51:AI54)</f>
        <v>3</v>
      </c>
      <c r="AJ50" s="75">
        <f t="shared" si="30"/>
        <v>9</v>
      </c>
      <c r="AK50" s="75">
        <f t="shared" si="31"/>
        <v>21</v>
      </c>
      <c r="AL50" s="75">
        <f>SUM(AL51:AL54)</f>
        <v>5</v>
      </c>
      <c r="AM50" s="75">
        <f>SUM(AM51:AM54)</f>
        <v>16</v>
      </c>
      <c r="AN50" s="75">
        <f>SUM(AN51:AN54)</f>
        <v>4</v>
      </c>
      <c r="AO50" s="75">
        <f>SUM(AO51:AO54)</f>
        <v>5</v>
      </c>
      <c r="AP50" s="75">
        <f t="shared" si="32"/>
        <v>2</v>
      </c>
      <c r="AQ50" s="75">
        <f t="shared" si="33"/>
        <v>7</v>
      </c>
      <c r="AR50" s="75">
        <f>SUM(AR51:AR54)</f>
        <v>2</v>
      </c>
      <c r="AS50" s="75">
        <f>SUM(AS51:AS54)</f>
        <v>7</v>
      </c>
      <c r="AT50" s="75">
        <f>SUM(AT51:AT54)</f>
        <v>0</v>
      </c>
      <c r="AU50" s="75">
        <f>SUM(AU51:AU54)</f>
        <v>0</v>
      </c>
      <c r="AV50" s="75">
        <f t="shared" si="34"/>
        <v>7</v>
      </c>
      <c r="AW50" s="75">
        <f t="shared" si="35"/>
        <v>9</v>
      </c>
      <c r="AX50" s="75">
        <f aca="true" t="shared" si="37" ref="AX50:BG50">SUM(AX51:AX54)</f>
        <v>0</v>
      </c>
      <c r="AY50" s="75">
        <f t="shared" si="37"/>
        <v>0</v>
      </c>
      <c r="AZ50" s="75">
        <f t="shared" si="37"/>
        <v>0</v>
      </c>
      <c r="BA50" s="75">
        <f t="shared" si="37"/>
        <v>3</v>
      </c>
      <c r="BB50" s="75">
        <f t="shared" si="37"/>
        <v>4</v>
      </c>
      <c r="BC50" s="75">
        <f t="shared" si="37"/>
        <v>1</v>
      </c>
      <c r="BD50" s="75">
        <f t="shared" si="37"/>
        <v>1</v>
      </c>
      <c r="BE50" s="75">
        <f t="shared" si="37"/>
        <v>2</v>
      </c>
      <c r="BF50" s="75">
        <f t="shared" si="37"/>
        <v>2</v>
      </c>
      <c r="BG50" s="76">
        <f t="shared" si="37"/>
        <v>3</v>
      </c>
      <c r="BH50" s="63"/>
      <c r="BI50" s="63"/>
      <c r="BJ50" s="63"/>
      <c r="BK50" s="63"/>
      <c r="BL50" s="63"/>
      <c r="BM50" s="63"/>
    </row>
    <row r="51" spans="1:65" ht="15.75" customHeight="1">
      <c r="A51" s="81"/>
      <c r="B51" s="102" t="s">
        <v>176</v>
      </c>
      <c r="C51" s="167">
        <v>30</v>
      </c>
      <c r="D51" s="77">
        <v>6</v>
      </c>
      <c r="E51" s="77">
        <v>0</v>
      </c>
      <c r="F51" s="77">
        <v>2</v>
      </c>
      <c r="G51" s="77">
        <v>0</v>
      </c>
      <c r="H51" s="77">
        <v>1</v>
      </c>
      <c r="I51" s="77">
        <v>2</v>
      </c>
      <c r="J51" s="77">
        <v>1</v>
      </c>
      <c r="K51" s="77">
        <v>4</v>
      </c>
      <c r="L51" s="114">
        <v>2</v>
      </c>
      <c r="M51" s="115">
        <v>2</v>
      </c>
      <c r="N51" s="77">
        <v>0</v>
      </c>
      <c r="O51" s="77">
        <v>0</v>
      </c>
      <c r="P51" s="77">
        <v>2</v>
      </c>
      <c r="Q51" s="77">
        <v>2</v>
      </c>
      <c r="R51" s="77">
        <v>3</v>
      </c>
      <c r="S51" s="77">
        <v>1</v>
      </c>
      <c r="T51" s="77">
        <v>0</v>
      </c>
      <c r="U51" s="77">
        <v>0</v>
      </c>
      <c r="V51" s="77">
        <v>7</v>
      </c>
      <c r="W51" s="114">
        <v>6</v>
      </c>
      <c r="X51" s="159">
        <f t="shared" si="26"/>
        <v>3</v>
      </c>
      <c r="Y51" s="159">
        <f t="shared" si="27"/>
        <v>0</v>
      </c>
      <c r="Z51" s="159">
        <v>1</v>
      </c>
      <c r="AA51" s="159">
        <v>0</v>
      </c>
      <c r="AB51" s="159">
        <v>2</v>
      </c>
      <c r="AC51" s="159">
        <v>0</v>
      </c>
      <c r="AD51" s="159">
        <f t="shared" si="28"/>
        <v>2</v>
      </c>
      <c r="AE51" s="159">
        <f t="shared" si="29"/>
        <v>1</v>
      </c>
      <c r="AF51" s="159">
        <v>0</v>
      </c>
      <c r="AG51" s="159">
        <v>0</v>
      </c>
      <c r="AH51" s="159">
        <v>2</v>
      </c>
      <c r="AI51" s="159">
        <v>1</v>
      </c>
      <c r="AJ51" s="159">
        <f t="shared" si="30"/>
        <v>1</v>
      </c>
      <c r="AK51" s="159">
        <f t="shared" si="31"/>
        <v>6</v>
      </c>
      <c r="AL51" s="159">
        <v>1</v>
      </c>
      <c r="AM51" s="159">
        <v>6</v>
      </c>
      <c r="AN51" s="159">
        <v>0</v>
      </c>
      <c r="AO51" s="159">
        <v>0</v>
      </c>
      <c r="AP51" s="159">
        <f t="shared" si="32"/>
        <v>1</v>
      </c>
      <c r="AQ51" s="159">
        <f t="shared" si="33"/>
        <v>1</v>
      </c>
      <c r="AR51" s="159">
        <v>1</v>
      </c>
      <c r="AS51" s="159">
        <v>1</v>
      </c>
      <c r="AT51" s="159">
        <v>0</v>
      </c>
      <c r="AU51" s="159">
        <v>0</v>
      </c>
      <c r="AV51" s="159">
        <f t="shared" si="34"/>
        <v>4</v>
      </c>
      <c r="AW51" s="159">
        <f t="shared" si="35"/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2</v>
      </c>
      <c r="BC51" s="159">
        <v>0</v>
      </c>
      <c r="BD51" s="159">
        <v>1</v>
      </c>
      <c r="BE51" s="159">
        <v>0</v>
      </c>
      <c r="BF51" s="159">
        <v>1</v>
      </c>
      <c r="BG51" s="168">
        <v>0</v>
      </c>
      <c r="BH51" s="63"/>
      <c r="BI51" s="63"/>
      <c r="BJ51" s="63"/>
      <c r="BK51" s="63"/>
      <c r="BL51" s="63"/>
      <c r="BM51" s="63"/>
    </row>
    <row r="52" spans="1:65" ht="15.75" customHeight="1">
      <c r="A52" s="81"/>
      <c r="B52" s="102" t="s">
        <v>177</v>
      </c>
      <c r="C52" s="167">
        <v>38</v>
      </c>
      <c r="D52" s="77">
        <v>13</v>
      </c>
      <c r="E52" s="77">
        <v>0</v>
      </c>
      <c r="F52" s="77">
        <v>0</v>
      </c>
      <c r="G52" s="77">
        <v>0</v>
      </c>
      <c r="H52" s="77">
        <v>8</v>
      </c>
      <c r="I52" s="77">
        <v>3</v>
      </c>
      <c r="J52" s="77">
        <v>3</v>
      </c>
      <c r="K52" s="77">
        <v>3</v>
      </c>
      <c r="L52" s="114">
        <v>5</v>
      </c>
      <c r="M52" s="115">
        <v>1</v>
      </c>
      <c r="N52" s="77">
        <v>0</v>
      </c>
      <c r="O52" s="77">
        <v>1</v>
      </c>
      <c r="P52" s="77">
        <v>7</v>
      </c>
      <c r="Q52" s="77">
        <v>4</v>
      </c>
      <c r="R52" s="77">
        <v>3</v>
      </c>
      <c r="S52" s="77">
        <v>0</v>
      </c>
      <c r="T52" s="77">
        <v>2</v>
      </c>
      <c r="U52" s="77">
        <v>4</v>
      </c>
      <c r="V52" s="77">
        <v>10</v>
      </c>
      <c r="W52" s="114">
        <v>4</v>
      </c>
      <c r="X52" s="159">
        <f t="shared" si="26"/>
        <v>0</v>
      </c>
      <c r="Y52" s="159">
        <f t="shared" si="27"/>
        <v>6</v>
      </c>
      <c r="Z52" s="159">
        <v>0</v>
      </c>
      <c r="AA52" s="159">
        <v>1</v>
      </c>
      <c r="AB52" s="159">
        <v>0</v>
      </c>
      <c r="AC52" s="159">
        <v>5</v>
      </c>
      <c r="AD52" s="159">
        <f t="shared" si="28"/>
        <v>0</v>
      </c>
      <c r="AE52" s="159">
        <f t="shared" si="29"/>
        <v>2</v>
      </c>
      <c r="AF52" s="159">
        <v>0</v>
      </c>
      <c r="AG52" s="159">
        <v>0</v>
      </c>
      <c r="AH52" s="159">
        <v>0</v>
      </c>
      <c r="AI52" s="159">
        <v>2</v>
      </c>
      <c r="AJ52" s="159">
        <f t="shared" si="30"/>
        <v>4</v>
      </c>
      <c r="AK52" s="159">
        <f t="shared" si="31"/>
        <v>9</v>
      </c>
      <c r="AL52" s="159">
        <v>1</v>
      </c>
      <c r="AM52" s="159">
        <v>6</v>
      </c>
      <c r="AN52" s="159">
        <v>3</v>
      </c>
      <c r="AO52" s="159">
        <v>3</v>
      </c>
      <c r="AP52" s="159">
        <f t="shared" si="32"/>
        <v>0</v>
      </c>
      <c r="AQ52" s="159">
        <f t="shared" si="33"/>
        <v>5</v>
      </c>
      <c r="AR52" s="159">
        <v>0</v>
      </c>
      <c r="AS52" s="159">
        <v>5</v>
      </c>
      <c r="AT52" s="159">
        <v>0</v>
      </c>
      <c r="AU52" s="159">
        <v>0</v>
      </c>
      <c r="AV52" s="159">
        <f t="shared" si="34"/>
        <v>2</v>
      </c>
      <c r="AW52" s="159">
        <f t="shared" si="35"/>
        <v>5</v>
      </c>
      <c r="AX52" s="159">
        <v>0</v>
      </c>
      <c r="AY52" s="159">
        <v>0</v>
      </c>
      <c r="AZ52" s="159">
        <v>0</v>
      </c>
      <c r="BA52" s="159">
        <v>1</v>
      </c>
      <c r="BB52" s="159">
        <v>1</v>
      </c>
      <c r="BC52" s="159">
        <v>1</v>
      </c>
      <c r="BD52" s="159">
        <v>0</v>
      </c>
      <c r="BE52" s="159">
        <v>2</v>
      </c>
      <c r="BF52" s="159">
        <v>1</v>
      </c>
      <c r="BG52" s="168">
        <v>1</v>
      </c>
      <c r="BH52" s="63"/>
      <c r="BI52" s="63"/>
      <c r="BJ52" s="63"/>
      <c r="BK52" s="63"/>
      <c r="BL52" s="63"/>
      <c r="BM52" s="63"/>
    </row>
    <row r="53" spans="1:65" ht="15.75" customHeight="1">
      <c r="A53" s="81"/>
      <c r="B53" s="102" t="s">
        <v>77</v>
      </c>
      <c r="C53" s="167">
        <v>9</v>
      </c>
      <c r="D53" s="77">
        <v>3</v>
      </c>
      <c r="E53" s="77">
        <v>0</v>
      </c>
      <c r="F53" s="77">
        <v>0</v>
      </c>
      <c r="G53" s="77">
        <v>0</v>
      </c>
      <c r="H53" s="77">
        <v>0</v>
      </c>
      <c r="I53" s="77">
        <v>1</v>
      </c>
      <c r="J53" s="77">
        <v>1</v>
      </c>
      <c r="K53" s="77">
        <v>0</v>
      </c>
      <c r="L53" s="114">
        <v>0</v>
      </c>
      <c r="M53" s="115">
        <v>1</v>
      </c>
      <c r="N53" s="77">
        <v>1</v>
      </c>
      <c r="O53" s="77">
        <v>0</v>
      </c>
      <c r="P53" s="77">
        <v>0</v>
      </c>
      <c r="Q53" s="77">
        <v>2</v>
      </c>
      <c r="R53" s="77">
        <v>1</v>
      </c>
      <c r="S53" s="77">
        <v>1</v>
      </c>
      <c r="T53" s="77">
        <v>3</v>
      </c>
      <c r="U53" s="77">
        <v>0</v>
      </c>
      <c r="V53" s="77">
        <v>2</v>
      </c>
      <c r="W53" s="114">
        <v>1</v>
      </c>
      <c r="X53" s="159">
        <f t="shared" si="26"/>
        <v>1</v>
      </c>
      <c r="Y53" s="159">
        <f t="shared" si="27"/>
        <v>1</v>
      </c>
      <c r="Z53" s="159">
        <v>0</v>
      </c>
      <c r="AA53" s="159">
        <v>0</v>
      </c>
      <c r="AB53" s="159">
        <v>1</v>
      </c>
      <c r="AC53" s="159">
        <v>1</v>
      </c>
      <c r="AD53" s="159">
        <f t="shared" si="28"/>
        <v>1</v>
      </c>
      <c r="AE53" s="159">
        <f t="shared" si="29"/>
        <v>0</v>
      </c>
      <c r="AF53" s="159">
        <v>0</v>
      </c>
      <c r="AG53" s="159">
        <v>0</v>
      </c>
      <c r="AH53" s="159">
        <v>1</v>
      </c>
      <c r="AI53" s="159">
        <v>0</v>
      </c>
      <c r="AJ53" s="159">
        <f t="shared" si="30"/>
        <v>2</v>
      </c>
      <c r="AK53" s="159">
        <f t="shared" si="31"/>
        <v>2</v>
      </c>
      <c r="AL53" s="159">
        <v>2</v>
      </c>
      <c r="AM53" s="159">
        <v>2</v>
      </c>
      <c r="AN53" s="159">
        <v>0</v>
      </c>
      <c r="AO53" s="159">
        <v>0</v>
      </c>
      <c r="AP53" s="159">
        <f t="shared" si="32"/>
        <v>0</v>
      </c>
      <c r="AQ53" s="159">
        <f t="shared" si="33"/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f t="shared" si="34"/>
        <v>1</v>
      </c>
      <c r="AW53" s="159">
        <f t="shared" si="35"/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1</v>
      </c>
      <c r="BC53" s="159">
        <v>0</v>
      </c>
      <c r="BD53" s="159">
        <v>0</v>
      </c>
      <c r="BE53" s="159">
        <v>0</v>
      </c>
      <c r="BF53" s="159">
        <v>0</v>
      </c>
      <c r="BG53" s="168">
        <v>0</v>
      </c>
      <c r="BH53" s="63"/>
      <c r="BI53" s="63"/>
      <c r="BJ53" s="63"/>
      <c r="BK53" s="63"/>
      <c r="BL53" s="63"/>
      <c r="BM53" s="63"/>
    </row>
    <row r="54" spans="1:65" ht="15.75" customHeight="1">
      <c r="A54" s="81"/>
      <c r="B54" s="102" t="s">
        <v>78</v>
      </c>
      <c r="C54" s="169">
        <v>13</v>
      </c>
      <c r="D54" s="86">
        <v>2</v>
      </c>
      <c r="E54" s="86">
        <v>0</v>
      </c>
      <c r="F54" s="86">
        <v>0</v>
      </c>
      <c r="G54" s="86">
        <v>0</v>
      </c>
      <c r="H54" s="86">
        <v>4</v>
      </c>
      <c r="I54" s="86">
        <v>0</v>
      </c>
      <c r="J54" s="86">
        <v>0</v>
      </c>
      <c r="K54" s="86">
        <v>1</v>
      </c>
      <c r="L54" s="117">
        <v>3</v>
      </c>
      <c r="M54" s="118">
        <v>1</v>
      </c>
      <c r="N54" s="86">
        <v>0</v>
      </c>
      <c r="O54" s="86">
        <v>0</v>
      </c>
      <c r="P54" s="86">
        <v>3</v>
      </c>
      <c r="Q54" s="86">
        <v>1</v>
      </c>
      <c r="R54" s="86">
        <v>1</v>
      </c>
      <c r="S54" s="86">
        <v>1</v>
      </c>
      <c r="T54" s="86">
        <v>1</v>
      </c>
      <c r="U54" s="86">
        <v>0</v>
      </c>
      <c r="V54" s="86">
        <v>6</v>
      </c>
      <c r="W54" s="117">
        <v>3</v>
      </c>
      <c r="X54" s="164">
        <f t="shared" si="26"/>
        <v>1</v>
      </c>
      <c r="Y54" s="164">
        <f t="shared" si="27"/>
        <v>0</v>
      </c>
      <c r="Z54" s="164">
        <v>1</v>
      </c>
      <c r="AA54" s="164">
        <v>0</v>
      </c>
      <c r="AB54" s="164">
        <v>0</v>
      </c>
      <c r="AC54" s="164">
        <v>0</v>
      </c>
      <c r="AD54" s="164">
        <f t="shared" si="28"/>
        <v>2</v>
      </c>
      <c r="AE54" s="164">
        <f t="shared" si="29"/>
        <v>0</v>
      </c>
      <c r="AF54" s="164">
        <v>2</v>
      </c>
      <c r="AG54" s="164">
        <v>0</v>
      </c>
      <c r="AH54" s="164">
        <v>0</v>
      </c>
      <c r="AI54" s="164">
        <v>0</v>
      </c>
      <c r="AJ54" s="164">
        <f t="shared" si="30"/>
        <v>2</v>
      </c>
      <c r="AK54" s="164">
        <f t="shared" si="31"/>
        <v>4</v>
      </c>
      <c r="AL54" s="164">
        <v>1</v>
      </c>
      <c r="AM54" s="164">
        <v>2</v>
      </c>
      <c r="AN54" s="164">
        <v>1</v>
      </c>
      <c r="AO54" s="164">
        <v>2</v>
      </c>
      <c r="AP54" s="164">
        <f t="shared" si="32"/>
        <v>1</v>
      </c>
      <c r="AQ54" s="164">
        <f t="shared" si="33"/>
        <v>1</v>
      </c>
      <c r="AR54" s="164">
        <v>1</v>
      </c>
      <c r="AS54" s="164">
        <v>1</v>
      </c>
      <c r="AT54" s="164">
        <v>0</v>
      </c>
      <c r="AU54" s="164">
        <v>0</v>
      </c>
      <c r="AV54" s="164">
        <f t="shared" si="34"/>
        <v>0</v>
      </c>
      <c r="AW54" s="164">
        <f t="shared" si="35"/>
        <v>4</v>
      </c>
      <c r="AX54" s="164">
        <v>0</v>
      </c>
      <c r="AY54" s="164">
        <v>0</v>
      </c>
      <c r="AZ54" s="164">
        <v>0</v>
      </c>
      <c r="BA54" s="164">
        <v>2</v>
      </c>
      <c r="BB54" s="164">
        <v>0</v>
      </c>
      <c r="BC54" s="164">
        <v>0</v>
      </c>
      <c r="BD54" s="164">
        <v>0</v>
      </c>
      <c r="BE54" s="164">
        <v>0</v>
      </c>
      <c r="BF54" s="164">
        <v>0</v>
      </c>
      <c r="BG54" s="173">
        <v>2</v>
      </c>
      <c r="BH54" s="63"/>
      <c r="BI54" s="63"/>
      <c r="BJ54" s="63"/>
      <c r="BK54" s="63"/>
      <c r="BL54" s="63"/>
      <c r="BM54" s="63"/>
    </row>
    <row r="55" spans="1:65" ht="15.75" customHeight="1">
      <c r="A55" s="107" t="s">
        <v>79</v>
      </c>
      <c r="B55" s="108"/>
      <c r="C55" s="158">
        <f aca="true" t="shared" si="38" ref="C55:W55">SUM(C56:C58)</f>
        <v>65</v>
      </c>
      <c r="D55" s="72">
        <f t="shared" si="38"/>
        <v>23</v>
      </c>
      <c r="E55" s="72">
        <f t="shared" si="38"/>
        <v>0</v>
      </c>
      <c r="F55" s="72">
        <f t="shared" si="38"/>
        <v>1</v>
      </c>
      <c r="G55" s="72">
        <f t="shared" si="38"/>
        <v>0</v>
      </c>
      <c r="H55" s="72">
        <f t="shared" si="38"/>
        <v>17</v>
      </c>
      <c r="I55" s="72">
        <f t="shared" si="38"/>
        <v>1</v>
      </c>
      <c r="J55" s="72">
        <f t="shared" si="38"/>
        <v>2</v>
      </c>
      <c r="K55" s="72">
        <f t="shared" si="38"/>
        <v>12</v>
      </c>
      <c r="L55" s="73">
        <f t="shared" si="38"/>
        <v>3</v>
      </c>
      <c r="M55" s="74">
        <f t="shared" si="38"/>
        <v>3</v>
      </c>
      <c r="N55" s="72">
        <f t="shared" si="38"/>
        <v>1</v>
      </c>
      <c r="O55" s="72">
        <f t="shared" si="38"/>
        <v>0</v>
      </c>
      <c r="P55" s="72">
        <f t="shared" si="38"/>
        <v>9</v>
      </c>
      <c r="Q55" s="72">
        <f t="shared" si="38"/>
        <v>2</v>
      </c>
      <c r="R55" s="72">
        <f t="shared" si="38"/>
        <v>3</v>
      </c>
      <c r="S55" s="72">
        <f t="shared" si="38"/>
        <v>2</v>
      </c>
      <c r="T55" s="72">
        <f t="shared" si="38"/>
        <v>2</v>
      </c>
      <c r="U55" s="72">
        <f t="shared" si="38"/>
        <v>2</v>
      </c>
      <c r="V55" s="72">
        <f t="shared" si="38"/>
        <v>15</v>
      </c>
      <c r="W55" s="73">
        <f t="shared" si="38"/>
        <v>7</v>
      </c>
      <c r="X55" s="75">
        <f t="shared" si="26"/>
        <v>5</v>
      </c>
      <c r="Y55" s="75">
        <f t="shared" si="27"/>
        <v>5</v>
      </c>
      <c r="Z55" s="75">
        <f>SUM(Z56:Z58)</f>
        <v>2</v>
      </c>
      <c r="AA55" s="75">
        <f>SUM(AA56:AA58)</f>
        <v>1</v>
      </c>
      <c r="AB55" s="75">
        <f>SUM(AB56:AB58)</f>
        <v>3</v>
      </c>
      <c r="AC55" s="75">
        <f>SUM(AC56:AC58)</f>
        <v>4</v>
      </c>
      <c r="AD55" s="75">
        <f t="shared" si="28"/>
        <v>0</v>
      </c>
      <c r="AE55" s="75">
        <f t="shared" si="29"/>
        <v>0</v>
      </c>
      <c r="AF55" s="75">
        <f>SUM(AF56:AF58)</f>
        <v>0</v>
      </c>
      <c r="AG55" s="75">
        <f>SUM(AG56:AG58)</f>
        <v>0</v>
      </c>
      <c r="AH55" s="75">
        <f>SUM(AH56:AH58)</f>
        <v>0</v>
      </c>
      <c r="AI55" s="75">
        <f>SUM(AI56:AI58)</f>
        <v>0</v>
      </c>
      <c r="AJ55" s="75">
        <f t="shared" si="30"/>
        <v>2</v>
      </c>
      <c r="AK55" s="75">
        <f t="shared" si="31"/>
        <v>6</v>
      </c>
      <c r="AL55" s="75">
        <f>SUM(AL56:AL58)</f>
        <v>0</v>
      </c>
      <c r="AM55" s="75">
        <f>SUM(AM56:AM58)</f>
        <v>5</v>
      </c>
      <c r="AN55" s="75">
        <f>SUM(AN56:AN58)</f>
        <v>2</v>
      </c>
      <c r="AO55" s="75">
        <f>SUM(AO56:AO58)</f>
        <v>1</v>
      </c>
      <c r="AP55" s="75">
        <f t="shared" si="32"/>
        <v>4</v>
      </c>
      <c r="AQ55" s="75">
        <f t="shared" si="33"/>
        <v>7</v>
      </c>
      <c r="AR55" s="75">
        <f>SUM(AR56:AR58)</f>
        <v>2</v>
      </c>
      <c r="AS55" s="75">
        <f>SUM(AS56:AS58)</f>
        <v>6</v>
      </c>
      <c r="AT55" s="75">
        <f>SUM(AT56:AT58)</f>
        <v>2</v>
      </c>
      <c r="AU55" s="75">
        <f>SUM(AU56:AU58)</f>
        <v>1</v>
      </c>
      <c r="AV55" s="75">
        <f t="shared" si="34"/>
        <v>6</v>
      </c>
      <c r="AW55" s="75">
        <f t="shared" si="35"/>
        <v>5</v>
      </c>
      <c r="AX55" s="75">
        <f aca="true" t="shared" si="39" ref="AX55:BG55">SUM(AX56:AX58)</f>
        <v>0</v>
      </c>
      <c r="AY55" s="75">
        <f t="shared" si="39"/>
        <v>0</v>
      </c>
      <c r="AZ55" s="75">
        <f t="shared" si="39"/>
        <v>0</v>
      </c>
      <c r="BA55" s="75">
        <f t="shared" si="39"/>
        <v>0</v>
      </c>
      <c r="BB55" s="75">
        <f t="shared" si="39"/>
        <v>4</v>
      </c>
      <c r="BC55" s="75">
        <f t="shared" si="39"/>
        <v>4</v>
      </c>
      <c r="BD55" s="75">
        <f t="shared" si="39"/>
        <v>1</v>
      </c>
      <c r="BE55" s="75">
        <f t="shared" si="39"/>
        <v>0</v>
      </c>
      <c r="BF55" s="75">
        <f t="shared" si="39"/>
        <v>1</v>
      </c>
      <c r="BG55" s="76">
        <f t="shared" si="39"/>
        <v>1</v>
      </c>
      <c r="BH55" s="63"/>
      <c r="BI55" s="63"/>
      <c r="BJ55" s="63"/>
      <c r="BK55" s="63"/>
      <c r="BL55" s="63"/>
      <c r="BM55" s="63"/>
    </row>
    <row r="56" spans="1:65" ht="15.75" customHeight="1">
      <c r="A56" s="81"/>
      <c r="B56" s="102" t="s">
        <v>178</v>
      </c>
      <c r="C56" s="167">
        <v>16</v>
      </c>
      <c r="D56" s="77">
        <v>7</v>
      </c>
      <c r="E56" s="77">
        <v>0</v>
      </c>
      <c r="F56" s="77">
        <v>0</v>
      </c>
      <c r="G56" s="77">
        <v>0</v>
      </c>
      <c r="H56" s="77">
        <v>7</v>
      </c>
      <c r="I56" s="77">
        <v>1</v>
      </c>
      <c r="J56" s="77">
        <v>0</v>
      </c>
      <c r="K56" s="77">
        <v>2</v>
      </c>
      <c r="L56" s="114">
        <v>0</v>
      </c>
      <c r="M56" s="115">
        <v>2</v>
      </c>
      <c r="N56" s="77">
        <v>0</v>
      </c>
      <c r="O56" s="77">
        <v>0</v>
      </c>
      <c r="P56" s="77">
        <v>3</v>
      </c>
      <c r="Q56" s="77">
        <v>0</v>
      </c>
      <c r="R56" s="77">
        <v>1</v>
      </c>
      <c r="S56" s="77">
        <v>0</v>
      </c>
      <c r="T56" s="77">
        <v>1</v>
      </c>
      <c r="U56" s="77">
        <v>1</v>
      </c>
      <c r="V56" s="77">
        <v>4</v>
      </c>
      <c r="W56" s="114">
        <v>2</v>
      </c>
      <c r="X56" s="159">
        <f t="shared" si="26"/>
        <v>0</v>
      </c>
      <c r="Y56" s="159">
        <f t="shared" si="27"/>
        <v>3</v>
      </c>
      <c r="Z56" s="159">
        <v>0</v>
      </c>
      <c r="AA56" s="159">
        <v>1</v>
      </c>
      <c r="AB56" s="159">
        <v>0</v>
      </c>
      <c r="AC56" s="159">
        <v>2</v>
      </c>
      <c r="AD56" s="159">
        <f t="shared" si="28"/>
        <v>0</v>
      </c>
      <c r="AE56" s="159">
        <f t="shared" si="29"/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f t="shared" si="30"/>
        <v>1</v>
      </c>
      <c r="AK56" s="159">
        <f t="shared" si="31"/>
        <v>2</v>
      </c>
      <c r="AL56" s="159">
        <v>0</v>
      </c>
      <c r="AM56" s="159">
        <v>1</v>
      </c>
      <c r="AN56" s="159">
        <v>1</v>
      </c>
      <c r="AO56" s="159">
        <v>1</v>
      </c>
      <c r="AP56" s="159">
        <f t="shared" si="32"/>
        <v>1</v>
      </c>
      <c r="AQ56" s="159">
        <f t="shared" si="33"/>
        <v>1</v>
      </c>
      <c r="AR56" s="159">
        <v>0</v>
      </c>
      <c r="AS56" s="159">
        <v>1</v>
      </c>
      <c r="AT56" s="159">
        <v>1</v>
      </c>
      <c r="AU56" s="159">
        <v>0</v>
      </c>
      <c r="AV56" s="159">
        <f t="shared" si="34"/>
        <v>4</v>
      </c>
      <c r="AW56" s="159">
        <f t="shared" si="35"/>
        <v>2</v>
      </c>
      <c r="AX56" s="159">
        <v>0</v>
      </c>
      <c r="AY56" s="159">
        <v>0</v>
      </c>
      <c r="AZ56" s="159">
        <v>0</v>
      </c>
      <c r="BA56" s="159">
        <v>0</v>
      </c>
      <c r="BB56" s="159">
        <v>3</v>
      </c>
      <c r="BC56" s="159">
        <v>1</v>
      </c>
      <c r="BD56" s="159">
        <v>1</v>
      </c>
      <c r="BE56" s="159">
        <v>0</v>
      </c>
      <c r="BF56" s="159">
        <v>0</v>
      </c>
      <c r="BG56" s="168">
        <v>1</v>
      </c>
      <c r="BH56" s="63"/>
      <c r="BI56" s="63"/>
      <c r="BJ56" s="63"/>
      <c r="BK56" s="63"/>
      <c r="BL56" s="63"/>
      <c r="BM56" s="63"/>
    </row>
    <row r="57" spans="1:65" ht="15.75" customHeight="1">
      <c r="A57" s="81"/>
      <c r="B57" s="102" t="s">
        <v>179</v>
      </c>
      <c r="C57" s="167">
        <v>40</v>
      </c>
      <c r="D57" s="77">
        <v>10</v>
      </c>
      <c r="E57" s="77">
        <v>0</v>
      </c>
      <c r="F57" s="77">
        <v>1</v>
      </c>
      <c r="G57" s="77">
        <v>0</v>
      </c>
      <c r="H57" s="77">
        <v>7</v>
      </c>
      <c r="I57" s="77">
        <v>0</v>
      </c>
      <c r="J57" s="77">
        <v>2</v>
      </c>
      <c r="K57" s="77">
        <v>9</v>
      </c>
      <c r="L57" s="114">
        <v>3</v>
      </c>
      <c r="M57" s="115">
        <v>1</v>
      </c>
      <c r="N57" s="77">
        <v>0</v>
      </c>
      <c r="O57" s="77">
        <v>0</v>
      </c>
      <c r="P57" s="77">
        <v>4</v>
      </c>
      <c r="Q57" s="77">
        <v>1</v>
      </c>
      <c r="R57" s="77">
        <v>1</v>
      </c>
      <c r="S57" s="77">
        <v>2</v>
      </c>
      <c r="T57" s="77">
        <v>1</v>
      </c>
      <c r="U57" s="77">
        <v>1</v>
      </c>
      <c r="V57" s="77">
        <v>6</v>
      </c>
      <c r="W57" s="114">
        <v>4</v>
      </c>
      <c r="X57" s="159">
        <f t="shared" si="26"/>
        <v>4</v>
      </c>
      <c r="Y57" s="159">
        <f t="shared" si="27"/>
        <v>2</v>
      </c>
      <c r="Z57" s="159">
        <v>2</v>
      </c>
      <c r="AA57" s="159">
        <v>0</v>
      </c>
      <c r="AB57" s="159">
        <v>2</v>
      </c>
      <c r="AC57" s="159">
        <v>2</v>
      </c>
      <c r="AD57" s="159">
        <f t="shared" si="28"/>
        <v>0</v>
      </c>
      <c r="AE57" s="159">
        <f t="shared" si="29"/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f t="shared" si="30"/>
        <v>1</v>
      </c>
      <c r="AK57" s="159">
        <f t="shared" si="31"/>
        <v>4</v>
      </c>
      <c r="AL57" s="159">
        <v>0</v>
      </c>
      <c r="AM57" s="159">
        <v>4</v>
      </c>
      <c r="AN57" s="159">
        <v>1</v>
      </c>
      <c r="AO57" s="159">
        <v>0</v>
      </c>
      <c r="AP57" s="159">
        <f t="shared" si="32"/>
        <v>2</v>
      </c>
      <c r="AQ57" s="159">
        <f t="shared" si="33"/>
        <v>6</v>
      </c>
      <c r="AR57" s="159">
        <v>2</v>
      </c>
      <c r="AS57" s="159">
        <v>5</v>
      </c>
      <c r="AT57" s="159">
        <v>0</v>
      </c>
      <c r="AU57" s="159">
        <v>1</v>
      </c>
      <c r="AV57" s="159">
        <f t="shared" si="34"/>
        <v>2</v>
      </c>
      <c r="AW57" s="159">
        <f t="shared" si="35"/>
        <v>1</v>
      </c>
      <c r="AX57" s="159">
        <v>0</v>
      </c>
      <c r="AY57" s="159">
        <v>0</v>
      </c>
      <c r="AZ57" s="159">
        <v>0</v>
      </c>
      <c r="BA57" s="159">
        <v>0</v>
      </c>
      <c r="BB57" s="159">
        <v>1</v>
      </c>
      <c r="BC57" s="159">
        <v>1</v>
      </c>
      <c r="BD57" s="159">
        <v>0</v>
      </c>
      <c r="BE57" s="159">
        <v>0</v>
      </c>
      <c r="BF57" s="159">
        <v>1</v>
      </c>
      <c r="BG57" s="168">
        <v>0</v>
      </c>
      <c r="BH57" s="63"/>
      <c r="BI57" s="63"/>
      <c r="BJ57" s="63"/>
      <c r="BK57" s="63"/>
      <c r="BL57" s="63"/>
      <c r="BM57" s="63"/>
    </row>
    <row r="58" spans="1:65" ht="15.75" customHeight="1">
      <c r="A58" s="84"/>
      <c r="B58" s="103" t="s">
        <v>180</v>
      </c>
      <c r="C58" s="169">
        <v>9</v>
      </c>
      <c r="D58" s="86">
        <v>6</v>
      </c>
      <c r="E58" s="86">
        <v>0</v>
      </c>
      <c r="F58" s="86">
        <v>0</v>
      </c>
      <c r="G58" s="86">
        <v>0</v>
      </c>
      <c r="H58" s="86">
        <v>3</v>
      </c>
      <c r="I58" s="86">
        <v>0</v>
      </c>
      <c r="J58" s="86">
        <v>0</v>
      </c>
      <c r="K58" s="86">
        <v>1</v>
      </c>
      <c r="L58" s="117">
        <v>0</v>
      </c>
      <c r="M58" s="118">
        <v>0</v>
      </c>
      <c r="N58" s="86">
        <v>1</v>
      </c>
      <c r="O58" s="86">
        <v>0</v>
      </c>
      <c r="P58" s="86">
        <v>2</v>
      </c>
      <c r="Q58" s="86">
        <v>1</v>
      </c>
      <c r="R58" s="86">
        <v>1</v>
      </c>
      <c r="S58" s="86">
        <v>0</v>
      </c>
      <c r="T58" s="86">
        <v>0</v>
      </c>
      <c r="U58" s="86">
        <v>0</v>
      </c>
      <c r="V58" s="86">
        <v>5</v>
      </c>
      <c r="W58" s="117">
        <v>1</v>
      </c>
      <c r="X58" s="164">
        <f t="shared" si="26"/>
        <v>1</v>
      </c>
      <c r="Y58" s="164">
        <f t="shared" si="27"/>
        <v>0</v>
      </c>
      <c r="Z58" s="164">
        <v>0</v>
      </c>
      <c r="AA58" s="164">
        <v>0</v>
      </c>
      <c r="AB58" s="164">
        <v>1</v>
      </c>
      <c r="AC58" s="164">
        <v>0</v>
      </c>
      <c r="AD58" s="164">
        <f t="shared" si="28"/>
        <v>0</v>
      </c>
      <c r="AE58" s="164">
        <f t="shared" si="29"/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f t="shared" si="30"/>
        <v>0</v>
      </c>
      <c r="AK58" s="164">
        <f t="shared" si="31"/>
        <v>0</v>
      </c>
      <c r="AL58" s="164">
        <v>0</v>
      </c>
      <c r="AM58" s="164">
        <v>0</v>
      </c>
      <c r="AN58" s="164">
        <v>0</v>
      </c>
      <c r="AO58" s="164">
        <v>0</v>
      </c>
      <c r="AP58" s="164">
        <f t="shared" si="32"/>
        <v>1</v>
      </c>
      <c r="AQ58" s="164">
        <f t="shared" si="33"/>
        <v>0</v>
      </c>
      <c r="AR58" s="164">
        <v>0</v>
      </c>
      <c r="AS58" s="164">
        <v>0</v>
      </c>
      <c r="AT58" s="164">
        <v>1</v>
      </c>
      <c r="AU58" s="164">
        <v>0</v>
      </c>
      <c r="AV58" s="164">
        <f t="shared" si="34"/>
        <v>0</v>
      </c>
      <c r="AW58" s="164">
        <f t="shared" si="35"/>
        <v>2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2</v>
      </c>
      <c r="BD58" s="164">
        <v>0</v>
      </c>
      <c r="BE58" s="164">
        <v>0</v>
      </c>
      <c r="BF58" s="164">
        <v>0</v>
      </c>
      <c r="BG58" s="173">
        <v>0</v>
      </c>
      <c r="BH58" s="63"/>
      <c r="BI58" s="63"/>
      <c r="BJ58" s="63"/>
      <c r="BK58" s="63"/>
      <c r="BL58" s="63"/>
      <c r="BM58" s="63"/>
    </row>
    <row r="59" spans="1:65" ht="15.75" customHeight="1">
      <c r="A59" s="95" t="s">
        <v>80</v>
      </c>
      <c r="B59" s="96"/>
      <c r="C59" s="158">
        <f aca="true" t="shared" si="40" ref="C59:W59">SUM(C60:C62)</f>
        <v>23</v>
      </c>
      <c r="D59" s="72">
        <f t="shared" si="40"/>
        <v>6</v>
      </c>
      <c r="E59" s="72">
        <f t="shared" si="40"/>
        <v>0</v>
      </c>
      <c r="F59" s="72">
        <f t="shared" si="40"/>
        <v>0</v>
      </c>
      <c r="G59" s="72">
        <f t="shared" si="40"/>
        <v>1</v>
      </c>
      <c r="H59" s="72">
        <f t="shared" si="40"/>
        <v>4</v>
      </c>
      <c r="I59" s="72">
        <f t="shared" si="40"/>
        <v>1</v>
      </c>
      <c r="J59" s="72">
        <f t="shared" si="40"/>
        <v>4</v>
      </c>
      <c r="K59" s="72">
        <f t="shared" si="40"/>
        <v>3</v>
      </c>
      <c r="L59" s="73">
        <f t="shared" si="40"/>
        <v>2</v>
      </c>
      <c r="M59" s="74">
        <f t="shared" si="40"/>
        <v>2</v>
      </c>
      <c r="N59" s="72">
        <f t="shared" si="40"/>
        <v>0</v>
      </c>
      <c r="O59" s="72">
        <f t="shared" si="40"/>
        <v>0</v>
      </c>
      <c r="P59" s="72">
        <f t="shared" si="40"/>
        <v>3</v>
      </c>
      <c r="Q59" s="72">
        <f t="shared" si="40"/>
        <v>2</v>
      </c>
      <c r="R59" s="72">
        <f t="shared" si="40"/>
        <v>0</v>
      </c>
      <c r="S59" s="72">
        <f t="shared" si="40"/>
        <v>3</v>
      </c>
      <c r="T59" s="72">
        <f t="shared" si="40"/>
        <v>1</v>
      </c>
      <c r="U59" s="72">
        <f t="shared" si="40"/>
        <v>2</v>
      </c>
      <c r="V59" s="72">
        <f t="shared" si="40"/>
        <v>7</v>
      </c>
      <c r="W59" s="73">
        <f t="shared" si="40"/>
        <v>7</v>
      </c>
      <c r="X59" s="75">
        <f t="shared" si="26"/>
        <v>5</v>
      </c>
      <c r="Y59" s="75">
        <f t="shared" si="27"/>
        <v>1</v>
      </c>
      <c r="Z59" s="75">
        <f>SUM(Z60:Z62)</f>
        <v>1</v>
      </c>
      <c r="AA59" s="75">
        <f>SUM(AA60:AA62)</f>
        <v>1</v>
      </c>
      <c r="AB59" s="75">
        <f>SUM(AB60:AB62)</f>
        <v>4</v>
      </c>
      <c r="AC59" s="75">
        <f>SUM(AC60:AC62)</f>
        <v>0</v>
      </c>
      <c r="AD59" s="75">
        <f t="shared" si="28"/>
        <v>1</v>
      </c>
      <c r="AE59" s="75">
        <f t="shared" si="29"/>
        <v>1</v>
      </c>
      <c r="AF59" s="75">
        <f>SUM(AF60:AF62)</f>
        <v>0</v>
      </c>
      <c r="AG59" s="75">
        <f>SUM(AG60:AG62)</f>
        <v>1</v>
      </c>
      <c r="AH59" s="75">
        <f>SUM(AH60:AH62)</f>
        <v>1</v>
      </c>
      <c r="AI59" s="75">
        <f>SUM(AI60:AI62)</f>
        <v>0</v>
      </c>
      <c r="AJ59" s="75">
        <f t="shared" si="30"/>
        <v>7</v>
      </c>
      <c r="AK59" s="75">
        <f t="shared" si="31"/>
        <v>5</v>
      </c>
      <c r="AL59" s="75">
        <f>SUM(AL60:AL62)</f>
        <v>4</v>
      </c>
      <c r="AM59" s="75">
        <f>SUM(AM60:AM62)</f>
        <v>3</v>
      </c>
      <c r="AN59" s="75">
        <f>SUM(AN60:AN62)</f>
        <v>3</v>
      </c>
      <c r="AO59" s="75">
        <f>SUM(AO60:AO62)</f>
        <v>2</v>
      </c>
      <c r="AP59" s="75">
        <f t="shared" si="32"/>
        <v>0</v>
      </c>
      <c r="AQ59" s="75">
        <f t="shared" si="33"/>
        <v>8</v>
      </c>
      <c r="AR59" s="75">
        <f>SUM(AR60:AR62)</f>
        <v>0</v>
      </c>
      <c r="AS59" s="75">
        <f>SUM(AS60:AS62)</f>
        <v>6</v>
      </c>
      <c r="AT59" s="75">
        <f>SUM(AT60:AT62)</f>
        <v>0</v>
      </c>
      <c r="AU59" s="75">
        <f>SUM(AU60:AU62)</f>
        <v>2</v>
      </c>
      <c r="AV59" s="75">
        <f t="shared" si="34"/>
        <v>9</v>
      </c>
      <c r="AW59" s="75">
        <f t="shared" si="35"/>
        <v>8</v>
      </c>
      <c r="AX59" s="75">
        <f aca="true" t="shared" si="41" ref="AX59:BG59">SUM(AX60:AX62)</f>
        <v>0</v>
      </c>
      <c r="AY59" s="75">
        <f t="shared" si="41"/>
        <v>0</v>
      </c>
      <c r="AZ59" s="75">
        <f t="shared" si="41"/>
        <v>0</v>
      </c>
      <c r="BA59" s="75">
        <f t="shared" si="41"/>
        <v>0</v>
      </c>
      <c r="BB59" s="75">
        <f t="shared" si="41"/>
        <v>2</v>
      </c>
      <c r="BC59" s="75">
        <f t="shared" si="41"/>
        <v>2</v>
      </c>
      <c r="BD59" s="75">
        <f t="shared" si="41"/>
        <v>2</v>
      </c>
      <c r="BE59" s="75">
        <f t="shared" si="41"/>
        <v>4</v>
      </c>
      <c r="BF59" s="75">
        <f t="shared" si="41"/>
        <v>5</v>
      </c>
      <c r="BG59" s="76">
        <f t="shared" si="41"/>
        <v>2</v>
      </c>
      <c r="BH59" s="63"/>
      <c r="BI59" s="63"/>
      <c r="BJ59" s="63"/>
      <c r="BK59" s="63"/>
      <c r="BL59" s="63"/>
      <c r="BM59" s="63"/>
    </row>
    <row r="60" spans="1:65" ht="15.75" customHeight="1">
      <c r="A60" s="81"/>
      <c r="B60" s="102" t="s">
        <v>81</v>
      </c>
      <c r="C60" s="167">
        <v>6</v>
      </c>
      <c r="D60" s="77">
        <v>2</v>
      </c>
      <c r="E60" s="77">
        <v>0</v>
      </c>
      <c r="F60" s="77">
        <v>0</v>
      </c>
      <c r="G60" s="77">
        <v>0</v>
      </c>
      <c r="H60" s="77">
        <v>1</v>
      </c>
      <c r="I60" s="77">
        <v>0</v>
      </c>
      <c r="J60" s="77">
        <v>1</v>
      </c>
      <c r="K60" s="77">
        <v>1</v>
      </c>
      <c r="L60" s="114">
        <v>1</v>
      </c>
      <c r="M60" s="115">
        <v>0</v>
      </c>
      <c r="N60" s="77">
        <v>0</v>
      </c>
      <c r="O60" s="77">
        <v>0</v>
      </c>
      <c r="P60" s="77">
        <v>0</v>
      </c>
      <c r="Q60" s="77">
        <v>1</v>
      </c>
      <c r="R60" s="77">
        <v>0</v>
      </c>
      <c r="S60" s="77">
        <v>0</v>
      </c>
      <c r="T60" s="77">
        <v>0</v>
      </c>
      <c r="U60" s="77">
        <v>0</v>
      </c>
      <c r="V60" s="77">
        <v>3</v>
      </c>
      <c r="W60" s="114">
        <v>2</v>
      </c>
      <c r="X60" s="159">
        <f t="shared" si="26"/>
        <v>2</v>
      </c>
      <c r="Y60" s="159">
        <f t="shared" si="27"/>
        <v>0</v>
      </c>
      <c r="Z60" s="159">
        <v>0</v>
      </c>
      <c r="AA60" s="159">
        <v>0</v>
      </c>
      <c r="AB60" s="159">
        <v>2</v>
      </c>
      <c r="AC60" s="159">
        <v>0</v>
      </c>
      <c r="AD60" s="159">
        <f t="shared" si="28"/>
        <v>0</v>
      </c>
      <c r="AE60" s="159">
        <f t="shared" si="29"/>
        <v>1</v>
      </c>
      <c r="AF60" s="159">
        <v>0</v>
      </c>
      <c r="AG60" s="159">
        <v>1</v>
      </c>
      <c r="AH60" s="159">
        <v>0</v>
      </c>
      <c r="AI60" s="159">
        <v>0</v>
      </c>
      <c r="AJ60" s="159">
        <f t="shared" si="30"/>
        <v>2</v>
      </c>
      <c r="AK60" s="159">
        <f t="shared" si="31"/>
        <v>0</v>
      </c>
      <c r="AL60" s="159">
        <v>2</v>
      </c>
      <c r="AM60" s="159">
        <v>0</v>
      </c>
      <c r="AN60" s="159">
        <v>0</v>
      </c>
      <c r="AO60" s="159">
        <v>0</v>
      </c>
      <c r="AP60" s="159">
        <f t="shared" si="32"/>
        <v>0</v>
      </c>
      <c r="AQ60" s="159">
        <f t="shared" si="33"/>
        <v>3</v>
      </c>
      <c r="AR60" s="159">
        <v>0</v>
      </c>
      <c r="AS60" s="159">
        <v>2</v>
      </c>
      <c r="AT60" s="159">
        <v>0</v>
      </c>
      <c r="AU60" s="159">
        <v>1</v>
      </c>
      <c r="AV60" s="159">
        <f t="shared" si="34"/>
        <v>3</v>
      </c>
      <c r="AW60" s="159">
        <f t="shared" si="35"/>
        <v>4</v>
      </c>
      <c r="AX60" s="159">
        <v>0</v>
      </c>
      <c r="AY60" s="159">
        <v>0</v>
      </c>
      <c r="AZ60" s="159">
        <v>0</v>
      </c>
      <c r="BA60" s="159">
        <v>0</v>
      </c>
      <c r="BB60" s="159">
        <v>1</v>
      </c>
      <c r="BC60" s="159">
        <v>1</v>
      </c>
      <c r="BD60" s="159">
        <v>0</v>
      </c>
      <c r="BE60" s="159">
        <v>2</v>
      </c>
      <c r="BF60" s="159">
        <v>2</v>
      </c>
      <c r="BG60" s="168">
        <v>1</v>
      </c>
      <c r="BH60" s="63"/>
      <c r="BI60" s="63"/>
      <c r="BJ60" s="63"/>
      <c r="BK60" s="63"/>
      <c r="BL60" s="63"/>
      <c r="BM60" s="63"/>
    </row>
    <row r="61" spans="1:65" ht="15.75" customHeight="1">
      <c r="A61" s="81"/>
      <c r="B61" s="102" t="s">
        <v>82</v>
      </c>
      <c r="C61" s="167">
        <v>11</v>
      </c>
      <c r="D61" s="77">
        <v>3</v>
      </c>
      <c r="E61" s="77">
        <v>0</v>
      </c>
      <c r="F61" s="77">
        <v>0</v>
      </c>
      <c r="G61" s="77">
        <v>1</v>
      </c>
      <c r="H61" s="77">
        <v>1</v>
      </c>
      <c r="I61" s="77">
        <v>1</v>
      </c>
      <c r="J61" s="77">
        <v>1</v>
      </c>
      <c r="K61" s="77">
        <v>0</v>
      </c>
      <c r="L61" s="114">
        <v>0</v>
      </c>
      <c r="M61" s="115">
        <v>1</v>
      </c>
      <c r="N61" s="77">
        <v>0</v>
      </c>
      <c r="O61" s="77">
        <v>0</v>
      </c>
      <c r="P61" s="77">
        <v>3</v>
      </c>
      <c r="Q61" s="77">
        <v>0</v>
      </c>
      <c r="R61" s="77">
        <v>0</v>
      </c>
      <c r="S61" s="77">
        <v>3</v>
      </c>
      <c r="T61" s="77">
        <v>1</v>
      </c>
      <c r="U61" s="77">
        <v>1</v>
      </c>
      <c r="V61" s="77">
        <v>3</v>
      </c>
      <c r="W61" s="114">
        <v>3</v>
      </c>
      <c r="X61" s="159">
        <f t="shared" si="26"/>
        <v>1</v>
      </c>
      <c r="Y61" s="159">
        <f t="shared" si="27"/>
        <v>0</v>
      </c>
      <c r="Z61" s="159">
        <v>0</v>
      </c>
      <c r="AA61" s="159">
        <v>0</v>
      </c>
      <c r="AB61" s="159">
        <v>1</v>
      </c>
      <c r="AC61" s="159">
        <v>0</v>
      </c>
      <c r="AD61" s="159">
        <f t="shared" si="28"/>
        <v>1</v>
      </c>
      <c r="AE61" s="159">
        <f t="shared" si="29"/>
        <v>0</v>
      </c>
      <c r="AF61" s="159">
        <v>0</v>
      </c>
      <c r="AG61" s="159">
        <v>0</v>
      </c>
      <c r="AH61" s="159">
        <v>1</v>
      </c>
      <c r="AI61" s="159">
        <v>0</v>
      </c>
      <c r="AJ61" s="159">
        <f t="shared" si="30"/>
        <v>2</v>
      </c>
      <c r="AK61" s="159">
        <f t="shared" si="31"/>
        <v>1</v>
      </c>
      <c r="AL61" s="159">
        <v>1</v>
      </c>
      <c r="AM61" s="159">
        <v>0</v>
      </c>
      <c r="AN61" s="159">
        <v>1</v>
      </c>
      <c r="AO61" s="159">
        <v>1</v>
      </c>
      <c r="AP61" s="159">
        <f t="shared" si="32"/>
        <v>0</v>
      </c>
      <c r="AQ61" s="159">
        <f t="shared" si="33"/>
        <v>3</v>
      </c>
      <c r="AR61" s="159">
        <v>0</v>
      </c>
      <c r="AS61" s="159">
        <v>3</v>
      </c>
      <c r="AT61" s="159">
        <v>0</v>
      </c>
      <c r="AU61" s="159">
        <v>0</v>
      </c>
      <c r="AV61" s="159">
        <f t="shared" si="34"/>
        <v>2</v>
      </c>
      <c r="AW61" s="159">
        <f t="shared" si="35"/>
        <v>1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2</v>
      </c>
      <c r="BG61" s="168">
        <v>1</v>
      </c>
      <c r="BH61" s="63"/>
      <c r="BI61" s="63"/>
      <c r="BJ61" s="63"/>
      <c r="BK61" s="63"/>
      <c r="BL61" s="63"/>
      <c r="BM61" s="63"/>
    </row>
    <row r="62" spans="1:65" ht="15.75" customHeight="1">
      <c r="A62" s="84"/>
      <c r="B62" s="103" t="s">
        <v>181</v>
      </c>
      <c r="C62" s="169">
        <v>6</v>
      </c>
      <c r="D62" s="86">
        <v>1</v>
      </c>
      <c r="E62" s="86">
        <v>0</v>
      </c>
      <c r="F62" s="86">
        <v>0</v>
      </c>
      <c r="G62" s="86">
        <v>0</v>
      </c>
      <c r="H62" s="86">
        <v>2</v>
      </c>
      <c r="I62" s="86">
        <v>0</v>
      </c>
      <c r="J62" s="86">
        <v>2</v>
      </c>
      <c r="K62" s="86">
        <v>2</v>
      </c>
      <c r="L62" s="117">
        <v>1</v>
      </c>
      <c r="M62" s="118">
        <v>1</v>
      </c>
      <c r="N62" s="86">
        <v>0</v>
      </c>
      <c r="O62" s="86">
        <v>0</v>
      </c>
      <c r="P62" s="86">
        <v>0</v>
      </c>
      <c r="Q62" s="86">
        <v>1</v>
      </c>
      <c r="R62" s="86">
        <v>0</v>
      </c>
      <c r="S62" s="86">
        <v>0</v>
      </c>
      <c r="T62" s="86">
        <v>0</v>
      </c>
      <c r="U62" s="86">
        <v>1</v>
      </c>
      <c r="V62" s="86">
        <v>1</v>
      </c>
      <c r="W62" s="117">
        <v>2</v>
      </c>
      <c r="X62" s="164">
        <f t="shared" si="26"/>
        <v>2</v>
      </c>
      <c r="Y62" s="164">
        <f t="shared" si="27"/>
        <v>1</v>
      </c>
      <c r="Z62" s="164">
        <v>1</v>
      </c>
      <c r="AA62" s="164">
        <v>1</v>
      </c>
      <c r="AB62" s="164">
        <v>1</v>
      </c>
      <c r="AC62" s="164">
        <v>0</v>
      </c>
      <c r="AD62" s="164">
        <f t="shared" si="28"/>
        <v>0</v>
      </c>
      <c r="AE62" s="164">
        <f t="shared" si="29"/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f t="shared" si="30"/>
        <v>3</v>
      </c>
      <c r="AK62" s="164">
        <f t="shared" si="31"/>
        <v>4</v>
      </c>
      <c r="AL62" s="164">
        <v>1</v>
      </c>
      <c r="AM62" s="164">
        <v>3</v>
      </c>
      <c r="AN62" s="164">
        <v>2</v>
      </c>
      <c r="AO62" s="164">
        <v>1</v>
      </c>
      <c r="AP62" s="164">
        <f t="shared" si="32"/>
        <v>0</v>
      </c>
      <c r="AQ62" s="164">
        <f t="shared" si="33"/>
        <v>2</v>
      </c>
      <c r="AR62" s="164">
        <v>0</v>
      </c>
      <c r="AS62" s="164">
        <v>1</v>
      </c>
      <c r="AT62" s="164">
        <v>0</v>
      </c>
      <c r="AU62" s="164">
        <v>1</v>
      </c>
      <c r="AV62" s="164">
        <f t="shared" si="34"/>
        <v>4</v>
      </c>
      <c r="AW62" s="164">
        <f t="shared" si="35"/>
        <v>3</v>
      </c>
      <c r="AX62" s="164">
        <v>0</v>
      </c>
      <c r="AY62" s="164">
        <v>0</v>
      </c>
      <c r="AZ62" s="164">
        <v>0</v>
      </c>
      <c r="BA62" s="164">
        <v>0</v>
      </c>
      <c r="BB62" s="164">
        <v>1</v>
      </c>
      <c r="BC62" s="164">
        <v>1</v>
      </c>
      <c r="BD62" s="164">
        <v>2</v>
      </c>
      <c r="BE62" s="164">
        <v>2</v>
      </c>
      <c r="BF62" s="164">
        <v>1</v>
      </c>
      <c r="BG62" s="173">
        <v>0</v>
      </c>
      <c r="BH62" s="63"/>
      <c r="BI62" s="63"/>
      <c r="BJ62" s="63"/>
      <c r="BK62" s="63"/>
      <c r="BL62" s="63"/>
      <c r="BM62" s="63"/>
    </row>
    <row r="63" spans="1:65" ht="15.75" customHeight="1">
      <c r="A63" s="95" t="s">
        <v>182</v>
      </c>
      <c r="B63" s="96"/>
      <c r="C63" s="158">
        <f aca="true" t="shared" si="42" ref="C63:W63">SUM(C64:C66)</f>
        <v>60</v>
      </c>
      <c r="D63" s="72">
        <f t="shared" si="42"/>
        <v>27</v>
      </c>
      <c r="E63" s="72">
        <f t="shared" si="42"/>
        <v>0</v>
      </c>
      <c r="F63" s="72">
        <f t="shared" si="42"/>
        <v>0</v>
      </c>
      <c r="G63" s="72">
        <f t="shared" si="42"/>
        <v>0</v>
      </c>
      <c r="H63" s="72">
        <f t="shared" si="42"/>
        <v>5</v>
      </c>
      <c r="I63" s="72">
        <f t="shared" si="42"/>
        <v>12</v>
      </c>
      <c r="J63" s="72">
        <f t="shared" si="42"/>
        <v>2</v>
      </c>
      <c r="K63" s="72">
        <f t="shared" si="42"/>
        <v>9</v>
      </c>
      <c r="L63" s="73">
        <f t="shared" si="42"/>
        <v>5</v>
      </c>
      <c r="M63" s="74">
        <f t="shared" si="42"/>
        <v>2</v>
      </c>
      <c r="N63" s="72">
        <f t="shared" si="42"/>
        <v>1</v>
      </c>
      <c r="O63" s="72">
        <f t="shared" si="42"/>
        <v>3</v>
      </c>
      <c r="P63" s="72">
        <f t="shared" si="42"/>
        <v>8</v>
      </c>
      <c r="Q63" s="72">
        <f t="shared" si="42"/>
        <v>6</v>
      </c>
      <c r="R63" s="72">
        <f t="shared" si="42"/>
        <v>8</v>
      </c>
      <c r="S63" s="72">
        <f t="shared" si="42"/>
        <v>1</v>
      </c>
      <c r="T63" s="72">
        <f t="shared" si="42"/>
        <v>2</v>
      </c>
      <c r="U63" s="72">
        <f t="shared" si="42"/>
        <v>1</v>
      </c>
      <c r="V63" s="72">
        <f t="shared" si="42"/>
        <v>24</v>
      </c>
      <c r="W63" s="73">
        <f t="shared" si="42"/>
        <v>19</v>
      </c>
      <c r="X63" s="75">
        <f t="shared" si="26"/>
        <v>1</v>
      </c>
      <c r="Y63" s="75">
        <f t="shared" si="27"/>
        <v>7</v>
      </c>
      <c r="Z63" s="75">
        <f>SUM(Z64:Z66)</f>
        <v>0</v>
      </c>
      <c r="AA63" s="75">
        <f>SUM(AA64:AA66)</f>
        <v>2</v>
      </c>
      <c r="AB63" s="75">
        <f>SUM(AB64:AB66)</f>
        <v>1</v>
      </c>
      <c r="AC63" s="75">
        <f>SUM(AC64:AC66)</f>
        <v>5</v>
      </c>
      <c r="AD63" s="75">
        <f t="shared" si="28"/>
        <v>2</v>
      </c>
      <c r="AE63" s="75">
        <f t="shared" si="29"/>
        <v>1</v>
      </c>
      <c r="AF63" s="75">
        <f>SUM(AF64:AF66)</f>
        <v>0</v>
      </c>
      <c r="AG63" s="75">
        <f>SUM(AG64:AG66)</f>
        <v>0</v>
      </c>
      <c r="AH63" s="75">
        <f>SUM(AH64:AH66)</f>
        <v>2</v>
      </c>
      <c r="AI63" s="75">
        <f>SUM(AI64:AI66)</f>
        <v>1</v>
      </c>
      <c r="AJ63" s="75">
        <f t="shared" si="30"/>
        <v>9</v>
      </c>
      <c r="AK63" s="75">
        <f t="shared" si="31"/>
        <v>16</v>
      </c>
      <c r="AL63" s="75">
        <f>SUM(AL64:AL66)</f>
        <v>8</v>
      </c>
      <c r="AM63" s="75">
        <f>SUM(AM64:AM66)</f>
        <v>12</v>
      </c>
      <c r="AN63" s="75">
        <f>SUM(AN64:AN66)</f>
        <v>1</v>
      </c>
      <c r="AO63" s="75">
        <f>SUM(AO64:AO66)</f>
        <v>4</v>
      </c>
      <c r="AP63" s="75">
        <f t="shared" si="32"/>
        <v>6</v>
      </c>
      <c r="AQ63" s="75">
        <f t="shared" si="33"/>
        <v>20</v>
      </c>
      <c r="AR63" s="75">
        <f>SUM(AR64:AR66)</f>
        <v>5</v>
      </c>
      <c r="AS63" s="75">
        <f>SUM(AS64:AS66)</f>
        <v>19</v>
      </c>
      <c r="AT63" s="75">
        <f>SUM(AT64:AT66)</f>
        <v>1</v>
      </c>
      <c r="AU63" s="75">
        <f>SUM(AU64:AU66)</f>
        <v>1</v>
      </c>
      <c r="AV63" s="75">
        <f t="shared" si="34"/>
        <v>14</v>
      </c>
      <c r="AW63" s="75">
        <f t="shared" si="35"/>
        <v>14</v>
      </c>
      <c r="AX63" s="75">
        <f aca="true" t="shared" si="43" ref="AX63:BG63">SUM(AX64:AX66)</f>
        <v>0</v>
      </c>
      <c r="AY63" s="75">
        <f t="shared" si="43"/>
        <v>0</v>
      </c>
      <c r="AZ63" s="75">
        <f t="shared" si="43"/>
        <v>2</v>
      </c>
      <c r="BA63" s="75">
        <f t="shared" si="43"/>
        <v>0</v>
      </c>
      <c r="BB63" s="75">
        <f t="shared" si="43"/>
        <v>5</v>
      </c>
      <c r="BC63" s="75">
        <f t="shared" si="43"/>
        <v>2</v>
      </c>
      <c r="BD63" s="75">
        <f t="shared" si="43"/>
        <v>1</v>
      </c>
      <c r="BE63" s="75">
        <f t="shared" si="43"/>
        <v>7</v>
      </c>
      <c r="BF63" s="75">
        <f t="shared" si="43"/>
        <v>6</v>
      </c>
      <c r="BG63" s="76">
        <f t="shared" si="43"/>
        <v>5</v>
      </c>
      <c r="BH63" s="63"/>
      <c r="BI63" s="63"/>
      <c r="BJ63" s="63"/>
      <c r="BK63" s="63"/>
      <c r="BL63" s="63"/>
      <c r="BM63" s="63"/>
    </row>
    <row r="64" spans="1:65" ht="15.75" customHeight="1">
      <c r="A64" s="81"/>
      <c r="B64" s="102" t="s">
        <v>183</v>
      </c>
      <c r="C64" s="167">
        <v>43</v>
      </c>
      <c r="D64" s="77">
        <v>18</v>
      </c>
      <c r="E64" s="77">
        <v>0</v>
      </c>
      <c r="F64" s="77">
        <v>0</v>
      </c>
      <c r="G64" s="77">
        <v>0</v>
      </c>
      <c r="H64" s="77">
        <v>4</v>
      </c>
      <c r="I64" s="77">
        <v>7</v>
      </c>
      <c r="J64" s="77">
        <v>2</v>
      </c>
      <c r="K64" s="77">
        <v>7</v>
      </c>
      <c r="L64" s="114">
        <v>4</v>
      </c>
      <c r="M64" s="115">
        <v>0</v>
      </c>
      <c r="N64" s="77">
        <v>1</v>
      </c>
      <c r="O64" s="77">
        <v>3</v>
      </c>
      <c r="P64" s="77">
        <v>5</v>
      </c>
      <c r="Q64" s="77">
        <v>3</v>
      </c>
      <c r="R64" s="77">
        <v>5</v>
      </c>
      <c r="S64" s="77">
        <v>0</v>
      </c>
      <c r="T64" s="77">
        <v>1</v>
      </c>
      <c r="U64" s="77">
        <v>1</v>
      </c>
      <c r="V64" s="77">
        <v>14</v>
      </c>
      <c r="W64" s="114">
        <v>9</v>
      </c>
      <c r="X64" s="159">
        <f t="shared" si="26"/>
        <v>1</v>
      </c>
      <c r="Y64" s="159">
        <f t="shared" si="27"/>
        <v>6</v>
      </c>
      <c r="Z64" s="159">
        <v>0</v>
      </c>
      <c r="AA64" s="159">
        <v>2</v>
      </c>
      <c r="AB64" s="159">
        <v>1</v>
      </c>
      <c r="AC64" s="159">
        <v>4</v>
      </c>
      <c r="AD64" s="159">
        <f t="shared" si="28"/>
        <v>1</v>
      </c>
      <c r="AE64" s="159">
        <f t="shared" si="29"/>
        <v>0</v>
      </c>
      <c r="AF64" s="159">
        <v>0</v>
      </c>
      <c r="AG64" s="159">
        <v>0</v>
      </c>
      <c r="AH64" s="159">
        <v>1</v>
      </c>
      <c r="AI64" s="159">
        <v>0</v>
      </c>
      <c r="AJ64" s="159">
        <f t="shared" si="30"/>
        <v>7</v>
      </c>
      <c r="AK64" s="159">
        <f t="shared" si="31"/>
        <v>10</v>
      </c>
      <c r="AL64" s="159">
        <v>6</v>
      </c>
      <c r="AM64" s="159">
        <v>9</v>
      </c>
      <c r="AN64" s="159">
        <v>1</v>
      </c>
      <c r="AO64" s="159">
        <v>1</v>
      </c>
      <c r="AP64" s="159">
        <f t="shared" si="32"/>
        <v>6</v>
      </c>
      <c r="AQ64" s="159">
        <f t="shared" si="33"/>
        <v>14</v>
      </c>
      <c r="AR64" s="159">
        <v>5</v>
      </c>
      <c r="AS64" s="159">
        <v>13</v>
      </c>
      <c r="AT64" s="159">
        <v>1</v>
      </c>
      <c r="AU64" s="159">
        <v>1</v>
      </c>
      <c r="AV64" s="159">
        <f t="shared" si="34"/>
        <v>13</v>
      </c>
      <c r="AW64" s="159">
        <f t="shared" si="35"/>
        <v>10</v>
      </c>
      <c r="AX64" s="159">
        <v>0</v>
      </c>
      <c r="AY64" s="159">
        <v>0</v>
      </c>
      <c r="AZ64" s="159">
        <v>2</v>
      </c>
      <c r="BA64" s="159">
        <v>0</v>
      </c>
      <c r="BB64" s="159">
        <v>5</v>
      </c>
      <c r="BC64" s="159">
        <v>1</v>
      </c>
      <c r="BD64" s="159">
        <v>1</v>
      </c>
      <c r="BE64" s="159">
        <v>4</v>
      </c>
      <c r="BF64" s="159">
        <v>5</v>
      </c>
      <c r="BG64" s="168">
        <v>5</v>
      </c>
      <c r="BH64" s="63"/>
      <c r="BI64" s="63"/>
      <c r="BJ64" s="63"/>
      <c r="BK64" s="63"/>
      <c r="BL64" s="63"/>
      <c r="BM64" s="63"/>
    </row>
    <row r="65" spans="1:65" ht="15.75" customHeight="1">
      <c r="A65" s="81"/>
      <c r="B65" s="102" t="s">
        <v>184</v>
      </c>
      <c r="C65" s="167">
        <v>9</v>
      </c>
      <c r="D65" s="77">
        <v>7</v>
      </c>
      <c r="E65" s="77">
        <v>0</v>
      </c>
      <c r="F65" s="77">
        <v>0</v>
      </c>
      <c r="G65" s="77">
        <v>0</v>
      </c>
      <c r="H65" s="77">
        <v>1</v>
      </c>
      <c r="I65" s="77">
        <v>2</v>
      </c>
      <c r="J65" s="77">
        <v>0</v>
      </c>
      <c r="K65" s="77">
        <v>0</v>
      </c>
      <c r="L65" s="114">
        <v>1</v>
      </c>
      <c r="M65" s="115">
        <v>2</v>
      </c>
      <c r="N65" s="77">
        <v>0</v>
      </c>
      <c r="O65" s="77">
        <v>0</v>
      </c>
      <c r="P65" s="77">
        <v>2</v>
      </c>
      <c r="Q65" s="77">
        <v>1</v>
      </c>
      <c r="R65" s="77">
        <v>2</v>
      </c>
      <c r="S65" s="77">
        <v>0</v>
      </c>
      <c r="T65" s="77">
        <v>1</v>
      </c>
      <c r="U65" s="77">
        <v>0</v>
      </c>
      <c r="V65" s="77">
        <v>5</v>
      </c>
      <c r="W65" s="114">
        <v>7</v>
      </c>
      <c r="X65" s="159">
        <f t="shared" si="26"/>
        <v>0</v>
      </c>
      <c r="Y65" s="159">
        <f t="shared" si="27"/>
        <v>1</v>
      </c>
      <c r="Z65" s="159">
        <v>0</v>
      </c>
      <c r="AA65" s="159">
        <v>0</v>
      </c>
      <c r="AB65" s="159">
        <v>0</v>
      </c>
      <c r="AC65" s="159">
        <v>1</v>
      </c>
      <c r="AD65" s="159">
        <f t="shared" si="28"/>
        <v>0</v>
      </c>
      <c r="AE65" s="159">
        <f t="shared" si="29"/>
        <v>1</v>
      </c>
      <c r="AF65" s="159">
        <v>0</v>
      </c>
      <c r="AG65" s="159">
        <v>0</v>
      </c>
      <c r="AH65" s="159">
        <v>0</v>
      </c>
      <c r="AI65" s="159">
        <v>1</v>
      </c>
      <c r="AJ65" s="159">
        <f t="shared" si="30"/>
        <v>1</v>
      </c>
      <c r="AK65" s="159">
        <f t="shared" si="31"/>
        <v>3</v>
      </c>
      <c r="AL65" s="159">
        <v>1</v>
      </c>
      <c r="AM65" s="159">
        <v>1</v>
      </c>
      <c r="AN65" s="159">
        <v>0</v>
      </c>
      <c r="AO65" s="159">
        <v>2</v>
      </c>
      <c r="AP65" s="159">
        <f t="shared" si="32"/>
        <v>0</v>
      </c>
      <c r="AQ65" s="159">
        <f t="shared" si="33"/>
        <v>5</v>
      </c>
      <c r="AR65" s="159">
        <v>0</v>
      </c>
      <c r="AS65" s="159">
        <v>5</v>
      </c>
      <c r="AT65" s="159">
        <v>0</v>
      </c>
      <c r="AU65" s="159">
        <v>0</v>
      </c>
      <c r="AV65" s="159">
        <f t="shared" si="34"/>
        <v>1</v>
      </c>
      <c r="AW65" s="159">
        <f t="shared" si="35"/>
        <v>1</v>
      </c>
      <c r="AX65" s="159">
        <v>0</v>
      </c>
      <c r="AY65" s="159">
        <v>0</v>
      </c>
      <c r="AZ65" s="159">
        <v>0</v>
      </c>
      <c r="BA65" s="159">
        <v>0</v>
      </c>
      <c r="BB65" s="159">
        <v>0</v>
      </c>
      <c r="BC65" s="159">
        <v>1</v>
      </c>
      <c r="BD65" s="159">
        <v>0</v>
      </c>
      <c r="BE65" s="159">
        <v>0</v>
      </c>
      <c r="BF65" s="159">
        <v>1</v>
      </c>
      <c r="BG65" s="168">
        <v>0</v>
      </c>
      <c r="BH65" s="63"/>
      <c r="BI65" s="63"/>
      <c r="BJ65" s="63"/>
      <c r="BK65" s="63"/>
      <c r="BL65" s="63"/>
      <c r="BM65" s="63"/>
    </row>
    <row r="66" spans="1:65" ht="15.75" customHeight="1">
      <c r="A66" s="84"/>
      <c r="B66" s="103" t="s">
        <v>185</v>
      </c>
      <c r="C66" s="169">
        <v>8</v>
      </c>
      <c r="D66" s="86">
        <v>2</v>
      </c>
      <c r="E66" s="86">
        <v>0</v>
      </c>
      <c r="F66" s="86">
        <v>0</v>
      </c>
      <c r="G66" s="86">
        <v>0</v>
      </c>
      <c r="H66" s="86">
        <v>0</v>
      </c>
      <c r="I66" s="86">
        <v>3</v>
      </c>
      <c r="J66" s="86">
        <v>0</v>
      </c>
      <c r="K66" s="86">
        <v>2</v>
      </c>
      <c r="L66" s="117">
        <v>0</v>
      </c>
      <c r="M66" s="118">
        <v>0</v>
      </c>
      <c r="N66" s="86">
        <v>0</v>
      </c>
      <c r="O66" s="86">
        <v>0</v>
      </c>
      <c r="P66" s="86">
        <v>1</v>
      </c>
      <c r="Q66" s="86">
        <v>2</v>
      </c>
      <c r="R66" s="86">
        <v>1</v>
      </c>
      <c r="S66" s="86">
        <v>1</v>
      </c>
      <c r="T66" s="86">
        <v>0</v>
      </c>
      <c r="U66" s="86">
        <v>0</v>
      </c>
      <c r="V66" s="86">
        <v>5</v>
      </c>
      <c r="W66" s="117">
        <v>3</v>
      </c>
      <c r="X66" s="164">
        <f t="shared" si="26"/>
        <v>0</v>
      </c>
      <c r="Y66" s="164">
        <f t="shared" si="27"/>
        <v>0</v>
      </c>
      <c r="Z66" s="164">
        <v>0</v>
      </c>
      <c r="AA66" s="164">
        <v>0</v>
      </c>
      <c r="AB66" s="164">
        <v>0</v>
      </c>
      <c r="AC66" s="164">
        <v>0</v>
      </c>
      <c r="AD66" s="164">
        <f t="shared" si="28"/>
        <v>1</v>
      </c>
      <c r="AE66" s="164">
        <f t="shared" si="29"/>
        <v>0</v>
      </c>
      <c r="AF66" s="164">
        <v>0</v>
      </c>
      <c r="AG66" s="164">
        <v>0</v>
      </c>
      <c r="AH66" s="164">
        <v>1</v>
      </c>
      <c r="AI66" s="164">
        <v>0</v>
      </c>
      <c r="AJ66" s="164">
        <f t="shared" si="30"/>
        <v>1</v>
      </c>
      <c r="AK66" s="164">
        <f t="shared" si="31"/>
        <v>3</v>
      </c>
      <c r="AL66" s="164">
        <v>1</v>
      </c>
      <c r="AM66" s="164">
        <v>2</v>
      </c>
      <c r="AN66" s="164">
        <v>0</v>
      </c>
      <c r="AO66" s="164">
        <v>1</v>
      </c>
      <c r="AP66" s="164">
        <f t="shared" si="32"/>
        <v>0</v>
      </c>
      <c r="AQ66" s="164">
        <f t="shared" si="33"/>
        <v>1</v>
      </c>
      <c r="AR66" s="164">
        <v>0</v>
      </c>
      <c r="AS66" s="164">
        <v>1</v>
      </c>
      <c r="AT66" s="164">
        <v>0</v>
      </c>
      <c r="AU66" s="164">
        <v>0</v>
      </c>
      <c r="AV66" s="164">
        <f t="shared" si="34"/>
        <v>0</v>
      </c>
      <c r="AW66" s="164">
        <f t="shared" si="35"/>
        <v>3</v>
      </c>
      <c r="AX66" s="164">
        <v>0</v>
      </c>
      <c r="AY66" s="164">
        <v>0</v>
      </c>
      <c r="AZ66" s="164">
        <v>0</v>
      </c>
      <c r="BA66" s="164">
        <v>0</v>
      </c>
      <c r="BB66" s="164">
        <v>0</v>
      </c>
      <c r="BC66" s="164">
        <v>0</v>
      </c>
      <c r="BD66" s="164">
        <v>0</v>
      </c>
      <c r="BE66" s="164">
        <v>3</v>
      </c>
      <c r="BF66" s="164">
        <v>0</v>
      </c>
      <c r="BG66" s="173">
        <v>0</v>
      </c>
      <c r="BH66" s="63"/>
      <c r="BI66" s="63"/>
      <c r="BJ66" s="63"/>
      <c r="BK66" s="63"/>
      <c r="BL66" s="63"/>
      <c r="BM66" s="63"/>
    </row>
    <row r="67" spans="1:65" ht="15.75" customHeight="1">
      <c r="A67" s="95" t="s">
        <v>83</v>
      </c>
      <c r="B67" s="96"/>
      <c r="C67" s="158">
        <f aca="true" t="shared" si="44" ref="C67:W67">SUM(C68:C69)</f>
        <v>37</v>
      </c>
      <c r="D67" s="72">
        <f t="shared" si="44"/>
        <v>9</v>
      </c>
      <c r="E67" s="72">
        <f t="shared" si="44"/>
        <v>1</v>
      </c>
      <c r="F67" s="72">
        <f t="shared" si="44"/>
        <v>0</v>
      </c>
      <c r="G67" s="72">
        <f t="shared" si="44"/>
        <v>0</v>
      </c>
      <c r="H67" s="72">
        <f t="shared" si="44"/>
        <v>3</v>
      </c>
      <c r="I67" s="72">
        <f t="shared" si="44"/>
        <v>5</v>
      </c>
      <c r="J67" s="72">
        <f t="shared" si="44"/>
        <v>3</v>
      </c>
      <c r="K67" s="72">
        <f t="shared" si="44"/>
        <v>10</v>
      </c>
      <c r="L67" s="73">
        <f t="shared" si="44"/>
        <v>6</v>
      </c>
      <c r="M67" s="74">
        <f t="shared" si="44"/>
        <v>0</v>
      </c>
      <c r="N67" s="72">
        <f t="shared" si="44"/>
        <v>2</v>
      </c>
      <c r="O67" s="72">
        <f t="shared" si="44"/>
        <v>1</v>
      </c>
      <c r="P67" s="72">
        <f t="shared" si="44"/>
        <v>3</v>
      </c>
      <c r="Q67" s="72">
        <f t="shared" si="44"/>
        <v>7</v>
      </c>
      <c r="R67" s="72">
        <f t="shared" si="44"/>
        <v>1</v>
      </c>
      <c r="S67" s="72">
        <f t="shared" si="44"/>
        <v>1</v>
      </c>
      <c r="T67" s="72">
        <f t="shared" si="44"/>
        <v>1</v>
      </c>
      <c r="U67" s="72">
        <f t="shared" si="44"/>
        <v>2</v>
      </c>
      <c r="V67" s="72">
        <f t="shared" si="44"/>
        <v>13</v>
      </c>
      <c r="W67" s="73">
        <f t="shared" si="44"/>
        <v>4</v>
      </c>
      <c r="X67" s="75">
        <f t="shared" si="26"/>
        <v>3</v>
      </c>
      <c r="Y67" s="75">
        <f t="shared" si="27"/>
        <v>1</v>
      </c>
      <c r="Z67" s="75">
        <f>SUM(Z68:Z69)</f>
        <v>0</v>
      </c>
      <c r="AA67" s="75">
        <f>SUM(AA68:AA69)</f>
        <v>1</v>
      </c>
      <c r="AB67" s="75">
        <f>SUM(AB68:AB69)</f>
        <v>3</v>
      </c>
      <c r="AC67" s="75">
        <f>SUM(AC68:AC69)</f>
        <v>0</v>
      </c>
      <c r="AD67" s="75">
        <f t="shared" si="28"/>
        <v>1</v>
      </c>
      <c r="AE67" s="75">
        <f t="shared" si="29"/>
        <v>0</v>
      </c>
      <c r="AF67" s="75">
        <f>SUM(AF68:AF69)</f>
        <v>0</v>
      </c>
      <c r="AG67" s="75">
        <f>SUM(AG68:AG69)</f>
        <v>0</v>
      </c>
      <c r="AH67" s="75">
        <f>SUM(AH68:AH69)</f>
        <v>1</v>
      </c>
      <c r="AI67" s="75">
        <f>SUM(AI68:AI69)</f>
        <v>0</v>
      </c>
      <c r="AJ67" s="75">
        <f t="shared" si="30"/>
        <v>4</v>
      </c>
      <c r="AK67" s="75">
        <f t="shared" si="31"/>
        <v>7</v>
      </c>
      <c r="AL67" s="75">
        <f>SUM(AL68:AL69)</f>
        <v>3</v>
      </c>
      <c r="AM67" s="75">
        <f>SUM(AM68:AM69)</f>
        <v>3</v>
      </c>
      <c r="AN67" s="75">
        <f>SUM(AN68:AN69)</f>
        <v>1</v>
      </c>
      <c r="AO67" s="75">
        <f>SUM(AO68:AO69)</f>
        <v>4</v>
      </c>
      <c r="AP67" s="75">
        <f t="shared" si="32"/>
        <v>3</v>
      </c>
      <c r="AQ67" s="75">
        <f t="shared" si="33"/>
        <v>9</v>
      </c>
      <c r="AR67" s="75">
        <f>SUM(AR68:AR69)</f>
        <v>3</v>
      </c>
      <c r="AS67" s="75">
        <f>SUM(AS68:AS69)</f>
        <v>7</v>
      </c>
      <c r="AT67" s="75">
        <f>SUM(AT68:AT69)</f>
        <v>0</v>
      </c>
      <c r="AU67" s="75">
        <f>SUM(AU68:AU69)</f>
        <v>2</v>
      </c>
      <c r="AV67" s="75">
        <f t="shared" si="34"/>
        <v>7</v>
      </c>
      <c r="AW67" s="75">
        <f t="shared" si="35"/>
        <v>10</v>
      </c>
      <c r="AX67" s="75">
        <f aca="true" t="shared" si="45" ref="AX67:BG67">SUM(AX68:AX69)</f>
        <v>1</v>
      </c>
      <c r="AY67" s="75">
        <f t="shared" si="45"/>
        <v>0</v>
      </c>
      <c r="AZ67" s="75">
        <f t="shared" si="45"/>
        <v>1</v>
      </c>
      <c r="BA67" s="75">
        <f t="shared" si="45"/>
        <v>0</v>
      </c>
      <c r="BB67" s="75">
        <f t="shared" si="45"/>
        <v>2</v>
      </c>
      <c r="BC67" s="75">
        <f t="shared" si="45"/>
        <v>2</v>
      </c>
      <c r="BD67" s="75">
        <f t="shared" si="45"/>
        <v>2</v>
      </c>
      <c r="BE67" s="75">
        <f t="shared" si="45"/>
        <v>4</v>
      </c>
      <c r="BF67" s="75">
        <f t="shared" si="45"/>
        <v>1</v>
      </c>
      <c r="BG67" s="76">
        <f t="shared" si="45"/>
        <v>4</v>
      </c>
      <c r="BH67" s="63"/>
      <c r="BI67" s="63"/>
      <c r="BJ67" s="63"/>
      <c r="BK67" s="63"/>
      <c r="BL67" s="63"/>
      <c r="BM67" s="63"/>
    </row>
    <row r="68" spans="1:65" ht="15.75" customHeight="1">
      <c r="A68" s="81"/>
      <c r="B68" s="102" t="s">
        <v>186</v>
      </c>
      <c r="C68" s="167">
        <v>15</v>
      </c>
      <c r="D68" s="77">
        <v>3</v>
      </c>
      <c r="E68" s="77">
        <v>1</v>
      </c>
      <c r="F68" s="77">
        <v>0</v>
      </c>
      <c r="G68" s="77">
        <v>0</v>
      </c>
      <c r="H68" s="77">
        <v>1</v>
      </c>
      <c r="I68" s="77">
        <v>1</v>
      </c>
      <c r="J68" s="77">
        <v>1</v>
      </c>
      <c r="K68" s="77">
        <v>2</v>
      </c>
      <c r="L68" s="114">
        <v>3</v>
      </c>
      <c r="M68" s="115">
        <v>0</v>
      </c>
      <c r="N68" s="77">
        <v>1</v>
      </c>
      <c r="O68" s="77">
        <v>0</v>
      </c>
      <c r="P68" s="77">
        <v>3</v>
      </c>
      <c r="Q68" s="77">
        <v>1</v>
      </c>
      <c r="R68" s="77">
        <v>0</v>
      </c>
      <c r="S68" s="77">
        <v>1</v>
      </c>
      <c r="T68" s="77">
        <v>0</v>
      </c>
      <c r="U68" s="77">
        <v>1</v>
      </c>
      <c r="V68" s="77">
        <v>4</v>
      </c>
      <c r="W68" s="114">
        <v>2</v>
      </c>
      <c r="X68" s="159">
        <f t="shared" si="26"/>
        <v>2</v>
      </c>
      <c r="Y68" s="159">
        <f t="shared" si="27"/>
        <v>1</v>
      </c>
      <c r="Z68" s="159">
        <v>0</v>
      </c>
      <c r="AA68" s="159">
        <v>1</v>
      </c>
      <c r="AB68" s="159">
        <v>2</v>
      </c>
      <c r="AC68" s="159">
        <v>0</v>
      </c>
      <c r="AD68" s="159">
        <f t="shared" si="28"/>
        <v>1</v>
      </c>
      <c r="AE68" s="159">
        <f t="shared" si="29"/>
        <v>0</v>
      </c>
      <c r="AF68" s="159">
        <v>0</v>
      </c>
      <c r="AG68" s="159">
        <v>0</v>
      </c>
      <c r="AH68" s="159">
        <v>1</v>
      </c>
      <c r="AI68" s="159">
        <v>0</v>
      </c>
      <c r="AJ68" s="159">
        <f t="shared" si="30"/>
        <v>1</v>
      </c>
      <c r="AK68" s="159">
        <f t="shared" si="31"/>
        <v>4</v>
      </c>
      <c r="AL68" s="159">
        <v>1</v>
      </c>
      <c r="AM68" s="159">
        <v>3</v>
      </c>
      <c r="AN68" s="159">
        <v>0</v>
      </c>
      <c r="AO68" s="159">
        <v>1</v>
      </c>
      <c r="AP68" s="159">
        <f t="shared" si="32"/>
        <v>3</v>
      </c>
      <c r="AQ68" s="159">
        <f t="shared" si="33"/>
        <v>4</v>
      </c>
      <c r="AR68" s="159">
        <v>3</v>
      </c>
      <c r="AS68" s="159">
        <v>3</v>
      </c>
      <c r="AT68" s="159">
        <v>0</v>
      </c>
      <c r="AU68" s="159">
        <v>1</v>
      </c>
      <c r="AV68" s="159">
        <f t="shared" si="34"/>
        <v>5</v>
      </c>
      <c r="AW68" s="159">
        <f t="shared" si="35"/>
        <v>5</v>
      </c>
      <c r="AX68" s="159">
        <v>1</v>
      </c>
      <c r="AY68" s="159">
        <v>0</v>
      </c>
      <c r="AZ68" s="159">
        <v>1</v>
      </c>
      <c r="BA68" s="159">
        <v>0</v>
      </c>
      <c r="BB68" s="159">
        <v>1</v>
      </c>
      <c r="BC68" s="159">
        <v>0</v>
      </c>
      <c r="BD68" s="159">
        <v>1</v>
      </c>
      <c r="BE68" s="159">
        <v>3</v>
      </c>
      <c r="BF68" s="159">
        <v>1</v>
      </c>
      <c r="BG68" s="168">
        <v>2</v>
      </c>
      <c r="BH68" s="63"/>
      <c r="BI68" s="63"/>
      <c r="BJ68" s="63"/>
      <c r="BK68" s="63"/>
      <c r="BL68" s="63"/>
      <c r="BM68" s="63"/>
    </row>
    <row r="69" spans="1:65" ht="15.75" customHeight="1">
      <c r="A69" s="84"/>
      <c r="B69" s="103" t="s">
        <v>187</v>
      </c>
      <c r="C69" s="169">
        <v>22</v>
      </c>
      <c r="D69" s="86">
        <v>6</v>
      </c>
      <c r="E69" s="86">
        <v>0</v>
      </c>
      <c r="F69" s="86">
        <v>0</v>
      </c>
      <c r="G69" s="86">
        <v>0</v>
      </c>
      <c r="H69" s="86">
        <v>2</v>
      </c>
      <c r="I69" s="86">
        <v>4</v>
      </c>
      <c r="J69" s="86">
        <v>2</v>
      </c>
      <c r="K69" s="86">
        <v>8</v>
      </c>
      <c r="L69" s="117">
        <v>3</v>
      </c>
      <c r="M69" s="118">
        <v>0</v>
      </c>
      <c r="N69" s="86">
        <v>1</v>
      </c>
      <c r="O69" s="86">
        <v>1</v>
      </c>
      <c r="P69" s="86">
        <v>0</v>
      </c>
      <c r="Q69" s="86">
        <v>6</v>
      </c>
      <c r="R69" s="86">
        <v>1</v>
      </c>
      <c r="S69" s="86">
        <v>0</v>
      </c>
      <c r="T69" s="86">
        <v>1</v>
      </c>
      <c r="U69" s="86">
        <v>1</v>
      </c>
      <c r="V69" s="86">
        <v>9</v>
      </c>
      <c r="W69" s="117">
        <v>2</v>
      </c>
      <c r="X69" s="164">
        <f t="shared" si="26"/>
        <v>1</v>
      </c>
      <c r="Y69" s="164">
        <f t="shared" si="27"/>
        <v>0</v>
      </c>
      <c r="Z69" s="164">
        <v>0</v>
      </c>
      <c r="AA69" s="164">
        <v>0</v>
      </c>
      <c r="AB69" s="164">
        <v>1</v>
      </c>
      <c r="AC69" s="164">
        <v>0</v>
      </c>
      <c r="AD69" s="164">
        <f t="shared" si="28"/>
        <v>0</v>
      </c>
      <c r="AE69" s="164">
        <f t="shared" si="29"/>
        <v>0</v>
      </c>
      <c r="AF69" s="164">
        <v>0</v>
      </c>
      <c r="AG69" s="164">
        <v>0</v>
      </c>
      <c r="AH69" s="164">
        <v>0</v>
      </c>
      <c r="AI69" s="164">
        <v>0</v>
      </c>
      <c r="AJ69" s="164">
        <f t="shared" si="30"/>
        <v>3</v>
      </c>
      <c r="AK69" s="164">
        <f t="shared" si="31"/>
        <v>3</v>
      </c>
      <c r="AL69" s="164">
        <v>2</v>
      </c>
      <c r="AM69" s="164">
        <v>0</v>
      </c>
      <c r="AN69" s="164">
        <v>1</v>
      </c>
      <c r="AO69" s="164">
        <v>3</v>
      </c>
      <c r="AP69" s="164">
        <f t="shared" si="32"/>
        <v>0</v>
      </c>
      <c r="AQ69" s="164">
        <f t="shared" si="33"/>
        <v>5</v>
      </c>
      <c r="AR69" s="164">
        <v>0</v>
      </c>
      <c r="AS69" s="164">
        <v>4</v>
      </c>
      <c r="AT69" s="164">
        <v>0</v>
      </c>
      <c r="AU69" s="164">
        <v>1</v>
      </c>
      <c r="AV69" s="164">
        <f t="shared" si="34"/>
        <v>2</v>
      </c>
      <c r="AW69" s="164">
        <f t="shared" si="35"/>
        <v>5</v>
      </c>
      <c r="AX69" s="164">
        <v>0</v>
      </c>
      <c r="AY69" s="164">
        <v>0</v>
      </c>
      <c r="AZ69" s="164">
        <v>0</v>
      </c>
      <c r="BA69" s="164">
        <v>0</v>
      </c>
      <c r="BB69" s="164">
        <v>1</v>
      </c>
      <c r="BC69" s="164">
        <v>2</v>
      </c>
      <c r="BD69" s="164">
        <v>1</v>
      </c>
      <c r="BE69" s="164">
        <v>1</v>
      </c>
      <c r="BF69" s="164">
        <v>0</v>
      </c>
      <c r="BG69" s="173">
        <v>2</v>
      </c>
      <c r="BH69" s="63"/>
      <c r="BI69" s="63"/>
      <c r="BJ69" s="63"/>
      <c r="BK69" s="63"/>
      <c r="BL69" s="63"/>
      <c r="BM69" s="63"/>
    </row>
    <row r="70" spans="1:65" ht="15.75" customHeight="1">
      <c r="A70" s="95" t="s">
        <v>84</v>
      </c>
      <c r="B70" s="96"/>
      <c r="C70" s="158">
        <f aca="true" t="shared" si="46" ref="C70:W70">SUM(C71:C72)</f>
        <v>64</v>
      </c>
      <c r="D70" s="72">
        <f t="shared" si="46"/>
        <v>18</v>
      </c>
      <c r="E70" s="72">
        <f t="shared" si="46"/>
        <v>0</v>
      </c>
      <c r="F70" s="72">
        <f t="shared" si="46"/>
        <v>2</v>
      </c>
      <c r="G70" s="72">
        <f t="shared" si="46"/>
        <v>0</v>
      </c>
      <c r="H70" s="72">
        <f t="shared" si="46"/>
        <v>6</v>
      </c>
      <c r="I70" s="72">
        <f t="shared" si="46"/>
        <v>6</v>
      </c>
      <c r="J70" s="72">
        <f t="shared" si="46"/>
        <v>7</v>
      </c>
      <c r="K70" s="72">
        <f t="shared" si="46"/>
        <v>9</v>
      </c>
      <c r="L70" s="73">
        <f t="shared" si="46"/>
        <v>2</v>
      </c>
      <c r="M70" s="74">
        <f t="shared" si="46"/>
        <v>1</v>
      </c>
      <c r="N70" s="72">
        <f t="shared" si="46"/>
        <v>0</v>
      </c>
      <c r="O70" s="72">
        <f t="shared" si="46"/>
        <v>0</v>
      </c>
      <c r="P70" s="72">
        <f t="shared" si="46"/>
        <v>9</v>
      </c>
      <c r="Q70" s="72">
        <f t="shared" si="46"/>
        <v>2</v>
      </c>
      <c r="R70" s="72">
        <f t="shared" si="46"/>
        <v>5</v>
      </c>
      <c r="S70" s="72">
        <f t="shared" si="46"/>
        <v>5</v>
      </c>
      <c r="T70" s="72">
        <f t="shared" si="46"/>
        <v>3</v>
      </c>
      <c r="U70" s="72">
        <f t="shared" si="46"/>
        <v>2</v>
      </c>
      <c r="V70" s="72">
        <f t="shared" si="46"/>
        <v>11</v>
      </c>
      <c r="W70" s="73">
        <f t="shared" si="46"/>
        <v>11</v>
      </c>
      <c r="X70" s="75">
        <f t="shared" si="26"/>
        <v>6</v>
      </c>
      <c r="Y70" s="75">
        <f t="shared" si="27"/>
        <v>7</v>
      </c>
      <c r="Z70" s="75">
        <f>SUM(Z71:Z72)</f>
        <v>3</v>
      </c>
      <c r="AA70" s="75">
        <f>SUM(AA71:AA72)</f>
        <v>3</v>
      </c>
      <c r="AB70" s="75">
        <f>SUM(AB71:AB72)</f>
        <v>3</v>
      </c>
      <c r="AC70" s="75">
        <f>SUM(AC71:AC72)</f>
        <v>4</v>
      </c>
      <c r="AD70" s="75">
        <f t="shared" si="28"/>
        <v>0</v>
      </c>
      <c r="AE70" s="75">
        <f t="shared" si="29"/>
        <v>1</v>
      </c>
      <c r="AF70" s="75">
        <f>SUM(AF71:AF72)</f>
        <v>0</v>
      </c>
      <c r="AG70" s="75">
        <f>SUM(AG71:AG72)</f>
        <v>0</v>
      </c>
      <c r="AH70" s="75">
        <f>SUM(AH71:AH72)</f>
        <v>0</v>
      </c>
      <c r="AI70" s="75">
        <f>SUM(AI71:AI72)</f>
        <v>1</v>
      </c>
      <c r="AJ70" s="75">
        <f t="shared" si="30"/>
        <v>17</v>
      </c>
      <c r="AK70" s="75">
        <f t="shared" si="31"/>
        <v>9</v>
      </c>
      <c r="AL70" s="75">
        <f>SUM(AL71:AL72)</f>
        <v>13</v>
      </c>
      <c r="AM70" s="75">
        <f>SUM(AM71:AM72)</f>
        <v>6</v>
      </c>
      <c r="AN70" s="75">
        <f>SUM(AN71:AN72)</f>
        <v>4</v>
      </c>
      <c r="AO70" s="75">
        <f>SUM(AO71:AO72)</f>
        <v>3</v>
      </c>
      <c r="AP70" s="75">
        <f t="shared" si="32"/>
        <v>4</v>
      </c>
      <c r="AQ70" s="75">
        <f t="shared" si="33"/>
        <v>8</v>
      </c>
      <c r="AR70" s="75">
        <f>SUM(AR71:AR72)</f>
        <v>4</v>
      </c>
      <c r="AS70" s="75">
        <f>SUM(AS71:AS72)</f>
        <v>5</v>
      </c>
      <c r="AT70" s="75">
        <f>SUM(AT71:AT72)</f>
        <v>0</v>
      </c>
      <c r="AU70" s="75">
        <f>SUM(AU71:AU72)</f>
        <v>3</v>
      </c>
      <c r="AV70" s="75">
        <f t="shared" si="34"/>
        <v>10</v>
      </c>
      <c r="AW70" s="75">
        <f t="shared" si="35"/>
        <v>7</v>
      </c>
      <c r="AX70" s="75">
        <f aca="true" t="shared" si="47" ref="AX70:BG70">SUM(AX71:AX72)</f>
        <v>0</v>
      </c>
      <c r="AY70" s="75">
        <f t="shared" si="47"/>
        <v>0</v>
      </c>
      <c r="AZ70" s="75">
        <f t="shared" si="47"/>
        <v>0</v>
      </c>
      <c r="BA70" s="75">
        <f t="shared" si="47"/>
        <v>2</v>
      </c>
      <c r="BB70" s="75">
        <f t="shared" si="47"/>
        <v>2</v>
      </c>
      <c r="BC70" s="75">
        <f t="shared" si="47"/>
        <v>1</v>
      </c>
      <c r="BD70" s="75">
        <f t="shared" si="47"/>
        <v>2</v>
      </c>
      <c r="BE70" s="75">
        <f t="shared" si="47"/>
        <v>1</v>
      </c>
      <c r="BF70" s="75">
        <f t="shared" si="47"/>
        <v>6</v>
      </c>
      <c r="BG70" s="76">
        <f t="shared" si="47"/>
        <v>3</v>
      </c>
      <c r="BH70" s="63"/>
      <c r="BI70" s="63"/>
      <c r="BJ70" s="63"/>
      <c r="BK70" s="63"/>
      <c r="BL70" s="63"/>
      <c r="BM70" s="63"/>
    </row>
    <row r="71" spans="1:65" ht="15.75" customHeight="1">
      <c r="A71" s="81"/>
      <c r="B71" s="102" t="s">
        <v>263</v>
      </c>
      <c r="C71" s="167">
        <v>29</v>
      </c>
      <c r="D71" s="77">
        <v>5</v>
      </c>
      <c r="E71" s="77">
        <v>0</v>
      </c>
      <c r="F71" s="77">
        <v>0</v>
      </c>
      <c r="G71" s="77">
        <v>0</v>
      </c>
      <c r="H71" s="77">
        <v>3</v>
      </c>
      <c r="I71" s="77">
        <v>1</v>
      </c>
      <c r="J71" s="77">
        <v>2</v>
      </c>
      <c r="K71" s="77">
        <v>5</v>
      </c>
      <c r="L71" s="114">
        <v>1</v>
      </c>
      <c r="M71" s="115">
        <v>1</v>
      </c>
      <c r="N71" s="77">
        <v>0</v>
      </c>
      <c r="O71" s="77">
        <v>0</v>
      </c>
      <c r="P71" s="77">
        <v>3</v>
      </c>
      <c r="Q71" s="77">
        <v>0</v>
      </c>
      <c r="R71" s="77">
        <v>2</v>
      </c>
      <c r="S71" s="77">
        <v>2</v>
      </c>
      <c r="T71" s="77">
        <v>1</v>
      </c>
      <c r="U71" s="77">
        <v>1</v>
      </c>
      <c r="V71" s="77">
        <v>2</v>
      </c>
      <c r="W71" s="114">
        <v>3</v>
      </c>
      <c r="X71" s="159">
        <f t="shared" si="26"/>
        <v>3</v>
      </c>
      <c r="Y71" s="159">
        <f t="shared" si="27"/>
        <v>0</v>
      </c>
      <c r="Z71" s="159">
        <v>1</v>
      </c>
      <c r="AA71" s="159">
        <v>0</v>
      </c>
      <c r="AB71" s="159">
        <v>2</v>
      </c>
      <c r="AC71" s="159">
        <v>0</v>
      </c>
      <c r="AD71" s="159">
        <f t="shared" si="28"/>
        <v>0</v>
      </c>
      <c r="AE71" s="159">
        <f t="shared" si="29"/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f t="shared" si="30"/>
        <v>4</v>
      </c>
      <c r="AK71" s="159">
        <f t="shared" si="31"/>
        <v>1</v>
      </c>
      <c r="AL71" s="159">
        <v>3</v>
      </c>
      <c r="AM71" s="159">
        <v>1</v>
      </c>
      <c r="AN71" s="159">
        <v>1</v>
      </c>
      <c r="AO71" s="159">
        <v>0</v>
      </c>
      <c r="AP71" s="159">
        <f t="shared" si="32"/>
        <v>0</v>
      </c>
      <c r="AQ71" s="159">
        <f t="shared" si="33"/>
        <v>1</v>
      </c>
      <c r="AR71" s="159">
        <v>0</v>
      </c>
      <c r="AS71" s="159">
        <v>1</v>
      </c>
      <c r="AT71" s="159">
        <v>0</v>
      </c>
      <c r="AU71" s="159">
        <v>0</v>
      </c>
      <c r="AV71" s="159">
        <f t="shared" si="34"/>
        <v>2</v>
      </c>
      <c r="AW71" s="159">
        <f t="shared" si="35"/>
        <v>1</v>
      </c>
      <c r="AX71" s="159">
        <v>0</v>
      </c>
      <c r="AY71" s="159">
        <v>0</v>
      </c>
      <c r="AZ71" s="159">
        <v>0</v>
      </c>
      <c r="BA71" s="159">
        <v>1</v>
      </c>
      <c r="BB71" s="159">
        <v>1</v>
      </c>
      <c r="BC71" s="159">
        <v>0</v>
      </c>
      <c r="BD71" s="159">
        <v>1</v>
      </c>
      <c r="BE71" s="159">
        <v>0</v>
      </c>
      <c r="BF71" s="159">
        <v>0</v>
      </c>
      <c r="BG71" s="168">
        <v>0</v>
      </c>
      <c r="BH71" s="63"/>
      <c r="BI71" s="63"/>
      <c r="BJ71" s="63"/>
      <c r="BK71" s="63"/>
      <c r="BL71" s="63"/>
      <c r="BM71" s="63"/>
    </row>
    <row r="72" spans="1:65" ht="15.75" customHeight="1">
      <c r="A72" s="84"/>
      <c r="B72" s="103" t="s">
        <v>264</v>
      </c>
      <c r="C72" s="169">
        <v>35</v>
      </c>
      <c r="D72" s="86">
        <v>13</v>
      </c>
      <c r="E72" s="86">
        <v>0</v>
      </c>
      <c r="F72" s="86">
        <v>2</v>
      </c>
      <c r="G72" s="86">
        <v>0</v>
      </c>
      <c r="H72" s="86">
        <v>3</v>
      </c>
      <c r="I72" s="86">
        <v>5</v>
      </c>
      <c r="J72" s="86">
        <v>5</v>
      </c>
      <c r="K72" s="86">
        <v>4</v>
      </c>
      <c r="L72" s="117">
        <v>1</v>
      </c>
      <c r="M72" s="118">
        <v>0</v>
      </c>
      <c r="N72" s="86">
        <v>0</v>
      </c>
      <c r="O72" s="86">
        <v>0</v>
      </c>
      <c r="P72" s="86">
        <v>6</v>
      </c>
      <c r="Q72" s="86">
        <v>2</v>
      </c>
      <c r="R72" s="86">
        <v>3</v>
      </c>
      <c r="S72" s="86">
        <v>3</v>
      </c>
      <c r="T72" s="86">
        <v>2</v>
      </c>
      <c r="U72" s="86">
        <v>1</v>
      </c>
      <c r="V72" s="86">
        <v>9</v>
      </c>
      <c r="W72" s="117">
        <v>8</v>
      </c>
      <c r="X72" s="164">
        <f t="shared" si="26"/>
        <v>3</v>
      </c>
      <c r="Y72" s="164">
        <f t="shared" si="27"/>
        <v>7</v>
      </c>
      <c r="Z72" s="164">
        <v>2</v>
      </c>
      <c r="AA72" s="164">
        <v>3</v>
      </c>
      <c r="AB72" s="164">
        <v>1</v>
      </c>
      <c r="AC72" s="164">
        <v>4</v>
      </c>
      <c r="AD72" s="164">
        <f t="shared" si="28"/>
        <v>0</v>
      </c>
      <c r="AE72" s="164">
        <f t="shared" si="29"/>
        <v>1</v>
      </c>
      <c r="AF72" s="164">
        <v>0</v>
      </c>
      <c r="AG72" s="164">
        <v>0</v>
      </c>
      <c r="AH72" s="164">
        <v>0</v>
      </c>
      <c r="AI72" s="164">
        <v>1</v>
      </c>
      <c r="AJ72" s="164">
        <f t="shared" si="30"/>
        <v>13</v>
      </c>
      <c r="AK72" s="164">
        <f t="shared" si="31"/>
        <v>8</v>
      </c>
      <c r="AL72" s="164">
        <v>10</v>
      </c>
      <c r="AM72" s="164">
        <v>5</v>
      </c>
      <c r="AN72" s="164">
        <v>3</v>
      </c>
      <c r="AO72" s="164">
        <v>3</v>
      </c>
      <c r="AP72" s="164">
        <f t="shared" si="32"/>
        <v>4</v>
      </c>
      <c r="AQ72" s="164">
        <f t="shared" si="33"/>
        <v>7</v>
      </c>
      <c r="AR72" s="164">
        <v>4</v>
      </c>
      <c r="AS72" s="164">
        <v>4</v>
      </c>
      <c r="AT72" s="164">
        <v>0</v>
      </c>
      <c r="AU72" s="164">
        <v>3</v>
      </c>
      <c r="AV72" s="164">
        <f t="shared" si="34"/>
        <v>8</v>
      </c>
      <c r="AW72" s="164">
        <f t="shared" si="35"/>
        <v>6</v>
      </c>
      <c r="AX72" s="164">
        <v>0</v>
      </c>
      <c r="AY72" s="164">
        <v>0</v>
      </c>
      <c r="AZ72" s="164">
        <v>0</v>
      </c>
      <c r="BA72" s="164">
        <v>1</v>
      </c>
      <c r="BB72" s="164">
        <v>1</v>
      </c>
      <c r="BC72" s="164">
        <v>1</v>
      </c>
      <c r="BD72" s="164">
        <v>1</v>
      </c>
      <c r="BE72" s="164">
        <v>1</v>
      </c>
      <c r="BF72" s="164">
        <v>6</v>
      </c>
      <c r="BG72" s="173">
        <v>3</v>
      </c>
      <c r="BH72" s="63"/>
      <c r="BI72" s="63"/>
      <c r="BJ72" s="63"/>
      <c r="BK72" s="63"/>
      <c r="BL72" s="63"/>
      <c r="BM72" s="63"/>
    </row>
    <row r="73" spans="1:65" ht="15.75" customHeight="1">
      <c r="A73" s="95" t="s">
        <v>265</v>
      </c>
      <c r="B73" s="96"/>
      <c r="C73" s="158">
        <f aca="true" t="shared" si="48" ref="C73:W73">SUM(C74:C76)</f>
        <v>83</v>
      </c>
      <c r="D73" s="72">
        <f t="shared" si="48"/>
        <v>27</v>
      </c>
      <c r="E73" s="72">
        <f t="shared" si="48"/>
        <v>0</v>
      </c>
      <c r="F73" s="72">
        <f t="shared" si="48"/>
        <v>1</v>
      </c>
      <c r="G73" s="72">
        <f t="shared" si="48"/>
        <v>0</v>
      </c>
      <c r="H73" s="72">
        <f t="shared" si="48"/>
        <v>14</v>
      </c>
      <c r="I73" s="72">
        <f t="shared" si="48"/>
        <v>9</v>
      </c>
      <c r="J73" s="72">
        <f t="shared" si="48"/>
        <v>9</v>
      </c>
      <c r="K73" s="72">
        <f t="shared" si="48"/>
        <v>12</v>
      </c>
      <c r="L73" s="73">
        <f t="shared" si="48"/>
        <v>10</v>
      </c>
      <c r="M73" s="74">
        <f t="shared" si="48"/>
        <v>7</v>
      </c>
      <c r="N73" s="72">
        <f t="shared" si="48"/>
        <v>2</v>
      </c>
      <c r="O73" s="72">
        <f t="shared" si="48"/>
        <v>0</v>
      </c>
      <c r="P73" s="72">
        <f t="shared" si="48"/>
        <v>14</v>
      </c>
      <c r="Q73" s="72">
        <f t="shared" si="48"/>
        <v>7</v>
      </c>
      <c r="R73" s="72">
        <f t="shared" si="48"/>
        <v>6</v>
      </c>
      <c r="S73" s="72">
        <f t="shared" si="48"/>
        <v>2</v>
      </c>
      <c r="T73" s="72">
        <f t="shared" si="48"/>
        <v>2</v>
      </c>
      <c r="U73" s="72">
        <f t="shared" si="48"/>
        <v>3</v>
      </c>
      <c r="V73" s="72">
        <f t="shared" si="48"/>
        <v>33</v>
      </c>
      <c r="W73" s="73">
        <f t="shared" si="48"/>
        <v>19</v>
      </c>
      <c r="X73" s="75">
        <f t="shared" si="26"/>
        <v>7</v>
      </c>
      <c r="Y73" s="75">
        <f t="shared" si="27"/>
        <v>9</v>
      </c>
      <c r="Z73" s="75">
        <f>SUM(Z74:Z76)</f>
        <v>0</v>
      </c>
      <c r="AA73" s="75">
        <f>SUM(AA74:AA76)</f>
        <v>3</v>
      </c>
      <c r="AB73" s="75">
        <f>SUM(AB74:AB76)</f>
        <v>7</v>
      </c>
      <c r="AC73" s="75">
        <f>SUM(AC74:AC76)</f>
        <v>6</v>
      </c>
      <c r="AD73" s="75">
        <f t="shared" si="28"/>
        <v>2</v>
      </c>
      <c r="AE73" s="75">
        <f t="shared" si="29"/>
        <v>6</v>
      </c>
      <c r="AF73" s="75">
        <f>SUM(AF74:AF76)</f>
        <v>0</v>
      </c>
      <c r="AG73" s="75">
        <f>SUM(AG74:AG76)</f>
        <v>0</v>
      </c>
      <c r="AH73" s="75">
        <f>SUM(AH74:AH76)</f>
        <v>2</v>
      </c>
      <c r="AI73" s="75">
        <f>SUM(AI74:AI76)</f>
        <v>6</v>
      </c>
      <c r="AJ73" s="75">
        <f t="shared" si="30"/>
        <v>19</v>
      </c>
      <c r="AK73" s="75">
        <f t="shared" si="31"/>
        <v>12</v>
      </c>
      <c r="AL73" s="75">
        <f>SUM(AL74:AL76)</f>
        <v>13</v>
      </c>
      <c r="AM73" s="75">
        <f>SUM(AM74:AM76)</f>
        <v>6</v>
      </c>
      <c r="AN73" s="75">
        <f>SUM(AN74:AN76)</f>
        <v>6</v>
      </c>
      <c r="AO73" s="75">
        <f>SUM(AO74:AO76)</f>
        <v>6</v>
      </c>
      <c r="AP73" s="75">
        <f t="shared" si="32"/>
        <v>3</v>
      </c>
      <c r="AQ73" s="75">
        <f t="shared" si="33"/>
        <v>4</v>
      </c>
      <c r="AR73" s="75">
        <f>SUM(AR74:AR76)</f>
        <v>2</v>
      </c>
      <c r="AS73" s="75">
        <f>SUM(AS74:AS76)</f>
        <v>3</v>
      </c>
      <c r="AT73" s="75">
        <f>SUM(AT74:AT76)</f>
        <v>1</v>
      </c>
      <c r="AU73" s="75">
        <f>SUM(AU74:AU76)</f>
        <v>1</v>
      </c>
      <c r="AV73" s="75">
        <f t="shared" si="34"/>
        <v>17</v>
      </c>
      <c r="AW73" s="75">
        <f t="shared" si="35"/>
        <v>11</v>
      </c>
      <c r="AX73" s="75">
        <f aca="true" t="shared" si="49" ref="AX73:BG73">SUM(AX74:AX76)</f>
        <v>1</v>
      </c>
      <c r="AY73" s="75">
        <f t="shared" si="49"/>
        <v>0</v>
      </c>
      <c r="AZ73" s="75">
        <f t="shared" si="49"/>
        <v>1</v>
      </c>
      <c r="BA73" s="75">
        <f t="shared" si="49"/>
        <v>1</v>
      </c>
      <c r="BB73" s="75">
        <f t="shared" si="49"/>
        <v>5</v>
      </c>
      <c r="BC73" s="75">
        <f t="shared" si="49"/>
        <v>4</v>
      </c>
      <c r="BD73" s="75">
        <f t="shared" si="49"/>
        <v>0</v>
      </c>
      <c r="BE73" s="75">
        <f t="shared" si="49"/>
        <v>3</v>
      </c>
      <c r="BF73" s="75">
        <f t="shared" si="49"/>
        <v>10</v>
      </c>
      <c r="BG73" s="76">
        <f t="shared" si="49"/>
        <v>3</v>
      </c>
      <c r="BH73" s="63"/>
      <c r="BI73" s="63"/>
      <c r="BJ73" s="63"/>
      <c r="BK73" s="63"/>
      <c r="BL73" s="63"/>
      <c r="BM73" s="63"/>
    </row>
    <row r="74" spans="1:65" ht="15.75" customHeight="1">
      <c r="A74" s="81"/>
      <c r="B74" s="102" t="s">
        <v>266</v>
      </c>
      <c r="C74" s="167">
        <v>34</v>
      </c>
      <c r="D74" s="77">
        <v>6</v>
      </c>
      <c r="E74" s="77">
        <v>0</v>
      </c>
      <c r="F74" s="77">
        <v>0</v>
      </c>
      <c r="G74" s="77">
        <v>0</v>
      </c>
      <c r="H74" s="77">
        <v>5</v>
      </c>
      <c r="I74" s="77">
        <v>2</v>
      </c>
      <c r="J74" s="77">
        <v>0</v>
      </c>
      <c r="K74" s="77">
        <v>2</v>
      </c>
      <c r="L74" s="114">
        <v>1</v>
      </c>
      <c r="M74" s="115">
        <v>3</v>
      </c>
      <c r="N74" s="77">
        <v>2</v>
      </c>
      <c r="O74" s="77">
        <v>0</v>
      </c>
      <c r="P74" s="77">
        <v>5</v>
      </c>
      <c r="Q74" s="77">
        <v>4</v>
      </c>
      <c r="R74" s="77">
        <v>3</v>
      </c>
      <c r="S74" s="77">
        <v>1</v>
      </c>
      <c r="T74" s="77">
        <v>1</v>
      </c>
      <c r="U74" s="77">
        <v>1</v>
      </c>
      <c r="V74" s="77">
        <v>15</v>
      </c>
      <c r="W74" s="114">
        <v>5</v>
      </c>
      <c r="X74" s="159">
        <f t="shared" si="26"/>
        <v>3</v>
      </c>
      <c r="Y74" s="159">
        <f t="shared" si="27"/>
        <v>4</v>
      </c>
      <c r="Z74" s="159">
        <v>0</v>
      </c>
      <c r="AA74" s="159">
        <v>1</v>
      </c>
      <c r="AB74" s="159">
        <v>3</v>
      </c>
      <c r="AC74" s="159">
        <v>3</v>
      </c>
      <c r="AD74" s="159">
        <f t="shared" si="28"/>
        <v>1</v>
      </c>
      <c r="AE74" s="159">
        <f t="shared" si="29"/>
        <v>2</v>
      </c>
      <c r="AF74" s="159">
        <v>0</v>
      </c>
      <c r="AG74" s="159">
        <v>0</v>
      </c>
      <c r="AH74" s="159">
        <v>1</v>
      </c>
      <c r="AI74" s="159">
        <v>2</v>
      </c>
      <c r="AJ74" s="159">
        <f t="shared" si="30"/>
        <v>6</v>
      </c>
      <c r="AK74" s="159">
        <f t="shared" si="31"/>
        <v>5</v>
      </c>
      <c r="AL74" s="159">
        <v>3</v>
      </c>
      <c r="AM74" s="159">
        <v>3</v>
      </c>
      <c r="AN74" s="159">
        <v>3</v>
      </c>
      <c r="AO74" s="159">
        <v>2</v>
      </c>
      <c r="AP74" s="159">
        <f t="shared" si="32"/>
        <v>1</v>
      </c>
      <c r="AQ74" s="159">
        <f t="shared" si="33"/>
        <v>1</v>
      </c>
      <c r="AR74" s="159">
        <v>1</v>
      </c>
      <c r="AS74" s="159">
        <v>0</v>
      </c>
      <c r="AT74" s="159">
        <v>0</v>
      </c>
      <c r="AU74" s="159">
        <v>1</v>
      </c>
      <c r="AV74" s="159">
        <f t="shared" si="34"/>
        <v>4</v>
      </c>
      <c r="AW74" s="159">
        <f t="shared" si="35"/>
        <v>1</v>
      </c>
      <c r="AX74" s="159">
        <v>0</v>
      </c>
      <c r="AY74" s="159">
        <v>0</v>
      </c>
      <c r="AZ74" s="159">
        <v>0</v>
      </c>
      <c r="BA74" s="159">
        <v>0</v>
      </c>
      <c r="BB74" s="159">
        <v>1</v>
      </c>
      <c r="BC74" s="159">
        <v>1</v>
      </c>
      <c r="BD74" s="159">
        <v>0</v>
      </c>
      <c r="BE74" s="159">
        <v>0</v>
      </c>
      <c r="BF74" s="159">
        <v>3</v>
      </c>
      <c r="BG74" s="168">
        <v>0</v>
      </c>
      <c r="BH74" s="63"/>
      <c r="BI74" s="63"/>
      <c r="BJ74" s="63"/>
      <c r="BK74" s="63"/>
      <c r="BL74" s="63"/>
      <c r="BM74" s="63"/>
    </row>
    <row r="75" spans="1:65" ht="15.75" customHeight="1">
      <c r="A75" s="81"/>
      <c r="B75" s="102" t="s">
        <v>192</v>
      </c>
      <c r="C75" s="167">
        <v>26</v>
      </c>
      <c r="D75" s="77">
        <v>3</v>
      </c>
      <c r="E75" s="77">
        <v>0</v>
      </c>
      <c r="F75" s="77">
        <v>0</v>
      </c>
      <c r="G75" s="77">
        <v>0</v>
      </c>
      <c r="H75" s="77">
        <v>6</v>
      </c>
      <c r="I75" s="77">
        <v>4</v>
      </c>
      <c r="J75" s="77">
        <v>4</v>
      </c>
      <c r="K75" s="77">
        <v>5</v>
      </c>
      <c r="L75" s="114">
        <v>5</v>
      </c>
      <c r="M75" s="115">
        <v>1</v>
      </c>
      <c r="N75" s="77">
        <v>0</v>
      </c>
      <c r="O75" s="77">
        <v>0</v>
      </c>
      <c r="P75" s="77">
        <v>3</v>
      </c>
      <c r="Q75" s="77">
        <v>2</v>
      </c>
      <c r="R75" s="77">
        <v>1</v>
      </c>
      <c r="S75" s="77">
        <v>0</v>
      </c>
      <c r="T75" s="77">
        <v>0</v>
      </c>
      <c r="U75" s="77">
        <v>0</v>
      </c>
      <c r="V75" s="77">
        <v>12</v>
      </c>
      <c r="W75" s="114">
        <v>7</v>
      </c>
      <c r="X75" s="159">
        <f t="shared" si="26"/>
        <v>2</v>
      </c>
      <c r="Y75" s="159">
        <f t="shared" si="27"/>
        <v>3</v>
      </c>
      <c r="Z75" s="159">
        <v>0</v>
      </c>
      <c r="AA75" s="159">
        <v>2</v>
      </c>
      <c r="AB75" s="159">
        <v>2</v>
      </c>
      <c r="AC75" s="159">
        <v>1</v>
      </c>
      <c r="AD75" s="159">
        <f t="shared" si="28"/>
        <v>0</v>
      </c>
      <c r="AE75" s="159">
        <f t="shared" si="29"/>
        <v>3</v>
      </c>
      <c r="AF75" s="159">
        <v>0</v>
      </c>
      <c r="AG75" s="159">
        <v>0</v>
      </c>
      <c r="AH75" s="159">
        <v>0</v>
      </c>
      <c r="AI75" s="159">
        <v>3</v>
      </c>
      <c r="AJ75" s="159">
        <f t="shared" si="30"/>
        <v>6</v>
      </c>
      <c r="AK75" s="159">
        <f t="shared" si="31"/>
        <v>2</v>
      </c>
      <c r="AL75" s="159">
        <v>4</v>
      </c>
      <c r="AM75" s="159">
        <v>1</v>
      </c>
      <c r="AN75" s="159">
        <v>2</v>
      </c>
      <c r="AO75" s="159">
        <v>1</v>
      </c>
      <c r="AP75" s="159">
        <f t="shared" si="32"/>
        <v>1</v>
      </c>
      <c r="AQ75" s="159">
        <f t="shared" si="33"/>
        <v>0</v>
      </c>
      <c r="AR75" s="159">
        <v>0</v>
      </c>
      <c r="AS75" s="159">
        <v>0</v>
      </c>
      <c r="AT75" s="159">
        <v>1</v>
      </c>
      <c r="AU75" s="159">
        <v>0</v>
      </c>
      <c r="AV75" s="159">
        <f t="shared" si="34"/>
        <v>9</v>
      </c>
      <c r="AW75" s="159">
        <f t="shared" si="35"/>
        <v>6</v>
      </c>
      <c r="AX75" s="159">
        <v>1</v>
      </c>
      <c r="AY75" s="159">
        <v>0</v>
      </c>
      <c r="AZ75" s="159">
        <v>0</v>
      </c>
      <c r="BA75" s="159">
        <v>1</v>
      </c>
      <c r="BB75" s="159">
        <v>1</v>
      </c>
      <c r="BC75" s="159">
        <v>2</v>
      </c>
      <c r="BD75" s="159">
        <v>0</v>
      </c>
      <c r="BE75" s="159">
        <v>1</v>
      </c>
      <c r="BF75" s="159">
        <v>7</v>
      </c>
      <c r="BG75" s="168">
        <v>2</v>
      </c>
      <c r="BH75" s="63"/>
      <c r="BI75" s="63"/>
      <c r="BJ75" s="63"/>
      <c r="BK75" s="63"/>
      <c r="BL75" s="63"/>
      <c r="BM75" s="63"/>
    </row>
    <row r="76" spans="1:65" ht="15.75" customHeight="1" thickBot="1">
      <c r="A76" s="109"/>
      <c r="B76" s="110" t="s">
        <v>193</v>
      </c>
      <c r="C76" s="175">
        <v>23</v>
      </c>
      <c r="D76" s="111">
        <v>18</v>
      </c>
      <c r="E76" s="111">
        <v>0</v>
      </c>
      <c r="F76" s="111">
        <v>1</v>
      </c>
      <c r="G76" s="111">
        <v>0</v>
      </c>
      <c r="H76" s="111">
        <v>3</v>
      </c>
      <c r="I76" s="111">
        <v>3</v>
      </c>
      <c r="J76" s="111">
        <v>5</v>
      </c>
      <c r="K76" s="111">
        <v>5</v>
      </c>
      <c r="L76" s="127">
        <v>4</v>
      </c>
      <c r="M76" s="128">
        <v>3</v>
      </c>
      <c r="N76" s="111">
        <v>0</v>
      </c>
      <c r="O76" s="111">
        <v>0</v>
      </c>
      <c r="P76" s="111">
        <v>6</v>
      </c>
      <c r="Q76" s="111">
        <v>1</v>
      </c>
      <c r="R76" s="111">
        <v>2</v>
      </c>
      <c r="S76" s="111">
        <v>1</v>
      </c>
      <c r="T76" s="111">
        <v>1</v>
      </c>
      <c r="U76" s="111">
        <v>2</v>
      </c>
      <c r="V76" s="111">
        <v>6</v>
      </c>
      <c r="W76" s="127">
        <v>7</v>
      </c>
      <c r="X76" s="166">
        <f t="shared" si="26"/>
        <v>2</v>
      </c>
      <c r="Y76" s="166">
        <f t="shared" si="27"/>
        <v>2</v>
      </c>
      <c r="Z76" s="166">
        <v>0</v>
      </c>
      <c r="AA76" s="166">
        <v>0</v>
      </c>
      <c r="AB76" s="166">
        <v>2</v>
      </c>
      <c r="AC76" s="166">
        <v>2</v>
      </c>
      <c r="AD76" s="166">
        <f t="shared" si="28"/>
        <v>1</v>
      </c>
      <c r="AE76" s="166">
        <f t="shared" si="29"/>
        <v>1</v>
      </c>
      <c r="AF76" s="166">
        <v>0</v>
      </c>
      <c r="AG76" s="166">
        <v>0</v>
      </c>
      <c r="AH76" s="166">
        <v>1</v>
      </c>
      <c r="AI76" s="166">
        <v>1</v>
      </c>
      <c r="AJ76" s="166">
        <f t="shared" si="30"/>
        <v>7</v>
      </c>
      <c r="AK76" s="166">
        <f t="shared" si="31"/>
        <v>5</v>
      </c>
      <c r="AL76" s="166">
        <v>6</v>
      </c>
      <c r="AM76" s="166">
        <v>2</v>
      </c>
      <c r="AN76" s="166">
        <v>1</v>
      </c>
      <c r="AO76" s="166">
        <v>3</v>
      </c>
      <c r="AP76" s="166">
        <f t="shared" si="32"/>
        <v>1</v>
      </c>
      <c r="AQ76" s="166">
        <f t="shared" si="33"/>
        <v>3</v>
      </c>
      <c r="AR76" s="166">
        <v>1</v>
      </c>
      <c r="AS76" s="166">
        <v>3</v>
      </c>
      <c r="AT76" s="166">
        <v>0</v>
      </c>
      <c r="AU76" s="166">
        <v>0</v>
      </c>
      <c r="AV76" s="166">
        <f t="shared" si="34"/>
        <v>4</v>
      </c>
      <c r="AW76" s="166">
        <f t="shared" si="35"/>
        <v>4</v>
      </c>
      <c r="AX76" s="166">
        <v>0</v>
      </c>
      <c r="AY76" s="166">
        <v>0</v>
      </c>
      <c r="AZ76" s="166">
        <v>1</v>
      </c>
      <c r="BA76" s="166">
        <v>0</v>
      </c>
      <c r="BB76" s="166">
        <v>3</v>
      </c>
      <c r="BC76" s="166">
        <v>1</v>
      </c>
      <c r="BD76" s="166">
        <v>0</v>
      </c>
      <c r="BE76" s="166">
        <v>2</v>
      </c>
      <c r="BF76" s="166">
        <v>0</v>
      </c>
      <c r="BG76" s="176">
        <v>1</v>
      </c>
      <c r="BH76" s="63"/>
      <c r="BI76" s="63"/>
      <c r="BJ76" s="63"/>
      <c r="BK76" s="63"/>
      <c r="BL76" s="63"/>
      <c r="BM76" s="63"/>
    </row>
    <row r="77" spans="1:65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</row>
    <row r="78" spans="3:65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</row>
    <row r="79" spans="3:65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</row>
    <row r="80" spans="3:58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</row>
    <row r="81" spans="3:58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</row>
    <row r="82" spans="3:58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</row>
    <row r="83" spans="3:58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</row>
    <row r="84" spans="3:58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</row>
    <row r="85" spans="3:58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</row>
    <row r="86" spans="3:58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</row>
    <row r="87" spans="3:58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</row>
    <row r="88" spans="3:58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</row>
    <row r="89" spans="3:58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</row>
    <row r="90" spans="3:58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</row>
    <row r="91" spans="3:58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</row>
    <row r="92" spans="3:58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</row>
    <row r="93" spans="3:58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</row>
    <row r="94" spans="3:58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</row>
    <row r="95" spans="3:58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</row>
    <row r="96" spans="3:58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</row>
    <row r="97" spans="3:58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</row>
    <row r="98" spans="3:58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</row>
    <row r="99" spans="3:58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</row>
    <row r="100" spans="3:58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</row>
    <row r="101" spans="3:58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</row>
    <row r="102" spans="3:58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</row>
    <row r="103" spans="3:58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</row>
    <row r="104" spans="3:58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</row>
    <row r="105" spans="3:58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</row>
    <row r="106" spans="3:58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</row>
    <row r="107" spans="3:58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</row>
    <row r="108" spans="3:58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</row>
    <row r="109" spans="3:58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</row>
    <row r="110" spans="3:58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</row>
    <row r="111" spans="3:58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</row>
    <row r="112" spans="3:58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</row>
    <row r="113" spans="3:58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</row>
    <row r="114" spans="3:58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</row>
    <row r="115" spans="3:58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</row>
    <row r="116" spans="3:58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</row>
    <row r="117" spans="3:58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</row>
    <row r="118" spans="3:58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</row>
    <row r="119" spans="3:58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</row>
    <row r="120" spans="3:58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</row>
    <row r="121" spans="3:58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</row>
    <row r="122" spans="3:58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</row>
    <row r="123" spans="3:58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</row>
    <row r="124" spans="3:58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</row>
    <row r="125" spans="3:58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</row>
    <row r="126" spans="3:58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</row>
    <row r="127" spans="3:58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</row>
    <row r="128" spans="3:58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</row>
    <row r="129" spans="3:58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</row>
    <row r="130" spans="3:58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</row>
    <row r="131" spans="3:58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</row>
    <row r="132" spans="3:58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</row>
    <row r="133" spans="3:58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</row>
    <row r="134" spans="3:58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</row>
    <row r="135" spans="3:58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</row>
    <row r="136" spans="3:58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</row>
    <row r="137" spans="3:58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</row>
    <row r="138" spans="3:58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</row>
    <row r="139" spans="3:58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</row>
    <row r="140" spans="3:58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</row>
    <row r="141" spans="3:58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</row>
    <row r="142" spans="3:58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</row>
    <row r="143" spans="3:58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</row>
    <row r="144" spans="3:58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</row>
    <row r="145" spans="3:58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</row>
    <row r="146" spans="3:58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</row>
    <row r="147" spans="3:58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</row>
    <row r="148" spans="3:58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</row>
    <row r="149" spans="3:58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</row>
    <row r="150" spans="3:58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</row>
    <row r="151" spans="3:58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</row>
    <row r="152" spans="3:58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</row>
    <row r="153" spans="3:58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</row>
    <row r="154" spans="3:58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</row>
    <row r="155" spans="3:58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</row>
    <row r="156" spans="3:58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</row>
    <row r="157" spans="3:58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</row>
    <row r="158" spans="3:58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</row>
    <row r="159" spans="3:58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</row>
    <row r="160" spans="3:58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</row>
    <row r="161" spans="3:58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</row>
    <row r="162" spans="3:58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</row>
    <row r="163" spans="3:58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</row>
    <row r="164" spans="3:58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</row>
    <row r="165" spans="3:58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</row>
    <row r="166" spans="3:58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</row>
    <row r="167" spans="3:58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</row>
    <row r="168" spans="3:58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</row>
    <row r="169" spans="3:58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</row>
    <row r="170" spans="3:58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</row>
    <row r="171" spans="3:58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</row>
    <row r="172" spans="3:58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</row>
    <row r="173" spans="3:58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</row>
    <row r="174" spans="3:58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</row>
    <row r="175" spans="3:58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</row>
    <row r="176" spans="3:58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</row>
    <row r="177" spans="3:58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</row>
    <row r="178" spans="3:58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</row>
    <row r="179" spans="3:58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</row>
    <row r="180" spans="3:58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</row>
    <row r="181" spans="3:58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</row>
    <row r="182" spans="3:58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</row>
    <row r="183" spans="3:58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</row>
    <row r="184" spans="3:58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</row>
    <row r="185" spans="3:58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</row>
    <row r="186" spans="3:58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</row>
    <row r="187" spans="3:58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</row>
    <row r="188" spans="3:58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</row>
    <row r="189" spans="3:58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</row>
    <row r="190" spans="3:58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</row>
    <row r="191" spans="3:58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</row>
    <row r="192" spans="3:58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</row>
    <row r="193" spans="3:58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</row>
    <row r="194" spans="3:58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</row>
    <row r="195" spans="3:58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</row>
    <row r="196" spans="3:58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</row>
    <row r="197" spans="3:58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</row>
    <row r="198" spans="3:58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</row>
    <row r="199" spans="3:58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</row>
    <row r="200" spans="3:58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</row>
    <row r="201" spans="3:58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</row>
    <row r="202" spans="3:58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</row>
    <row r="203" spans="3:58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</row>
    <row r="204" spans="3:58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</row>
    <row r="205" spans="3:58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</row>
    <row r="206" spans="3:58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</row>
    <row r="207" spans="3:58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</row>
    <row r="208" spans="3:58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</row>
    <row r="209" spans="3:58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</row>
    <row r="210" spans="3:58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</row>
    <row r="211" spans="3:58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</row>
    <row r="212" spans="3:58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</row>
    <row r="213" spans="3:58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</row>
    <row r="214" spans="3:58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</row>
    <row r="215" spans="3:58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</row>
    <row r="216" spans="3:58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</row>
    <row r="217" spans="3:58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</row>
    <row r="218" spans="3:58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</row>
    <row r="219" spans="3:58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</row>
    <row r="220" spans="3:58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</row>
    <row r="221" spans="3:58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</row>
    <row r="222" spans="3:58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</row>
    <row r="223" spans="3:58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</row>
    <row r="224" spans="3:58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</row>
    <row r="225" spans="3:58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</row>
    <row r="226" spans="3:58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</row>
    <row r="227" spans="3:58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</row>
    <row r="228" spans="3:58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</row>
    <row r="229" spans="3:58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</row>
    <row r="230" spans="3:58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</row>
    <row r="231" spans="3:58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</row>
    <row r="232" spans="3:58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</row>
    <row r="233" spans="3:58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</row>
    <row r="234" spans="3:58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</row>
    <row r="235" spans="3:58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</row>
    <row r="236" spans="3:58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</row>
    <row r="237" spans="3:58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</row>
    <row r="238" spans="3:58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</row>
  </sheetData>
  <sheetProtection/>
  <mergeCells count="58">
    <mergeCell ref="BA5:BA6"/>
    <mergeCell ref="X5:Y6"/>
    <mergeCell ref="AD5:AE6"/>
    <mergeCell ref="AN5:AN6"/>
    <mergeCell ref="AZ5:AZ6"/>
    <mergeCell ref="AV5:AW6"/>
    <mergeCell ref="AU5:AU6"/>
    <mergeCell ref="AT5:AT6"/>
    <mergeCell ref="AX5:AY6"/>
    <mergeCell ref="AS5:AS6"/>
    <mergeCell ref="BD5:BE6"/>
    <mergeCell ref="BF5:BF6"/>
    <mergeCell ref="BG5:BG6"/>
    <mergeCell ref="BB5:BC6"/>
    <mergeCell ref="AP3:AQ3"/>
    <mergeCell ref="AP5:AQ6"/>
    <mergeCell ref="AH3:AI3"/>
    <mergeCell ref="AL3:AM3"/>
    <mergeCell ref="AL5:AM6"/>
    <mergeCell ref="AK5:AK6"/>
    <mergeCell ref="AH5:AI6"/>
    <mergeCell ref="AJ3:AK3"/>
    <mergeCell ref="AO5:AO6"/>
    <mergeCell ref="AN3:AO3"/>
    <mergeCell ref="X3:Y3"/>
    <mergeCell ref="Z3:AA3"/>
    <mergeCell ref="AB3:AC3"/>
    <mergeCell ref="AF5:AG6"/>
    <mergeCell ref="AF3:AG3"/>
    <mergeCell ref="AD3:AE3"/>
    <mergeCell ref="P6:Q6"/>
    <mergeCell ref="T3:U3"/>
    <mergeCell ref="V3:W3"/>
    <mergeCell ref="C3:D3"/>
    <mergeCell ref="E6:F6"/>
    <mergeCell ref="V6:W6"/>
    <mergeCell ref="L6:M6"/>
    <mergeCell ref="L3:M3"/>
    <mergeCell ref="AR3:AS3"/>
    <mergeCell ref="A3:A8"/>
    <mergeCell ref="B3:B8"/>
    <mergeCell ref="P3:Q3"/>
    <mergeCell ref="R3:S3"/>
    <mergeCell ref="R6:S6"/>
    <mergeCell ref="E3:F3"/>
    <mergeCell ref="G6:H6"/>
    <mergeCell ref="G3:H3"/>
    <mergeCell ref="N3:O3"/>
    <mergeCell ref="AR5:AR6"/>
    <mergeCell ref="T6:U6"/>
    <mergeCell ref="AJ5:AJ6"/>
    <mergeCell ref="BF3:BG3"/>
    <mergeCell ref="AX3:AY3"/>
    <mergeCell ref="AZ3:BA3"/>
    <mergeCell ref="BB3:BC3"/>
    <mergeCell ref="BD3:BE3"/>
    <mergeCell ref="AT3:AU3"/>
    <mergeCell ref="AV3:AW3"/>
  </mergeCells>
  <printOptions horizontalCentered="1"/>
  <pageMargins left="0.31496062992125984" right="0.2755905511811024" top="0.7086614173228347" bottom="0.1968503937007874" header="0.64" footer="0"/>
  <pageSetup blackAndWhite="1" horizontalDpi="600" verticalDpi="600" orientation="portrait" pageOrder="overThenDown" paperSize="9" scale="52" r:id="rId1"/>
  <headerFooter alignWithMargins="0">
    <oddFooter>&amp;R&amp;A &amp;P/&amp;N</oddFooter>
  </headerFooter>
  <colBreaks count="1" manualBreakCount="1">
    <brk id="27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BD238"/>
  <sheetViews>
    <sheetView view="pageBreakPreview" zoomScale="70" zoomScaleNormal="70" zoomScaleSheetLayoutView="70" workbookViewId="0" topLeftCell="A1">
      <pane xSplit="2" ySplit="8" topLeftCell="AD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60" sqref="AI60"/>
    </sheetView>
  </sheetViews>
  <sheetFormatPr defaultColWidth="9.00390625" defaultRowHeight="13.5"/>
  <cols>
    <col min="1" max="1" width="8.75390625" style="10" customWidth="1"/>
    <col min="2" max="2" width="11.625" style="10" customWidth="1"/>
    <col min="3" max="6" width="4.625" style="10" customWidth="1"/>
    <col min="7" max="8" width="8.875" style="10" customWidth="1"/>
    <col min="9" max="14" width="5.875" style="10" customWidth="1"/>
    <col min="15" max="16" width="9.00390625" style="10" customWidth="1"/>
    <col min="17" max="18" width="5.875" style="10" customWidth="1"/>
    <col min="19" max="20" width="8.375" style="10" customWidth="1"/>
    <col min="21" max="28" width="5.875" style="10" customWidth="1"/>
    <col min="29" max="30" width="8.875" style="10" customWidth="1"/>
    <col min="31" max="32" width="4.625" style="10" customWidth="1"/>
    <col min="33" max="34" width="8.875" style="10" customWidth="1"/>
    <col min="35" max="38" width="6.50390625" style="10" customWidth="1"/>
    <col min="39" max="40" width="9.00390625" style="10" customWidth="1"/>
    <col min="41" max="46" width="6.50390625" style="10" customWidth="1"/>
    <col min="47" max="48" width="9.00390625" style="10" customWidth="1"/>
    <col min="49" max="50" width="6.50390625" style="10" customWidth="1"/>
    <col min="51" max="16384" width="9.00390625" style="10" customWidth="1"/>
  </cols>
  <sheetData>
    <row r="1" spans="1:22" ht="30" customHeight="1">
      <c r="A1" s="3" t="s">
        <v>267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</row>
    <row r="2" spans="1:22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50" ht="19.5" customHeight="1">
      <c r="A3" s="407" t="s">
        <v>194</v>
      </c>
      <c r="B3" s="411" t="s">
        <v>198</v>
      </c>
      <c r="C3" s="405" t="s">
        <v>268</v>
      </c>
      <c r="D3" s="429"/>
      <c r="E3" s="405" t="s">
        <v>269</v>
      </c>
      <c r="F3" s="406"/>
      <c r="G3" s="405" t="s">
        <v>270</v>
      </c>
      <c r="H3" s="406"/>
      <c r="I3" s="401" t="s">
        <v>271</v>
      </c>
      <c r="J3" s="418"/>
      <c r="K3" s="401" t="s">
        <v>272</v>
      </c>
      <c r="L3" s="402"/>
      <c r="M3" s="401" t="s">
        <v>273</v>
      </c>
      <c r="N3" s="418"/>
      <c r="O3" s="401" t="s">
        <v>274</v>
      </c>
      <c r="P3" s="418"/>
      <c r="Q3" s="401" t="s">
        <v>275</v>
      </c>
      <c r="R3" s="418"/>
      <c r="S3" s="401" t="s">
        <v>276</v>
      </c>
      <c r="T3" s="418"/>
      <c r="U3" s="401" t="s">
        <v>277</v>
      </c>
      <c r="V3" s="418"/>
      <c r="W3" s="401" t="s">
        <v>278</v>
      </c>
      <c r="X3" s="418"/>
      <c r="Y3" s="401" t="s">
        <v>279</v>
      </c>
      <c r="Z3" s="418"/>
      <c r="AA3" s="401" t="s">
        <v>280</v>
      </c>
      <c r="AB3" s="402"/>
      <c r="AC3" s="401" t="s">
        <v>281</v>
      </c>
      <c r="AD3" s="418"/>
      <c r="AE3" s="401" t="s">
        <v>282</v>
      </c>
      <c r="AF3" s="402"/>
      <c r="AG3" s="401" t="s">
        <v>283</v>
      </c>
      <c r="AH3" s="418"/>
      <c r="AI3" s="401" t="s">
        <v>284</v>
      </c>
      <c r="AJ3" s="418"/>
      <c r="AK3" s="401" t="s">
        <v>285</v>
      </c>
      <c r="AL3" s="402"/>
      <c r="AM3" s="401" t="s">
        <v>286</v>
      </c>
      <c r="AN3" s="418"/>
      <c r="AO3" s="401" t="s">
        <v>287</v>
      </c>
      <c r="AP3" s="402"/>
      <c r="AQ3" s="401" t="s">
        <v>288</v>
      </c>
      <c r="AR3" s="418"/>
      <c r="AS3" s="401" t="s">
        <v>289</v>
      </c>
      <c r="AT3" s="402"/>
      <c r="AU3" s="405" t="s">
        <v>290</v>
      </c>
      <c r="AV3" s="429"/>
      <c r="AW3" s="401" t="s">
        <v>291</v>
      </c>
      <c r="AX3" s="422"/>
    </row>
    <row r="4" spans="1:50" ht="4.5" customHeight="1">
      <c r="A4" s="408"/>
      <c r="B4" s="412"/>
      <c r="C4" s="11"/>
      <c r="D4" s="133"/>
      <c r="E4" s="11"/>
      <c r="F4" s="12"/>
      <c r="G4" s="11"/>
      <c r="H4" s="12"/>
      <c r="I4" s="13"/>
      <c r="J4" s="15"/>
      <c r="K4" s="13"/>
      <c r="L4" s="14"/>
      <c r="M4" s="13"/>
      <c r="N4" s="15"/>
      <c r="O4" s="13"/>
      <c r="P4" s="15"/>
      <c r="Q4" s="13"/>
      <c r="R4" s="15"/>
      <c r="S4" s="13"/>
      <c r="T4" s="14"/>
      <c r="U4" s="13"/>
      <c r="V4" s="15"/>
      <c r="W4" s="14"/>
      <c r="X4" s="15"/>
      <c r="Y4" s="13"/>
      <c r="Z4" s="15"/>
      <c r="AA4" s="13"/>
      <c r="AB4" s="14"/>
      <c r="AC4" s="13"/>
      <c r="AD4" s="15"/>
      <c r="AE4" s="13"/>
      <c r="AF4" s="14"/>
      <c r="AG4" s="13"/>
      <c r="AH4" s="15"/>
      <c r="AI4" s="13"/>
      <c r="AJ4" s="15"/>
      <c r="AK4" s="13"/>
      <c r="AL4" s="14"/>
      <c r="AM4" s="13"/>
      <c r="AN4" s="15"/>
      <c r="AO4" s="13"/>
      <c r="AP4" s="14"/>
      <c r="AQ4" s="13"/>
      <c r="AR4" s="15"/>
      <c r="AS4" s="13"/>
      <c r="AT4" s="14"/>
      <c r="AU4" s="11"/>
      <c r="AV4" s="133"/>
      <c r="AW4" s="13"/>
      <c r="AX4" s="16"/>
    </row>
    <row r="5" spans="1:50" ht="19.5" customHeight="1">
      <c r="A5" s="409"/>
      <c r="B5" s="413"/>
      <c r="C5" s="399" t="s">
        <v>292</v>
      </c>
      <c r="D5" s="438"/>
      <c r="E5" s="428" t="s">
        <v>293</v>
      </c>
      <c r="F5" s="438" t="s">
        <v>294</v>
      </c>
      <c r="G5" s="399" t="s">
        <v>295</v>
      </c>
      <c r="H5" s="438"/>
      <c r="I5" s="403" t="s">
        <v>296</v>
      </c>
      <c r="J5" s="434"/>
      <c r="K5" s="19"/>
      <c r="L5" s="20"/>
      <c r="M5" s="27"/>
      <c r="N5" s="29"/>
      <c r="O5" s="403" t="s">
        <v>297</v>
      </c>
      <c r="P5" s="416" t="s">
        <v>298</v>
      </c>
      <c r="Q5" s="21"/>
      <c r="R5" s="22"/>
      <c r="S5" s="19"/>
      <c r="T5" s="20"/>
      <c r="U5" s="19"/>
      <c r="V5" s="23"/>
      <c r="W5" s="134"/>
      <c r="X5" s="22"/>
      <c r="Y5" s="21"/>
      <c r="Z5" s="22"/>
      <c r="AA5" s="21"/>
      <c r="AB5" s="22"/>
      <c r="AC5" s="21"/>
      <c r="AD5" s="22"/>
      <c r="AE5" s="27"/>
      <c r="AF5" s="29"/>
      <c r="AG5" s="423" t="s">
        <v>299</v>
      </c>
      <c r="AH5" s="432"/>
      <c r="AI5" s="27"/>
      <c r="AJ5" s="29"/>
      <c r="AK5" s="27"/>
      <c r="AL5" s="28"/>
      <c r="AM5" s="27"/>
      <c r="AN5" s="29"/>
      <c r="AO5" s="27"/>
      <c r="AP5" s="28"/>
      <c r="AQ5" s="403" t="s">
        <v>300</v>
      </c>
      <c r="AR5" s="434"/>
      <c r="AS5" s="403" t="s">
        <v>301</v>
      </c>
      <c r="AT5" s="416" t="s">
        <v>295</v>
      </c>
      <c r="AU5" s="399" t="s">
        <v>302</v>
      </c>
      <c r="AV5" s="431"/>
      <c r="AW5" s="403" t="s">
        <v>303</v>
      </c>
      <c r="AX5" s="433"/>
    </row>
    <row r="6" spans="1:50" ht="139.5" customHeight="1">
      <c r="A6" s="409"/>
      <c r="B6" s="413"/>
      <c r="C6" s="428"/>
      <c r="D6" s="438"/>
      <c r="E6" s="428"/>
      <c r="F6" s="438"/>
      <c r="G6" s="428"/>
      <c r="H6" s="438"/>
      <c r="I6" s="425"/>
      <c r="J6" s="434"/>
      <c r="K6" s="27" t="s">
        <v>304</v>
      </c>
      <c r="L6" s="177" t="s">
        <v>305</v>
      </c>
      <c r="M6" s="27" t="s">
        <v>127</v>
      </c>
      <c r="N6" s="29" t="s">
        <v>296</v>
      </c>
      <c r="O6" s="425"/>
      <c r="P6" s="434"/>
      <c r="Q6" s="27" t="s">
        <v>306</v>
      </c>
      <c r="R6" s="29" t="s">
        <v>297</v>
      </c>
      <c r="S6" s="403" t="s">
        <v>307</v>
      </c>
      <c r="T6" s="417"/>
      <c r="U6" s="27" t="s">
        <v>308</v>
      </c>
      <c r="V6" s="177" t="s">
        <v>309</v>
      </c>
      <c r="W6" s="27" t="s">
        <v>310</v>
      </c>
      <c r="X6" s="29" t="s">
        <v>311</v>
      </c>
      <c r="Y6" s="403" t="s">
        <v>312</v>
      </c>
      <c r="Z6" s="434"/>
      <c r="AA6" s="27" t="s">
        <v>313</v>
      </c>
      <c r="AB6" s="29" t="s">
        <v>314</v>
      </c>
      <c r="AC6" s="403" t="s">
        <v>315</v>
      </c>
      <c r="AD6" s="434"/>
      <c r="AE6" s="403" t="s">
        <v>316</v>
      </c>
      <c r="AF6" s="434"/>
      <c r="AG6" s="423"/>
      <c r="AH6" s="432"/>
      <c r="AI6" s="403" t="s">
        <v>317</v>
      </c>
      <c r="AJ6" s="417"/>
      <c r="AK6" s="403" t="s">
        <v>318</v>
      </c>
      <c r="AL6" s="434"/>
      <c r="AM6" s="403" t="s">
        <v>319</v>
      </c>
      <c r="AN6" s="416"/>
      <c r="AO6" s="27" t="s">
        <v>127</v>
      </c>
      <c r="AP6" s="29" t="s">
        <v>299</v>
      </c>
      <c r="AQ6" s="425"/>
      <c r="AR6" s="434"/>
      <c r="AS6" s="425"/>
      <c r="AT6" s="416"/>
      <c r="AU6" s="399"/>
      <c r="AV6" s="431"/>
      <c r="AW6" s="403"/>
      <c r="AX6" s="433"/>
    </row>
    <row r="7" spans="1:50" ht="4.5" customHeight="1">
      <c r="A7" s="409"/>
      <c r="B7" s="413"/>
      <c r="C7" s="152"/>
      <c r="D7" s="178"/>
      <c r="E7" s="152"/>
      <c r="F7" s="178"/>
      <c r="G7" s="152"/>
      <c r="H7" s="178"/>
      <c r="I7" s="154"/>
      <c r="J7" s="148"/>
      <c r="K7" s="37"/>
      <c r="L7" s="38"/>
      <c r="M7" s="37"/>
      <c r="N7" s="39"/>
      <c r="O7" s="154"/>
      <c r="P7" s="148"/>
      <c r="Q7" s="37"/>
      <c r="R7" s="39"/>
      <c r="S7" s="37"/>
      <c r="T7" s="40"/>
      <c r="U7" s="37"/>
      <c r="V7" s="38"/>
      <c r="W7" s="37"/>
      <c r="X7" s="39"/>
      <c r="Y7" s="37"/>
      <c r="Z7" s="148"/>
      <c r="AA7" s="146"/>
      <c r="AB7" s="147"/>
      <c r="AC7" s="37"/>
      <c r="AD7" s="148"/>
      <c r="AE7" s="37"/>
      <c r="AF7" s="148"/>
      <c r="AG7" s="41"/>
      <c r="AH7" s="151"/>
      <c r="AI7" s="37"/>
      <c r="AJ7" s="40"/>
      <c r="AK7" s="37"/>
      <c r="AL7" s="148"/>
      <c r="AM7" s="37"/>
      <c r="AN7" s="39"/>
      <c r="AO7" s="146"/>
      <c r="AP7" s="147"/>
      <c r="AQ7" s="154"/>
      <c r="AR7" s="148"/>
      <c r="AS7" s="154"/>
      <c r="AT7" s="39"/>
      <c r="AU7" s="33"/>
      <c r="AV7" s="153"/>
      <c r="AW7" s="37"/>
      <c r="AX7" s="155"/>
    </row>
    <row r="8" spans="1:50" ht="19.5" customHeight="1" thickBot="1">
      <c r="A8" s="410"/>
      <c r="B8" s="396"/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4" t="s">
        <v>141</v>
      </c>
      <c r="J8" s="179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5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6" t="s">
        <v>195</v>
      </c>
    </row>
    <row r="9" spans="1:56" s="7" customFormat="1" ht="15.75" customHeight="1">
      <c r="A9" s="47"/>
      <c r="B9" s="48" t="s">
        <v>926</v>
      </c>
      <c r="C9" s="49">
        <v>0</v>
      </c>
      <c r="D9" s="49">
        <v>0</v>
      </c>
      <c r="E9" s="49">
        <v>3</v>
      </c>
      <c r="F9" s="49">
        <v>1</v>
      </c>
      <c r="G9" s="49">
        <v>6214</v>
      </c>
      <c r="H9" s="49">
        <v>7045</v>
      </c>
      <c r="I9" s="49">
        <v>109</v>
      </c>
      <c r="J9" s="49">
        <v>161</v>
      </c>
      <c r="K9" s="50">
        <v>64</v>
      </c>
      <c r="L9" s="51">
        <v>91</v>
      </c>
      <c r="M9" s="49">
        <v>45</v>
      </c>
      <c r="N9" s="52">
        <v>70</v>
      </c>
      <c r="O9" s="49">
        <v>3482</v>
      </c>
      <c r="P9" s="49">
        <v>4045</v>
      </c>
      <c r="Q9" s="49">
        <v>34</v>
      </c>
      <c r="R9" s="49">
        <v>70</v>
      </c>
      <c r="S9" s="49">
        <v>1183</v>
      </c>
      <c r="T9" s="49">
        <v>920</v>
      </c>
      <c r="U9" s="49">
        <v>594</v>
      </c>
      <c r="V9" s="50">
        <v>490</v>
      </c>
      <c r="W9" s="53">
        <v>102</v>
      </c>
      <c r="X9" s="53">
        <v>217</v>
      </c>
      <c r="Y9" s="53">
        <v>105</v>
      </c>
      <c r="Z9" s="53">
        <v>82</v>
      </c>
      <c r="AA9" s="53">
        <v>309</v>
      </c>
      <c r="AB9" s="53">
        <v>341</v>
      </c>
      <c r="AC9" s="53">
        <v>1075</v>
      </c>
      <c r="AD9" s="53">
        <v>1831</v>
      </c>
      <c r="AE9" s="53">
        <v>80</v>
      </c>
      <c r="AF9" s="53">
        <v>94</v>
      </c>
      <c r="AG9" s="53">
        <v>2227</v>
      </c>
      <c r="AH9" s="53">
        <v>2411</v>
      </c>
      <c r="AI9" s="53">
        <v>169</v>
      </c>
      <c r="AJ9" s="53">
        <v>291</v>
      </c>
      <c r="AK9" s="53">
        <v>645</v>
      </c>
      <c r="AL9" s="53">
        <v>476</v>
      </c>
      <c r="AM9" s="53">
        <v>1345</v>
      </c>
      <c r="AN9" s="53">
        <v>1569</v>
      </c>
      <c r="AO9" s="53">
        <v>68</v>
      </c>
      <c r="AP9" s="53">
        <v>75</v>
      </c>
      <c r="AQ9" s="53">
        <v>264</v>
      </c>
      <c r="AR9" s="53">
        <v>249</v>
      </c>
      <c r="AS9" s="53">
        <v>132</v>
      </c>
      <c r="AT9" s="53">
        <v>179</v>
      </c>
      <c r="AU9" s="53">
        <v>3893</v>
      </c>
      <c r="AV9" s="53">
        <v>3206</v>
      </c>
      <c r="AW9" s="53">
        <v>11</v>
      </c>
      <c r="AX9" s="54">
        <v>15</v>
      </c>
      <c r="AY9" s="55"/>
      <c r="AZ9" s="55"/>
      <c r="BA9" s="55"/>
      <c r="BB9" s="55"/>
      <c r="BC9" s="55"/>
      <c r="BD9" s="55"/>
    </row>
    <row r="10" spans="1:56" s="7" customFormat="1" ht="15.75" customHeight="1">
      <c r="A10" s="47"/>
      <c r="B10" s="48">
        <v>20</v>
      </c>
      <c r="C10" s="49">
        <v>0</v>
      </c>
      <c r="D10" s="49">
        <v>0</v>
      </c>
      <c r="E10" s="49">
        <v>1</v>
      </c>
      <c r="F10" s="49">
        <v>0</v>
      </c>
      <c r="G10" s="49">
        <v>6243</v>
      </c>
      <c r="H10" s="49">
        <v>7280</v>
      </c>
      <c r="I10" s="49">
        <v>103</v>
      </c>
      <c r="J10" s="49">
        <v>156</v>
      </c>
      <c r="K10" s="50">
        <v>63</v>
      </c>
      <c r="L10" s="51">
        <v>86</v>
      </c>
      <c r="M10" s="49">
        <v>40</v>
      </c>
      <c r="N10" s="52">
        <v>70</v>
      </c>
      <c r="O10" s="49">
        <v>3521</v>
      </c>
      <c r="P10" s="49">
        <v>4290</v>
      </c>
      <c r="Q10" s="49">
        <v>43</v>
      </c>
      <c r="R10" s="49">
        <v>71</v>
      </c>
      <c r="S10" s="49">
        <v>1125</v>
      </c>
      <c r="T10" s="49">
        <v>1029</v>
      </c>
      <c r="U10" s="49">
        <v>678</v>
      </c>
      <c r="V10" s="50">
        <v>532</v>
      </c>
      <c r="W10" s="53">
        <v>96</v>
      </c>
      <c r="X10" s="53">
        <v>214</v>
      </c>
      <c r="Y10" s="53">
        <v>98</v>
      </c>
      <c r="Z10" s="53">
        <v>79</v>
      </c>
      <c r="AA10" s="53">
        <v>312</v>
      </c>
      <c r="AB10" s="53">
        <v>386</v>
      </c>
      <c r="AC10" s="53">
        <v>1080</v>
      </c>
      <c r="AD10" s="53">
        <v>1880</v>
      </c>
      <c r="AE10" s="53">
        <v>89</v>
      </c>
      <c r="AF10" s="53">
        <v>99</v>
      </c>
      <c r="AG10" s="53">
        <v>2218</v>
      </c>
      <c r="AH10" s="53">
        <v>2411</v>
      </c>
      <c r="AI10" s="53">
        <v>184</v>
      </c>
      <c r="AJ10" s="53">
        <v>284</v>
      </c>
      <c r="AK10" s="53">
        <v>635</v>
      </c>
      <c r="AL10" s="53">
        <v>533</v>
      </c>
      <c r="AM10" s="53">
        <v>1320</v>
      </c>
      <c r="AN10" s="53">
        <v>1508</v>
      </c>
      <c r="AO10" s="53">
        <v>79</v>
      </c>
      <c r="AP10" s="53">
        <v>86</v>
      </c>
      <c r="AQ10" s="53">
        <v>276</v>
      </c>
      <c r="AR10" s="53">
        <v>276</v>
      </c>
      <c r="AS10" s="53">
        <v>125</v>
      </c>
      <c r="AT10" s="53">
        <v>147</v>
      </c>
      <c r="AU10" s="53">
        <v>4046</v>
      </c>
      <c r="AV10" s="53">
        <v>3372</v>
      </c>
      <c r="AW10" s="53">
        <v>7</v>
      </c>
      <c r="AX10" s="54">
        <v>3</v>
      </c>
      <c r="AY10" s="55"/>
      <c r="AZ10" s="55"/>
      <c r="BA10" s="55"/>
      <c r="BB10" s="55"/>
      <c r="BC10" s="55"/>
      <c r="BD10" s="55"/>
    </row>
    <row r="11" spans="1:56" ht="15.75" customHeight="1">
      <c r="A11" s="47"/>
      <c r="B11" s="56">
        <v>21</v>
      </c>
      <c r="C11" s="57">
        <f aca="true" t="shared" si="0" ref="C11:AX11">SUM(C13,C14)</f>
        <v>0</v>
      </c>
      <c r="D11" s="57">
        <f t="shared" si="0"/>
        <v>0</v>
      </c>
      <c r="E11" s="57">
        <f t="shared" si="0"/>
        <v>0</v>
      </c>
      <c r="F11" s="57">
        <f t="shared" si="0"/>
        <v>0</v>
      </c>
      <c r="G11" s="57">
        <f t="shared" si="0"/>
        <v>6103</v>
      </c>
      <c r="H11" s="57">
        <f t="shared" si="0"/>
        <v>6990</v>
      </c>
      <c r="I11" s="57">
        <f t="shared" si="0"/>
        <v>79</v>
      </c>
      <c r="J11" s="57">
        <f t="shared" si="0"/>
        <v>176</v>
      </c>
      <c r="K11" s="58">
        <f t="shared" si="0"/>
        <v>42</v>
      </c>
      <c r="L11" s="59">
        <f t="shared" si="0"/>
        <v>95</v>
      </c>
      <c r="M11" s="57">
        <f t="shared" si="0"/>
        <v>37</v>
      </c>
      <c r="N11" s="60">
        <f t="shared" si="0"/>
        <v>81</v>
      </c>
      <c r="O11" s="57">
        <f t="shared" si="0"/>
        <v>3387</v>
      </c>
      <c r="P11" s="57">
        <f t="shared" si="0"/>
        <v>4133</v>
      </c>
      <c r="Q11" s="57">
        <f t="shared" si="0"/>
        <v>31</v>
      </c>
      <c r="R11" s="57">
        <f t="shared" si="0"/>
        <v>57</v>
      </c>
      <c r="S11" s="57">
        <f t="shared" si="0"/>
        <v>1076</v>
      </c>
      <c r="T11" s="57">
        <f t="shared" si="0"/>
        <v>971</v>
      </c>
      <c r="U11" s="57">
        <f t="shared" si="0"/>
        <v>612</v>
      </c>
      <c r="V11" s="58">
        <f t="shared" si="0"/>
        <v>492</v>
      </c>
      <c r="W11" s="61">
        <f t="shared" si="0"/>
        <v>125</v>
      </c>
      <c r="X11" s="61">
        <f t="shared" si="0"/>
        <v>225</v>
      </c>
      <c r="Y11" s="61">
        <f t="shared" si="0"/>
        <v>99</v>
      </c>
      <c r="Z11" s="61">
        <f t="shared" si="0"/>
        <v>60</v>
      </c>
      <c r="AA11" s="61">
        <f t="shared" si="0"/>
        <v>290</v>
      </c>
      <c r="AB11" s="61">
        <f t="shared" si="0"/>
        <v>378</v>
      </c>
      <c r="AC11" s="61">
        <f t="shared" si="0"/>
        <v>1061</v>
      </c>
      <c r="AD11" s="61">
        <f t="shared" si="0"/>
        <v>1864</v>
      </c>
      <c r="AE11" s="61">
        <f t="shared" si="0"/>
        <v>93</v>
      </c>
      <c r="AF11" s="61">
        <f t="shared" si="0"/>
        <v>86</v>
      </c>
      <c r="AG11" s="61">
        <f t="shared" si="0"/>
        <v>2193</v>
      </c>
      <c r="AH11" s="61">
        <f t="shared" si="0"/>
        <v>2288</v>
      </c>
      <c r="AI11" s="61">
        <f t="shared" si="0"/>
        <v>179</v>
      </c>
      <c r="AJ11" s="61">
        <f t="shared" si="0"/>
        <v>277</v>
      </c>
      <c r="AK11" s="61">
        <f t="shared" si="0"/>
        <v>661</v>
      </c>
      <c r="AL11" s="61">
        <f t="shared" si="0"/>
        <v>523</v>
      </c>
      <c r="AM11" s="61">
        <f t="shared" si="0"/>
        <v>1275</v>
      </c>
      <c r="AN11" s="61">
        <f t="shared" si="0"/>
        <v>1402</v>
      </c>
      <c r="AO11" s="61">
        <f t="shared" si="0"/>
        <v>78</v>
      </c>
      <c r="AP11" s="61">
        <f t="shared" si="0"/>
        <v>86</v>
      </c>
      <c r="AQ11" s="61">
        <f t="shared" si="0"/>
        <v>314</v>
      </c>
      <c r="AR11" s="61">
        <f t="shared" si="0"/>
        <v>234</v>
      </c>
      <c r="AS11" s="61">
        <f t="shared" si="0"/>
        <v>130</v>
      </c>
      <c r="AT11" s="61">
        <f t="shared" si="0"/>
        <v>159</v>
      </c>
      <c r="AU11" s="61">
        <f t="shared" si="0"/>
        <v>3990</v>
      </c>
      <c r="AV11" s="61">
        <f t="shared" si="0"/>
        <v>3283</v>
      </c>
      <c r="AW11" s="61">
        <f t="shared" si="0"/>
        <v>18</v>
      </c>
      <c r="AX11" s="62">
        <f t="shared" si="0"/>
        <v>23</v>
      </c>
      <c r="AY11" s="63"/>
      <c r="AZ11" s="63"/>
      <c r="BA11" s="63"/>
      <c r="BB11" s="63"/>
      <c r="BC11" s="63"/>
      <c r="BD11" s="63"/>
    </row>
    <row r="12" spans="1:56" ht="15.7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8"/>
      <c r="L12" s="69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7"/>
      <c r="AY12" s="63"/>
      <c r="AZ12" s="63"/>
      <c r="BA12" s="63"/>
      <c r="BB12" s="63"/>
      <c r="BC12" s="63"/>
      <c r="BD12" s="63"/>
    </row>
    <row r="13" spans="1:56" ht="15.75" customHeight="1">
      <c r="A13" s="64"/>
      <c r="B13" s="65" t="s">
        <v>143</v>
      </c>
      <c r="C13" s="180">
        <f aca="true" t="shared" si="1" ref="C13:AX13">SUM(C16,C26,C27,C28,C29,C31,C32,C35,C36,C37,C39,C40,C44,C45,C46,C47,C48,C51,C52,C56,C57,C64,C68,C69,C71,C72,C74,C75,C76)</f>
        <v>0</v>
      </c>
      <c r="D13" s="181">
        <f t="shared" si="1"/>
        <v>0</v>
      </c>
      <c r="E13" s="181">
        <f t="shared" si="1"/>
        <v>0</v>
      </c>
      <c r="F13" s="181">
        <f t="shared" si="1"/>
        <v>0</v>
      </c>
      <c r="G13" s="181">
        <f t="shared" si="1"/>
        <v>5756</v>
      </c>
      <c r="H13" s="181">
        <f t="shared" si="1"/>
        <v>6502</v>
      </c>
      <c r="I13" s="181">
        <f t="shared" si="1"/>
        <v>76</v>
      </c>
      <c r="J13" s="181">
        <f t="shared" si="1"/>
        <v>170</v>
      </c>
      <c r="K13" s="182">
        <f t="shared" si="1"/>
        <v>39</v>
      </c>
      <c r="L13" s="183">
        <f t="shared" si="1"/>
        <v>94</v>
      </c>
      <c r="M13" s="181">
        <f t="shared" si="1"/>
        <v>37</v>
      </c>
      <c r="N13" s="181">
        <f t="shared" si="1"/>
        <v>76</v>
      </c>
      <c r="O13" s="181">
        <f t="shared" si="1"/>
        <v>3209</v>
      </c>
      <c r="P13" s="181">
        <f t="shared" si="1"/>
        <v>3847</v>
      </c>
      <c r="Q13" s="181">
        <f t="shared" si="1"/>
        <v>31</v>
      </c>
      <c r="R13" s="181">
        <f t="shared" si="1"/>
        <v>55</v>
      </c>
      <c r="S13" s="181">
        <f t="shared" si="1"/>
        <v>1018</v>
      </c>
      <c r="T13" s="181">
        <f t="shared" si="1"/>
        <v>908</v>
      </c>
      <c r="U13" s="181">
        <f t="shared" si="1"/>
        <v>598</v>
      </c>
      <c r="V13" s="182">
        <f t="shared" si="1"/>
        <v>466</v>
      </c>
      <c r="W13" s="180">
        <f t="shared" si="1"/>
        <v>117</v>
      </c>
      <c r="X13" s="180">
        <f t="shared" si="1"/>
        <v>210</v>
      </c>
      <c r="Y13" s="180">
        <f t="shared" si="1"/>
        <v>97</v>
      </c>
      <c r="Z13" s="180">
        <f t="shared" si="1"/>
        <v>59</v>
      </c>
      <c r="AA13" s="180">
        <f t="shared" si="1"/>
        <v>280</v>
      </c>
      <c r="AB13" s="180">
        <f t="shared" si="1"/>
        <v>352</v>
      </c>
      <c r="AC13" s="180">
        <f t="shared" si="1"/>
        <v>984</v>
      </c>
      <c r="AD13" s="180">
        <f t="shared" si="1"/>
        <v>1723</v>
      </c>
      <c r="AE13" s="180">
        <f t="shared" si="1"/>
        <v>84</v>
      </c>
      <c r="AF13" s="180">
        <f t="shared" si="1"/>
        <v>74</v>
      </c>
      <c r="AG13" s="180">
        <f t="shared" si="1"/>
        <v>2048</v>
      </c>
      <c r="AH13" s="180">
        <f t="shared" si="1"/>
        <v>2111</v>
      </c>
      <c r="AI13" s="180">
        <f t="shared" si="1"/>
        <v>167</v>
      </c>
      <c r="AJ13" s="180">
        <f t="shared" si="1"/>
        <v>265</v>
      </c>
      <c r="AK13" s="180">
        <f t="shared" si="1"/>
        <v>622</v>
      </c>
      <c r="AL13" s="180">
        <f t="shared" si="1"/>
        <v>483</v>
      </c>
      <c r="AM13" s="180">
        <f t="shared" si="1"/>
        <v>1183</v>
      </c>
      <c r="AN13" s="180">
        <f t="shared" si="1"/>
        <v>1283</v>
      </c>
      <c r="AO13" s="180">
        <f t="shared" si="1"/>
        <v>76</v>
      </c>
      <c r="AP13" s="180">
        <f t="shared" si="1"/>
        <v>80</v>
      </c>
      <c r="AQ13" s="180">
        <f t="shared" si="1"/>
        <v>298</v>
      </c>
      <c r="AR13" s="180">
        <f t="shared" si="1"/>
        <v>223</v>
      </c>
      <c r="AS13" s="180">
        <f t="shared" si="1"/>
        <v>125</v>
      </c>
      <c r="AT13" s="180">
        <f t="shared" si="1"/>
        <v>151</v>
      </c>
      <c r="AU13" s="180">
        <f t="shared" si="1"/>
        <v>3770</v>
      </c>
      <c r="AV13" s="180">
        <f t="shared" si="1"/>
        <v>3093</v>
      </c>
      <c r="AW13" s="180">
        <f t="shared" si="1"/>
        <v>17</v>
      </c>
      <c r="AX13" s="184">
        <f t="shared" si="1"/>
        <v>22</v>
      </c>
      <c r="AY13" s="63"/>
      <c r="AZ13" s="63"/>
      <c r="BA13" s="63"/>
      <c r="BB13" s="63"/>
      <c r="BC13" s="63"/>
      <c r="BD13" s="63"/>
    </row>
    <row r="14" spans="1:56" ht="15.75" customHeight="1">
      <c r="A14" s="64"/>
      <c r="B14" s="65" t="s">
        <v>144</v>
      </c>
      <c r="C14" s="180">
        <f aca="true" t="shared" si="2" ref="C14:AX14">SUM(C33,C41,C42,C49,C53,C54,C58,C60,C61,C62,C65,C66)</f>
        <v>0</v>
      </c>
      <c r="D14" s="181">
        <f t="shared" si="2"/>
        <v>0</v>
      </c>
      <c r="E14" s="181">
        <f t="shared" si="2"/>
        <v>0</v>
      </c>
      <c r="F14" s="181">
        <f t="shared" si="2"/>
        <v>0</v>
      </c>
      <c r="G14" s="181">
        <f t="shared" si="2"/>
        <v>347</v>
      </c>
      <c r="H14" s="181">
        <f t="shared" si="2"/>
        <v>488</v>
      </c>
      <c r="I14" s="181">
        <f t="shared" si="2"/>
        <v>3</v>
      </c>
      <c r="J14" s="181">
        <f t="shared" si="2"/>
        <v>6</v>
      </c>
      <c r="K14" s="182">
        <f t="shared" si="2"/>
        <v>3</v>
      </c>
      <c r="L14" s="183">
        <f t="shared" si="2"/>
        <v>1</v>
      </c>
      <c r="M14" s="181">
        <f t="shared" si="2"/>
        <v>0</v>
      </c>
      <c r="N14" s="181">
        <f t="shared" si="2"/>
        <v>5</v>
      </c>
      <c r="O14" s="181">
        <f t="shared" si="2"/>
        <v>178</v>
      </c>
      <c r="P14" s="181">
        <f t="shared" si="2"/>
        <v>286</v>
      </c>
      <c r="Q14" s="181">
        <f t="shared" si="2"/>
        <v>0</v>
      </c>
      <c r="R14" s="181">
        <f t="shared" si="2"/>
        <v>2</v>
      </c>
      <c r="S14" s="181">
        <f t="shared" si="2"/>
        <v>58</v>
      </c>
      <c r="T14" s="181">
        <f t="shared" si="2"/>
        <v>63</v>
      </c>
      <c r="U14" s="181">
        <f t="shared" si="2"/>
        <v>14</v>
      </c>
      <c r="V14" s="182">
        <f t="shared" si="2"/>
        <v>26</v>
      </c>
      <c r="W14" s="180">
        <f t="shared" si="2"/>
        <v>8</v>
      </c>
      <c r="X14" s="180">
        <f t="shared" si="2"/>
        <v>15</v>
      </c>
      <c r="Y14" s="180">
        <f t="shared" si="2"/>
        <v>2</v>
      </c>
      <c r="Z14" s="180">
        <f t="shared" si="2"/>
        <v>1</v>
      </c>
      <c r="AA14" s="180">
        <f t="shared" si="2"/>
        <v>10</v>
      </c>
      <c r="AB14" s="180">
        <f t="shared" si="2"/>
        <v>26</v>
      </c>
      <c r="AC14" s="180">
        <f t="shared" si="2"/>
        <v>77</v>
      </c>
      <c r="AD14" s="180">
        <f t="shared" si="2"/>
        <v>141</v>
      </c>
      <c r="AE14" s="180">
        <f t="shared" si="2"/>
        <v>9</v>
      </c>
      <c r="AF14" s="180">
        <f t="shared" si="2"/>
        <v>12</v>
      </c>
      <c r="AG14" s="180">
        <f t="shared" si="2"/>
        <v>145</v>
      </c>
      <c r="AH14" s="180">
        <f t="shared" si="2"/>
        <v>177</v>
      </c>
      <c r="AI14" s="180">
        <f t="shared" si="2"/>
        <v>12</v>
      </c>
      <c r="AJ14" s="180">
        <f t="shared" si="2"/>
        <v>12</v>
      </c>
      <c r="AK14" s="180">
        <f t="shared" si="2"/>
        <v>39</v>
      </c>
      <c r="AL14" s="180">
        <f t="shared" si="2"/>
        <v>40</v>
      </c>
      <c r="AM14" s="180">
        <f t="shared" si="2"/>
        <v>92</v>
      </c>
      <c r="AN14" s="180">
        <f t="shared" si="2"/>
        <v>119</v>
      </c>
      <c r="AO14" s="180">
        <f t="shared" si="2"/>
        <v>2</v>
      </c>
      <c r="AP14" s="180">
        <f t="shared" si="2"/>
        <v>6</v>
      </c>
      <c r="AQ14" s="180">
        <f t="shared" si="2"/>
        <v>16</v>
      </c>
      <c r="AR14" s="180">
        <f t="shared" si="2"/>
        <v>11</v>
      </c>
      <c r="AS14" s="180">
        <f t="shared" si="2"/>
        <v>5</v>
      </c>
      <c r="AT14" s="180">
        <f t="shared" si="2"/>
        <v>8</v>
      </c>
      <c r="AU14" s="180">
        <f t="shared" si="2"/>
        <v>220</v>
      </c>
      <c r="AV14" s="180">
        <f t="shared" si="2"/>
        <v>190</v>
      </c>
      <c r="AW14" s="180">
        <f t="shared" si="2"/>
        <v>1</v>
      </c>
      <c r="AX14" s="184">
        <f t="shared" si="2"/>
        <v>1</v>
      </c>
      <c r="AY14" s="63"/>
      <c r="AZ14" s="63"/>
      <c r="BA14" s="63"/>
      <c r="BB14" s="63"/>
      <c r="BC14" s="63"/>
      <c r="BD14" s="63"/>
    </row>
    <row r="15" spans="1:56" ht="15.75" customHeight="1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7"/>
      <c r="AY15" s="63"/>
      <c r="AZ15" s="63"/>
      <c r="BA15" s="63"/>
      <c r="BB15" s="63"/>
      <c r="BC15" s="63"/>
      <c r="BD15" s="63"/>
    </row>
    <row r="16" spans="1:56" ht="15.75" customHeight="1">
      <c r="A16" s="80" t="s">
        <v>66</v>
      </c>
      <c r="B16" s="4" t="s">
        <v>145</v>
      </c>
      <c r="C16" s="158">
        <f>SUM(C17:C25)</f>
        <v>0</v>
      </c>
      <c r="D16" s="72">
        <f>SUM(D17:D25)</f>
        <v>0</v>
      </c>
      <c r="E16" s="72">
        <f>SUM(E17:E25)</f>
        <v>0</v>
      </c>
      <c r="F16" s="72">
        <f>SUM(F17:F25)</f>
        <v>0</v>
      </c>
      <c r="G16" s="72">
        <f aca="true" t="shared" si="3" ref="G16:G47">SUM(I16,O16,AG16,AQ16,AS16,)</f>
        <v>1669</v>
      </c>
      <c r="H16" s="72">
        <f aca="true" t="shared" si="4" ref="H16:H47">SUM(J16,P16,AH16,AR16,AT16,)</f>
        <v>1716</v>
      </c>
      <c r="I16" s="72">
        <f aca="true" t="shared" si="5" ref="I16:I47">SUM(K16,M16)</f>
        <v>23</v>
      </c>
      <c r="J16" s="72">
        <f aca="true" t="shared" si="6" ref="J16:J47">SUM(L16,N16)</f>
        <v>48</v>
      </c>
      <c r="K16" s="73">
        <f>SUM(K17:K25)</f>
        <v>17</v>
      </c>
      <c r="L16" s="74">
        <f>SUM(L17:L25)</f>
        <v>27</v>
      </c>
      <c r="M16" s="72">
        <f>SUM(M17:M25)</f>
        <v>6</v>
      </c>
      <c r="N16" s="72">
        <f>SUM(N17:N25)</f>
        <v>21</v>
      </c>
      <c r="O16" s="72">
        <f aca="true" t="shared" si="7" ref="O16:O47">SUM(Q16,S16,U16,W16,Y16,AA16,AC16,AE16)</f>
        <v>930</v>
      </c>
      <c r="P16" s="72">
        <f aca="true" t="shared" si="8" ref="P16:P47">SUM(R16,T16,V16,X16,Z16,AB16,AD16,AF16)</f>
        <v>1000</v>
      </c>
      <c r="Q16" s="72">
        <f aca="true" t="shared" si="9" ref="Q16:AF16">SUM(Q17:Q25)</f>
        <v>15</v>
      </c>
      <c r="R16" s="72">
        <f t="shared" si="9"/>
        <v>19</v>
      </c>
      <c r="S16" s="72">
        <f t="shared" si="9"/>
        <v>251</v>
      </c>
      <c r="T16" s="72">
        <f t="shared" si="9"/>
        <v>225</v>
      </c>
      <c r="U16" s="72">
        <f t="shared" si="9"/>
        <v>254</v>
      </c>
      <c r="V16" s="73">
        <f t="shared" si="9"/>
        <v>181</v>
      </c>
      <c r="W16" s="75">
        <f t="shared" si="9"/>
        <v>47</v>
      </c>
      <c r="X16" s="75">
        <f t="shared" si="9"/>
        <v>50</v>
      </c>
      <c r="Y16" s="75">
        <f t="shared" si="9"/>
        <v>36</v>
      </c>
      <c r="Z16" s="75">
        <f t="shared" si="9"/>
        <v>22</v>
      </c>
      <c r="AA16" s="75">
        <f t="shared" si="9"/>
        <v>77</v>
      </c>
      <c r="AB16" s="75">
        <f t="shared" si="9"/>
        <v>97</v>
      </c>
      <c r="AC16" s="75">
        <f t="shared" si="9"/>
        <v>221</v>
      </c>
      <c r="AD16" s="75">
        <f t="shared" si="9"/>
        <v>390</v>
      </c>
      <c r="AE16" s="75">
        <f t="shared" si="9"/>
        <v>29</v>
      </c>
      <c r="AF16" s="75">
        <f t="shared" si="9"/>
        <v>16</v>
      </c>
      <c r="AG16" s="75">
        <f aca="true" t="shared" si="10" ref="AG16:AG47">SUM(AI16,AK16,AM16,AO16)</f>
        <v>579</v>
      </c>
      <c r="AH16" s="75">
        <f aca="true" t="shared" si="11" ref="AH16:AH47">SUM(AJ16,AL16,AN16,AP16)</f>
        <v>547</v>
      </c>
      <c r="AI16" s="75">
        <f aca="true" t="shared" si="12" ref="AI16:AT16">SUM(AI17:AI25)</f>
        <v>50</v>
      </c>
      <c r="AJ16" s="75">
        <f t="shared" si="12"/>
        <v>81</v>
      </c>
      <c r="AK16" s="75">
        <f t="shared" si="12"/>
        <v>181</v>
      </c>
      <c r="AL16" s="75">
        <f t="shared" si="12"/>
        <v>120</v>
      </c>
      <c r="AM16" s="75">
        <f t="shared" si="12"/>
        <v>338</v>
      </c>
      <c r="AN16" s="75">
        <f t="shared" si="12"/>
        <v>325</v>
      </c>
      <c r="AO16" s="75">
        <f t="shared" si="12"/>
        <v>10</v>
      </c>
      <c r="AP16" s="75">
        <f t="shared" si="12"/>
        <v>21</v>
      </c>
      <c r="AQ16" s="75">
        <f t="shared" si="12"/>
        <v>104</v>
      </c>
      <c r="AR16" s="75">
        <f t="shared" si="12"/>
        <v>69</v>
      </c>
      <c r="AS16" s="75">
        <f t="shared" si="12"/>
        <v>33</v>
      </c>
      <c r="AT16" s="75">
        <f t="shared" si="12"/>
        <v>52</v>
      </c>
      <c r="AU16" s="75">
        <v>1012</v>
      </c>
      <c r="AV16" s="75">
        <v>925</v>
      </c>
      <c r="AW16" s="75">
        <f>SUM(AW17:AW25)</f>
        <v>6</v>
      </c>
      <c r="AX16" s="76">
        <f>SUM(AX17:AX25)</f>
        <v>7</v>
      </c>
      <c r="AY16" s="63"/>
      <c r="AZ16" s="63"/>
      <c r="BA16" s="63"/>
      <c r="BB16" s="63"/>
      <c r="BC16" s="63"/>
      <c r="BD16" s="63"/>
    </row>
    <row r="17" spans="1:56" ht="15.75" customHeight="1">
      <c r="A17" s="81"/>
      <c r="B17" s="82" t="s">
        <v>146</v>
      </c>
      <c r="C17" s="167">
        <v>0</v>
      </c>
      <c r="D17" s="77">
        <v>0</v>
      </c>
      <c r="E17" s="77">
        <v>0</v>
      </c>
      <c r="F17" s="77">
        <v>0</v>
      </c>
      <c r="G17" s="77">
        <f t="shared" si="3"/>
        <v>164</v>
      </c>
      <c r="H17" s="77">
        <f t="shared" si="4"/>
        <v>168</v>
      </c>
      <c r="I17" s="77">
        <f t="shared" si="5"/>
        <v>2</v>
      </c>
      <c r="J17" s="77">
        <f t="shared" si="6"/>
        <v>5</v>
      </c>
      <c r="K17" s="114">
        <v>1</v>
      </c>
      <c r="L17" s="115">
        <v>3</v>
      </c>
      <c r="M17" s="77">
        <v>1</v>
      </c>
      <c r="N17" s="77">
        <v>2</v>
      </c>
      <c r="O17" s="77">
        <f t="shared" si="7"/>
        <v>86</v>
      </c>
      <c r="P17" s="77">
        <f t="shared" si="8"/>
        <v>95</v>
      </c>
      <c r="Q17" s="77">
        <v>0</v>
      </c>
      <c r="R17" s="77">
        <v>2</v>
      </c>
      <c r="S17" s="77">
        <v>29</v>
      </c>
      <c r="T17" s="77">
        <v>25</v>
      </c>
      <c r="U17" s="77">
        <v>22</v>
      </c>
      <c r="V17" s="114">
        <v>18</v>
      </c>
      <c r="W17" s="159">
        <v>2</v>
      </c>
      <c r="X17" s="159">
        <v>4</v>
      </c>
      <c r="Y17" s="159">
        <v>2</v>
      </c>
      <c r="Z17" s="159">
        <v>2</v>
      </c>
      <c r="AA17" s="159">
        <v>10</v>
      </c>
      <c r="AB17" s="159">
        <v>11</v>
      </c>
      <c r="AC17" s="159">
        <v>15</v>
      </c>
      <c r="AD17" s="159">
        <v>31</v>
      </c>
      <c r="AE17" s="159">
        <v>6</v>
      </c>
      <c r="AF17" s="159">
        <v>2</v>
      </c>
      <c r="AG17" s="159">
        <f t="shared" si="10"/>
        <v>61</v>
      </c>
      <c r="AH17" s="159">
        <f t="shared" si="11"/>
        <v>61</v>
      </c>
      <c r="AI17" s="159">
        <v>8</v>
      </c>
      <c r="AJ17" s="159">
        <v>12</v>
      </c>
      <c r="AK17" s="159">
        <v>14</v>
      </c>
      <c r="AL17" s="159">
        <v>10</v>
      </c>
      <c r="AM17" s="159">
        <v>36</v>
      </c>
      <c r="AN17" s="159">
        <v>37</v>
      </c>
      <c r="AO17" s="159">
        <v>3</v>
      </c>
      <c r="AP17" s="159">
        <v>2</v>
      </c>
      <c r="AQ17" s="159">
        <v>12</v>
      </c>
      <c r="AR17" s="159">
        <v>5</v>
      </c>
      <c r="AS17" s="159">
        <v>3</v>
      </c>
      <c r="AT17" s="159">
        <v>2</v>
      </c>
      <c r="AU17" s="159">
        <v>115</v>
      </c>
      <c r="AV17" s="159">
        <v>106</v>
      </c>
      <c r="AW17" s="159">
        <v>0</v>
      </c>
      <c r="AX17" s="168">
        <v>1</v>
      </c>
      <c r="AY17" s="63"/>
      <c r="AZ17" s="63"/>
      <c r="BA17" s="63"/>
      <c r="BB17" s="63"/>
      <c r="BC17" s="63"/>
      <c r="BD17" s="63"/>
    </row>
    <row r="18" spans="1:56" ht="15.75" customHeight="1">
      <c r="A18" s="81"/>
      <c r="B18" s="82" t="s">
        <v>147</v>
      </c>
      <c r="C18" s="167">
        <v>0</v>
      </c>
      <c r="D18" s="77">
        <v>0</v>
      </c>
      <c r="E18" s="77">
        <v>0</v>
      </c>
      <c r="F18" s="77">
        <v>0</v>
      </c>
      <c r="G18" s="77">
        <f t="shared" si="3"/>
        <v>130</v>
      </c>
      <c r="H18" s="77">
        <f t="shared" si="4"/>
        <v>139</v>
      </c>
      <c r="I18" s="77">
        <f t="shared" si="5"/>
        <v>3</v>
      </c>
      <c r="J18" s="77">
        <f t="shared" si="6"/>
        <v>2</v>
      </c>
      <c r="K18" s="114">
        <v>2</v>
      </c>
      <c r="L18" s="115">
        <v>0</v>
      </c>
      <c r="M18" s="77">
        <v>1</v>
      </c>
      <c r="N18" s="77">
        <v>2</v>
      </c>
      <c r="O18" s="77">
        <f t="shared" si="7"/>
        <v>69</v>
      </c>
      <c r="P18" s="77">
        <f t="shared" si="8"/>
        <v>87</v>
      </c>
      <c r="Q18" s="77">
        <v>3</v>
      </c>
      <c r="R18" s="77">
        <v>3</v>
      </c>
      <c r="S18" s="77">
        <v>15</v>
      </c>
      <c r="T18" s="77">
        <v>22</v>
      </c>
      <c r="U18" s="77">
        <v>24</v>
      </c>
      <c r="V18" s="114">
        <v>15</v>
      </c>
      <c r="W18" s="159">
        <v>5</v>
      </c>
      <c r="X18" s="159">
        <v>3</v>
      </c>
      <c r="Y18" s="159">
        <v>1</v>
      </c>
      <c r="Z18" s="159">
        <v>3</v>
      </c>
      <c r="AA18" s="159">
        <v>4</v>
      </c>
      <c r="AB18" s="159">
        <v>8</v>
      </c>
      <c r="AC18" s="159">
        <v>16</v>
      </c>
      <c r="AD18" s="159">
        <v>32</v>
      </c>
      <c r="AE18" s="159">
        <v>1</v>
      </c>
      <c r="AF18" s="159">
        <v>1</v>
      </c>
      <c r="AG18" s="159">
        <f t="shared" si="10"/>
        <v>42</v>
      </c>
      <c r="AH18" s="159">
        <f t="shared" si="11"/>
        <v>39</v>
      </c>
      <c r="AI18" s="159">
        <v>6</v>
      </c>
      <c r="AJ18" s="159">
        <v>7</v>
      </c>
      <c r="AK18" s="159">
        <v>13</v>
      </c>
      <c r="AL18" s="159">
        <v>10</v>
      </c>
      <c r="AM18" s="159">
        <v>23</v>
      </c>
      <c r="AN18" s="159">
        <v>21</v>
      </c>
      <c r="AO18" s="159">
        <v>0</v>
      </c>
      <c r="AP18" s="159">
        <v>1</v>
      </c>
      <c r="AQ18" s="159">
        <v>14</v>
      </c>
      <c r="AR18" s="159">
        <v>4</v>
      </c>
      <c r="AS18" s="159">
        <v>2</v>
      </c>
      <c r="AT18" s="159">
        <v>7</v>
      </c>
      <c r="AU18" s="159">
        <v>93</v>
      </c>
      <c r="AV18" s="159">
        <v>80</v>
      </c>
      <c r="AW18" s="159">
        <v>1</v>
      </c>
      <c r="AX18" s="168">
        <v>1</v>
      </c>
      <c r="AY18" s="63"/>
      <c r="AZ18" s="63"/>
      <c r="BA18" s="63"/>
      <c r="BB18" s="63"/>
      <c r="BC18" s="63"/>
      <c r="BD18" s="63"/>
    </row>
    <row r="19" spans="1:56" ht="15.75" customHeight="1">
      <c r="A19" s="81"/>
      <c r="B19" s="82" t="s">
        <v>148</v>
      </c>
      <c r="C19" s="167">
        <v>0</v>
      </c>
      <c r="D19" s="77">
        <v>0</v>
      </c>
      <c r="E19" s="77">
        <v>0</v>
      </c>
      <c r="F19" s="77">
        <v>0</v>
      </c>
      <c r="G19" s="77">
        <f t="shared" si="3"/>
        <v>174</v>
      </c>
      <c r="H19" s="77">
        <f t="shared" si="4"/>
        <v>186</v>
      </c>
      <c r="I19" s="77">
        <f t="shared" si="5"/>
        <v>3</v>
      </c>
      <c r="J19" s="77">
        <f t="shared" si="6"/>
        <v>10</v>
      </c>
      <c r="K19" s="114">
        <v>3</v>
      </c>
      <c r="L19" s="115">
        <v>9</v>
      </c>
      <c r="M19" s="77">
        <v>0</v>
      </c>
      <c r="N19" s="77">
        <v>1</v>
      </c>
      <c r="O19" s="77">
        <f t="shared" si="7"/>
        <v>91</v>
      </c>
      <c r="P19" s="77">
        <f t="shared" si="8"/>
        <v>107</v>
      </c>
      <c r="Q19" s="77">
        <v>2</v>
      </c>
      <c r="R19" s="77">
        <v>5</v>
      </c>
      <c r="S19" s="77">
        <v>16</v>
      </c>
      <c r="T19" s="77">
        <v>16</v>
      </c>
      <c r="U19" s="77">
        <v>35</v>
      </c>
      <c r="V19" s="114">
        <v>23</v>
      </c>
      <c r="W19" s="159">
        <v>5</v>
      </c>
      <c r="X19" s="159">
        <v>7</v>
      </c>
      <c r="Y19" s="159">
        <v>4</v>
      </c>
      <c r="Z19" s="159">
        <v>3</v>
      </c>
      <c r="AA19" s="159">
        <v>11</v>
      </c>
      <c r="AB19" s="159">
        <v>10</v>
      </c>
      <c r="AC19" s="159">
        <v>16</v>
      </c>
      <c r="AD19" s="159">
        <v>42</v>
      </c>
      <c r="AE19" s="159">
        <v>2</v>
      </c>
      <c r="AF19" s="159">
        <v>1</v>
      </c>
      <c r="AG19" s="159">
        <f t="shared" si="10"/>
        <v>67</v>
      </c>
      <c r="AH19" s="159">
        <f t="shared" si="11"/>
        <v>52</v>
      </c>
      <c r="AI19" s="159">
        <v>8</v>
      </c>
      <c r="AJ19" s="159">
        <v>6</v>
      </c>
      <c r="AK19" s="159">
        <v>18</v>
      </c>
      <c r="AL19" s="159">
        <v>13</v>
      </c>
      <c r="AM19" s="159">
        <v>41</v>
      </c>
      <c r="AN19" s="159">
        <v>31</v>
      </c>
      <c r="AO19" s="159">
        <v>0</v>
      </c>
      <c r="AP19" s="159">
        <v>2</v>
      </c>
      <c r="AQ19" s="159">
        <v>10</v>
      </c>
      <c r="AR19" s="159">
        <v>11</v>
      </c>
      <c r="AS19" s="159">
        <v>3</v>
      </c>
      <c r="AT19" s="159">
        <v>6</v>
      </c>
      <c r="AU19" s="159">
        <v>95</v>
      </c>
      <c r="AV19" s="159">
        <v>74</v>
      </c>
      <c r="AW19" s="159">
        <v>1</v>
      </c>
      <c r="AX19" s="168">
        <v>0</v>
      </c>
      <c r="AY19" s="63"/>
      <c r="AZ19" s="63"/>
      <c r="BA19" s="63"/>
      <c r="BB19" s="63"/>
      <c r="BC19" s="63"/>
      <c r="BD19" s="63"/>
    </row>
    <row r="20" spans="1:56" ht="15.75" customHeight="1">
      <c r="A20" s="81"/>
      <c r="B20" s="82" t="s">
        <v>149</v>
      </c>
      <c r="C20" s="167">
        <v>0</v>
      </c>
      <c r="D20" s="77">
        <v>0</v>
      </c>
      <c r="E20" s="77">
        <v>0</v>
      </c>
      <c r="F20" s="77">
        <v>0</v>
      </c>
      <c r="G20" s="77">
        <f t="shared" si="3"/>
        <v>175</v>
      </c>
      <c r="H20" s="77">
        <f t="shared" si="4"/>
        <v>190</v>
      </c>
      <c r="I20" s="77">
        <f t="shared" si="5"/>
        <v>5</v>
      </c>
      <c r="J20" s="77">
        <f t="shared" si="6"/>
        <v>10</v>
      </c>
      <c r="K20" s="114">
        <v>4</v>
      </c>
      <c r="L20" s="115">
        <v>6</v>
      </c>
      <c r="M20" s="77">
        <v>1</v>
      </c>
      <c r="N20" s="77">
        <v>4</v>
      </c>
      <c r="O20" s="77">
        <f t="shared" si="7"/>
        <v>95</v>
      </c>
      <c r="P20" s="77">
        <f t="shared" si="8"/>
        <v>99</v>
      </c>
      <c r="Q20" s="77">
        <v>4</v>
      </c>
      <c r="R20" s="77">
        <v>2</v>
      </c>
      <c r="S20" s="77">
        <v>17</v>
      </c>
      <c r="T20" s="77">
        <v>16</v>
      </c>
      <c r="U20" s="77">
        <v>29</v>
      </c>
      <c r="V20" s="114">
        <v>22</v>
      </c>
      <c r="W20" s="159">
        <v>5</v>
      </c>
      <c r="X20" s="159">
        <v>4</v>
      </c>
      <c r="Y20" s="159">
        <v>5</v>
      </c>
      <c r="Z20" s="159">
        <v>1</v>
      </c>
      <c r="AA20" s="159">
        <v>9</v>
      </c>
      <c r="AB20" s="159">
        <v>13</v>
      </c>
      <c r="AC20" s="159">
        <v>24</v>
      </c>
      <c r="AD20" s="159">
        <v>39</v>
      </c>
      <c r="AE20" s="159">
        <v>2</v>
      </c>
      <c r="AF20" s="159">
        <v>2</v>
      </c>
      <c r="AG20" s="159">
        <f t="shared" si="10"/>
        <v>64</v>
      </c>
      <c r="AH20" s="159">
        <f t="shared" si="11"/>
        <v>65</v>
      </c>
      <c r="AI20" s="159">
        <v>4</v>
      </c>
      <c r="AJ20" s="159">
        <v>9</v>
      </c>
      <c r="AK20" s="159">
        <v>17</v>
      </c>
      <c r="AL20" s="159">
        <v>11</v>
      </c>
      <c r="AM20" s="159">
        <v>41</v>
      </c>
      <c r="AN20" s="159">
        <v>43</v>
      </c>
      <c r="AO20" s="159">
        <v>2</v>
      </c>
      <c r="AP20" s="159">
        <v>2</v>
      </c>
      <c r="AQ20" s="159">
        <v>9</v>
      </c>
      <c r="AR20" s="159">
        <v>10</v>
      </c>
      <c r="AS20" s="159">
        <v>2</v>
      </c>
      <c r="AT20" s="159">
        <v>6</v>
      </c>
      <c r="AU20" s="159">
        <v>85</v>
      </c>
      <c r="AV20" s="159">
        <v>84</v>
      </c>
      <c r="AW20" s="159">
        <v>0</v>
      </c>
      <c r="AX20" s="168">
        <v>0</v>
      </c>
      <c r="AY20" s="63"/>
      <c r="AZ20" s="63"/>
      <c r="BA20" s="63"/>
      <c r="BB20" s="63"/>
      <c r="BC20" s="63"/>
      <c r="BD20" s="63"/>
    </row>
    <row r="21" spans="1:56" ht="15.75" customHeight="1">
      <c r="A21" s="81"/>
      <c r="B21" s="82" t="s">
        <v>150</v>
      </c>
      <c r="C21" s="167">
        <v>0</v>
      </c>
      <c r="D21" s="77">
        <v>0</v>
      </c>
      <c r="E21" s="77">
        <v>0</v>
      </c>
      <c r="F21" s="77">
        <v>0</v>
      </c>
      <c r="G21" s="77">
        <f t="shared" si="3"/>
        <v>194</v>
      </c>
      <c r="H21" s="77">
        <f t="shared" si="4"/>
        <v>173</v>
      </c>
      <c r="I21" s="77">
        <f t="shared" si="5"/>
        <v>5</v>
      </c>
      <c r="J21" s="77">
        <f t="shared" si="6"/>
        <v>3</v>
      </c>
      <c r="K21" s="114">
        <v>4</v>
      </c>
      <c r="L21" s="115">
        <v>2</v>
      </c>
      <c r="M21" s="77">
        <v>1</v>
      </c>
      <c r="N21" s="77">
        <v>1</v>
      </c>
      <c r="O21" s="77">
        <f t="shared" si="7"/>
        <v>111</v>
      </c>
      <c r="P21" s="77">
        <f t="shared" si="8"/>
        <v>93</v>
      </c>
      <c r="Q21" s="77">
        <v>2</v>
      </c>
      <c r="R21" s="77">
        <v>0</v>
      </c>
      <c r="S21" s="77">
        <v>31</v>
      </c>
      <c r="T21" s="77">
        <v>17</v>
      </c>
      <c r="U21" s="77">
        <v>32</v>
      </c>
      <c r="V21" s="114">
        <v>22</v>
      </c>
      <c r="W21" s="159">
        <v>4</v>
      </c>
      <c r="X21" s="159">
        <v>8</v>
      </c>
      <c r="Y21" s="159">
        <v>4</v>
      </c>
      <c r="Z21" s="159">
        <v>5</v>
      </c>
      <c r="AA21" s="159">
        <v>10</v>
      </c>
      <c r="AB21" s="159">
        <v>10</v>
      </c>
      <c r="AC21" s="159">
        <v>24</v>
      </c>
      <c r="AD21" s="159">
        <v>30</v>
      </c>
      <c r="AE21" s="159">
        <v>4</v>
      </c>
      <c r="AF21" s="159">
        <v>1</v>
      </c>
      <c r="AG21" s="159">
        <f t="shared" si="10"/>
        <v>56</v>
      </c>
      <c r="AH21" s="159">
        <f t="shared" si="11"/>
        <v>58</v>
      </c>
      <c r="AI21" s="159">
        <v>3</v>
      </c>
      <c r="AJ21" s="159">
        <v>9</v>
      </c>
      <c r="AK21" s="159">
        <v>15</v>
      </c>
      <c r="AL21" s="159">
        <v>8</v>
      </c>
      <c r="AM21" s="159">
        <v>37</v>
      </c>
      <c r="AN21" s="159">
        <v>38</v>
      </c>
      <c r="AO21" s="159">
        <v>1</v>
      </c>
      <c r="AP21" s="159">
        <v>3</v>
      </c>
      <c r="AQ21" s="159">
        <v>18</v>
      </c>
      <c r="AR21" s="159">
        <v>10</v>
      </c>
      <c r="AS21" s="159">
        <v>4</v>
      </c>
      <c r="AT21" s="159">
        <v>9</v>
      </c>
      <c r="AU21" s="159">
        <v>117</v>
      </c>
      <c r="AV21" s="159">
        <v>88</v>
      </c>
      <c r="AW21" s="159">
        <v>0</v>
      </c>
      <c r="AX21" s="168">
        <v>2</v>
      </c>
      <c r="AY21" s="63"/>
      <c r="AZ21" s="63"/>
      <c r="BA21" s="63"/>
      <c r="BB21" s="63"/>
      <c r="BC21" s="63"/>
      <c r="BD21" s="63"/>
    </row>
    <row r="22" spans="1:56" ht="15.75" customHeight="1">
      <c r="A22" s="81"/>
      <c r="B22" s="82" t="s">
        <v>151</v>
      </c>
      <c r="C22" s="167">
        <v>0</v>
      </c>
      <c r="D22" s="77">
        <v>0</v>
      </c>
      <c r="E22" s="77">
        <v>0</v>
      </c>
      <c r="F22" s="77">
        <v>0</v>
      </c>
      <c r="G22" s="77">
        <f t="shared" si="3"/>
        <v>258</v>
      </c>
      <c r="H22" s="77">
        <f t="shared" si="4"/>
        <v>246</v>
      </c>
      <c r="I22" s="77">
        <f t="shared" si="5"/>
        <v>1</v>
      </c>
      <c r="J22" s="77">
        <f t="shared" si="6"/>
        <v>6</v>
      </c>
      <c r="K22" s="114">
        <v>1</v>
      </c>
      <c r="L22" s="115">
        <v>2</v>
      </c>
      <c r="M22" s="77">
        <v>0</v>
      </c>
      <c r="N22" s="77">
        <v>4</v>
      </c>
      <c r="O22" s="77">
        <f t="shared" si="7"/>
        <v>140</v>
      </c>
      <c r="P22" s="77">
        <f t="shared" si="8"/>
        <v>138</v>
      </c>
      <c r="Q22" s="77">
        <v>1</v>
      </c>
      <c r="R22" s="77">
        <v>0</v>
      </c>
      <c r="S22" s="77">
        <v>34</v>
      </c>
      <c r="T22" s="77">
        <v>29</v>
      </c>
      <c r="U22" s="77">
        <v>40</v>
      </c>
      <c r="V22" s="114">
        <v>25</v>
      </c>
      <c r="W22" s="159">
        <v>16</v>
      </c>
      <c r="X22" s="159">
        <v>4</v>
      </c>
      <c r="Y22" s="159">
        <v>6</v>
      </c>
      <c r="Z22" s="159">
        <v>4</v>
      </c>
      <c r="AA22" s="159">
        <v>13</v>
      </c>
      <c r="AB22" s="159">
        <v>18</v>
      </c>
      <c r="AC22" s="159">
        <v>26</v>
      </c>
      <c r="AD22" s="159">
        <v>55</v>
      </c>
      <c r="AE22" s="159">
        <v>4</v>
      </c>
      <c r="AF22" s="159">
        <v>3</v>
      </c>
      <c r="AG22" s="159">
        <f t="shared" si="10"/>
        <v>91</v>
      </c>
      <c r="AH22" s="159">
        <f t="shared" si="11"/>
        <v>83</v>
      </c>
      <c r="AI22" s="159">
        <v>4</v>
      </c>
      <c r="AJ22" s="159">
        <v>8</v>
      </c>
      <c r="AK22" s="159">
        <v>31</v>
      </c>
      <c r="AL22" s="159">
        <v>24</v>
      </c>
      <c r="AM22" s="159">
        <v>55</v>
      </c>
      <c r="AN22" s="159">
        <v>47</v>
      </c>
      <c r="AO22" s="159">
        <v>1</v>
      </c>
      <c r="AP22" s="159">
        <v>4</v>
      </c>
      <c r="AQ22" s="159">
        <v>18</v>
      </c>
      <c r="AR22" s="159">
        <v>13</v>
      </c>
      <c r="AS22" s="159">
        <v>8</v>
      </c>
      <c r="AT22" s="159">
        <v>6</v>
      </c>
      <c r="AU22" s="159">
        <v>162</v>
      </c>
      <c r="AV22" s="159">
        <v>142</v>
      </c>
      <c r="AW22" s="159">
        <v>3</v>
      </c>
      <c r="AX22" s="168">
        <v>2</v>
      </c>
      <c r="AY22" s="63"/>
      <c r="AZ22" s="63"/>
      <c r="BA22" s="63"/>
      <c r="BB22" s="63"/>
      <c r="BC22" s="63"/>
      <c r="BD22" s="63"/>
    </row>
    <row r="23" spans="1:56" ht="15.75" customHeight="1">
      <c r="A23" s="81"/>
      <c r="B23" s="82" t="s">
        <v>152</v>
      </c>
      <c r="C23" s="167">
        <v>0</v>
      </c>
      <c r="D23" s="77">
        <v>0</v>
      </c>
      <c r="E23" s="77">
        <v>0</v>
      </c>
      <c r="F23" s="77">
        <v>0</v>
      </c>
      <c r="G23" s="77">
        <f t="shared" si="3"/>
        <v>217</v>
      </c>
      <c r="H23" s="77">
        <f t="shared" si="4"/>
        <v>251</v>
      </c>
      <c r="I23" s="77">
        <f t="shared" si="5"/>
        <v>3</v>
      </c>
      <c r="J23" s="77">
        <f t="shared" si="6"/>
        <v>2</v>
      </c>
      <c r="K23" s="114">
        <v>2</v>
      </c>
      <c r="L23" s="115">
        <v>0</v>
      </c>
      <c r="M23" s="77">
        <v>1</v>
      </c>
      <c r="N23" s="77">
        <v>2</v>
      </c>
      <c r="O23" s="77">
        <f t="shared" si="7"/>
        <v>131</v>
      </c>
      <c r="P23" s="77">
        <f t="shared" si="8"/>
        <v>168</v>
      </c>
      <c r="Q23" s="77">
        <v>1</v>
      </c>
      <c r="R23" s="77">
        <v>2</v>
      </c>
      <c r="S23" s="77">
        <v>41</v>
      </c>
      <c r="T23" s="77">
        <v>40</v>
      </c>
      <c r="U23" s="77">
        <v>28</v>
      </c>
      <c r="V23" s="114">
        <v>18</v>
      </c>
      <c r="W23" s="159">
        <v>3</v>
      </c>
      <c r="X23" s="159">
        <v>9</v>
      </c>
      <c r="Y23" s="159">
        <v>5</v>
      </c>
      <c r="Z23" s="159">
        <v>1</v>
      </c>
      <c r="AA23" s="159">
        <v>9</v>
      </c>
      <c r="AB23" s="159">
        <v>7</v>
      </c>
      <c r="AC23" s="159">
        <v>44</v>
      </c>
      <c r="AD23" s="159">
        <v>90</v>
      </c>
      <c r="AE23" s="159">
        <v>0</v>
      </c>
      <c r="AF23" s="159">
        <v>1</v>
      </c>
      <c r="AG23" s="159">
        <f t="shared" si="10"/>
        <v>72</v>
      </c>
      <c r="AH23" s="159">
        <f t="shared" si="11"/>
        <v>70</v>
      </c>
      <c r="AI23" s="159">
        <v>4</v>
      </c>
      <c r="AJ23" s="159">
        <v>13</v>
      </c>
      <c r="AK23" s="159">
        <v>28</v>
      </c>
      <c r="AL23" s="159">
        <v>13</v>
      </c>
      <c r="AM23" s="159">
        <v>38</v>
      </c>
      <c r="AN23" s="159">
        <v>40</v>
      </c>
      <c r="AO23" s="159">
        <v>2</v>
      </c>
      <c r="AP23" s="159">
        <v>4</v>
      </c>
      <c r="AQ23" s="159">
        <v>8</v>
      </c>
      <c r="AR23" s="159">
        <v>6</v>
      </c>
      <c r="AS23" s="159">
        <v>3</v>
      </c>
      <c r="AT23" s="159">
        <v>5</v>
      </c>
      <c r="AU23" s="159">
        <v>152</v>
      </c>
      <c r="AV23" s="159">
        <v>131</v>
      </c>
      <c r="AW23" s="159">
        <v>0</v>
      </c>
      <c r="AX23" s="168">
        <v>0</v>
      </c>
      <c r="AY23" s="63"/>
      <c r="AZ23" s="63"/>
      <c r="BA23" s="63"/>
      <c r="BB23" s="63"/>
      <c r="BC23" s="63"/>
      <c r="BD23" s="63"/>
    </row>
    <row r="24" spans="1:56" ht="15.75" customHeight="1">
      <c r="A24" s="81"/>
      <c r="B24" s="82" t="s">
        <v>153</v>
      </c>
      <c r="C24" s="167">
        <v>0</v>
      </c>
      <c r="D24" s="77">
        <v>0</v>
      </c>
      <c r="E24" s="77">
        <v>0</v>
      </c>
      <c r="F24" s="77">
        <v>0</v>
      </c>
      <c r="G24" s="77">
        <f t="shared" si="3"/>
        <v>148</v>
      </c>
      <c r="H24" s="77">
        <f t="shared" si="4"/>
        <v>153</v>
      </c>
      <c r="I24" s="77">
        <f t="shared" si="5"/>
        <v>1</v>
      </c>
      <c r="J24" s="77">
        <f t="shared" si="6"/>
        <v>4</v>
      </c>
      <c r="K24" s="114">
        <v>0</v>
      </c>
      <c r="L24" s="115">
        <v>2</v>
      </c>
      <c r="M24" s="77">
        <v>1</v>
      </c>
      <c r="N24" s="77">
        <v>2</v>
      </c>
      <c r="O24" s="77">
        <f t="shared" si="7"/>
        <v>79</v>
      </c>
      <c r="P24" s="77">
        <f t="shared" si="8"/>
        <v>96</v>
      </c>
      <c r="Q24" s="77">
        <v>1</v>
      </c>
      <c r="R24" s="77">
        <v>0</v>
      </c>
      <c r="S24" s="77">
        <v>16</v>
      </c>
      <c r="T24" s="77">
        <v>17</v>
      </c>
      <c r="U24" s="77">
        <v>24</v>
      </c>
      <c r="V24" s="114">
        <v>24</v>
      </c>
      <c r="W24" s="159">
        <v>3</v>
      </c>
      <c r="X24" s="159">
        <v>4</v>
      </c>
      <c r="Y24" s="159">
        <v>5</v>
      </c>
      <c r="Z24" s="159">
        <v>2</v>
      </c>
      <c r="AA24" s="159">
        <v>5</v>
      </c>
      <c r="AB24" s="159">
        <v>14</v>
      </c>
      <c r="AC24" s="159">
        <v>20</v>
      </c>
      <c r="AD24" s="159">
        <v>32</v>
      </c>
      <c r="AE24" s="159">
        <v>5</v>
      </c>
      <c r="AF24" s="159">
        <v>3</v>
      </c>
      <c r="AG24" s="159">
        <f t="shared" si="10"/>
        <v>56</v>
      </c>
      <c r="AH24" s="159">
        <f t="shared" si="11"/>
        <v>46</v>
      </c>
      <c r="AI24" s="159">
        <v>4</v>
      </c>
      <c r="AJ24" s="159">
        <v>11</v>
      </c>
      <c r="AK24" s="159">
        <v>24</v>
      </c>
      <c r="AL24" s="159">
        <v>8</v>
      </c>
      <c r="AM24" s="159">
        <v>28</v>
      </c>
      <c r="AN24" s="159">
        <v>25</v>
      </c>
      <c r="AO24" s="159">
        <v>0</v>
      </c>
      <c r="AP24" s="159">
        <v>2</v>
      </c>
      <c r="AQ24" s="159">
        <v>6</v>
      </c>
      <c r="AR24" s="159">
        <v>3</v>
      </c>
      <c r="AS24" s="159">
        <v>6</v>
      </c>
      <c r="AT24" s="159">
        <v>4</v>
      </c>
      <c r="AU24" s="159">
        <v>74</v>
      </c>
      <c r="AV24" s="159">
        <v>90</v>
      </c>
      <c r="AW24" s="159">
        <v>1</v>
      </c>
      <c r="AX24" s="168">
        <v>0</v>
      </c>
      <c r="AY24" s="63"/>
      <c r="AZ24" s="63"/>
      <c r="BA24" s="63"/>
      <c r="BB24" s="63"/>
      <c r="BC24" s="63"/>
      <c r="BD24" s="63"/>
    </row>
    <row r="25" spans="1:56" ht="15.75" customHeight="1">
      <c r="A25" s="84"/>
      <c r="B25" s="85" t="s">
        <v>154</v>
      </c>
      <c r="C25" s="169">
        <v>0</v>
      </c>
      <c r="D25" s="86">
        <v>0</v>
      </c>
      <c r="E25" s="86">
        <v>0</v>
      </c>
      <c r="F25" s="86">
        <v>0</v>
      </c>
      <c r="G25" s="86">
        <f t="shared" si="3"/>
        <v>209</v>
      </c>
      <c r="H25" s="86">
        <f t="shared" si="4"/>
        <v>210</v>
      </c>
      <c r="I25" s="86">
        <f t="shared" si="5"/>
        <v>0</v>
      </c>
      <c r="J25" s="86">
        <f t="shared" si="6"/>
        <v>6</v>
      </c>
      <c r="K25" s="117">
        <v>0</v>
      </c>
      <c r="L25" s="118">
        <v>3</v>
      </c>
      <c r="M25" s="86">
        <v>0</v>
      </c>
      <c r="N25" s="86">
        <v>3</v>
      </c>
      <c r="O25" s="86">
        <f t="shared" si="7"/>
        <v>128</v>
      </c>
      <c r="P25" s="86">
        <f t="shared" si="8"/>
        <v>117</v>
      </c>
      <c r="Q25" s="86">
        <v>1</v>
      </c>
      <c r="R25" s="86">
        <v>5</v>
      </c>
      <c r="S25" s="86">
        <v>52</v>
      </c>
      <c r="T25" s="86">
        <v>43</v>
      </c>
      <c r="U25" s="86">
        <v>20</v>
      </c>
      <c r="V25" s="117">
        <v>14</v>
      </c>
      <c r="W25" s="159">
        <v>4</v>
      </c>
      <c r="X25" s="159">
        <v>7</v>
      </c>
      <c r="Y25" s="159">
        <v>4</v>
      </c>
      <c r="Z25" s="159">
        <v>1</v>
      </c>
      <c r="AA25" s="159">
        <v>6</v>
      </c>
      <c r="AB25" s="159">
        <v>6</v>
      </c>
      <c r="AC25" s="159">
        <v>36</v>
      </c>
      <c r="AD25" s="159">
        <v>39</v>
      </c>
      <c r="AE25" s="159">
        <v>5</v>
      </c>
      <c r="AF25" s="159">
        <v>2</v>
      </c>
      <c r="AG25" s="159">
        <f t="shared" si="10"/>
        <v>70</v>
      </c>
      <c r="AH25" s="159">
        <f t="shared" si="11"/>
        <v>73</v>
      </c>
      <c r="AI25" s="159">
        <v>9</v>
      </c>
      <c r="AJ25" s="159">
        <v>6</v>
      </c>
      <c r="AK25" s="159">
        <v>21</v>
      </c>
      <c r="AL25" s="159">
        <v>23</v>
      </c>
      <c r="AM25" s="159">
        <v>39</v>
      </c>
      <c r="AN25" s="159">
        <v>43</v>
      </c>
      <c r="AO25" s="159">
        <v>1</v>
      </c>
      <c r="AP25" s="159">
        <v>1</v>
      </c>
      <c r="AQ25" s="159">
        <v>9</v>
      </c>
      <c r="AR25" s="159">
        <v>7</v>
      </c>
      <c r="AS25" s="159">
        <v>2</v>
      </c>
      <c r="AT25" s="159">
        <v>7</v>
      </c>
      <c r="AU25" s="159">
        <v>119</v>
      </c>
      <c r="AV25" s="160">
        <v>130</v>
      </c>
      <c r="AW25" s="160">
        <v>0</v>
      </c>
      <c r="AX25" s="170">
        <v>1</v>
      </c>
      <c r="AY25" s="63"/>
      <c r="AZ25" s="63"/>
      <c r="BA25" s="63"/>
      <c r="BB25" s="63"/>
      <c r="BC25" s="63"/>
      <c r="BD25" s="63"/>
    </row>
    <row r="26" spans="1:56" ht="15.75" customHeight="1">
      <c r="A26" s="87" t="s">
        <v>67</v>
      </c>
      <c r="B26" s="88" t="s">
        <v>155</v>
      </c>
      <c r="C26" s="89">
        <v>0</v>
      </c>
      <c r="D26" s="90">
        <v>0</v>
      </c>
      <c r="E26" s="90">
        <v>0</v>
      </c>
      <c r="F26" s="90">
        <v>0</v>
      </c>
      <c r="G26" s="90">
        <f t="shared" si="3"/>
        <v>596</v>
      </c>
      <c r="H26" s="90">
        <f t="shared" si="4"/>
        <v>672</v>
      </c>
      <c r="I26" s="90">
        <f t="shared" si="5"/>
        <v>9</v>
      </c>
      <c r="J26" s="90">
        <f t="shared" si="6"/>
        <v>17</v>
      </c>
      <c r="K26" s="119">
        <v>2</v>
      </c>
      <c r="L26" s="120">
        <v>10</v>
      </c>
      <c r="M26" s="90">
        <v>7</v>
      </c>
      <c r="N26" s="90">
        <v>7</v>
      </c>
      <c r="O26" s="90">
        <f t="shared" si="7"/>
        <v>323</v>
      </c>
      <c r="P26" s="90">
        <f t="shared" si="8"/>
        <v>409</v>
      </c>
      <c r="Q26" s="90">
        <v>2</v>
      </c>
      <c r="R26" s="90">
        <v>2</v>
      </c>
      <c r="S26" s="90">
        <v>115</v>
      </c>
      <c r="T26" s="90">
        <v>93</v>
      </c>
      <c r="U26" s="90">
        <v>36</v>
      </c>
      <c r="V26" s="119">
        <v>35</v>
      </c>
      <c r="W26" s="161">
        <v>6</v>
      </c>
      <c r="X26" s="161">
        <v>15</v>
      </c>
      <c r="Y26" s="161">
        <v>7</v>
      </c>
      <c r="Z26" s="161">
        <v>10</v>
      </c>
      <c r="AA26" s="161">
        <v>35</v>
      </c>
      <c r="AB26" s="161">
        <v>27</v>
      </c>
      <c r="AC26" s="161">
        <v>116</v>
      </c>
      <c r="AD26" s="161">
        <v>221</v>
      </c>
      <c r="AE26" s="161">
        <v>6</v>
      </c>
      <c r="AF26" s="161">
        <v>6</v>
      </c>
      <c r="AG26" s="161">
        <f t="shared" si="10"/>
        <v>220</v>
      </c>
      <c r="AH26" s="161">
        <f t="shared" si="11"/>
        <v>216</v>
      </c>
      <c r="AI26" s="161">
        <v>14</v>
      </c>
      <c r="AJ26" s="161">
        <v>24</v>
      </c>
      <c r="AK26" s="161">
        <v>83</v>
      </c>
      <c r="AL26" s="161">
        <v>56</v>
      </c>
      <c r="AM26" s="161">
        <v>118</v>
      </c>
      <c r="AN26" s="161">
        <v>133</v>
      </c>
      <c r="AO26" s="161">
        <v>5</v>
      </c>
      <c r="AP26" s="161">
        <v>3</v>
      </c>
      <c r="AQ26" s="161">
        <v>30</v>
      </c>
      <c r="AR26" s="161">
        <v>13</v>
      </c>
      <c r="AS26" s="161">
        <v>14</v>
      </c>
      <c r="AT26" s="161">
        <v>17</v>
      </c>
      <c r="AU26" s="161">
        <v>413</v>
      </c>
      <c r="AV26" s="161">
        <v>282</v>
      </c>
      <c r="AW26" s="161">
        <v>3</v>
      </c>
      <c r="AX26" s="171">
        <v>1</v>
      </c>
      <c r="AY26" s="63"/>
      <c r="AZ26" s="63"/>
      <c r="BA26" s="63"/>
      <c r="BB26" s="63"/>
      <c r="BC26" s="63"/>
      <c r="BD26" s="63"/>
    </row>
    <row r="27" spans="1:56" ht="15.75" customHeight="1">
      <c r="A27" s="87" t="s">
        <v>68</v>
      </c>
      <c r="B27" s="88" t="s">
        <v>156</v>
      </c>
      <c r="C27" s="89">
        <v>0</v>
      </c>
      <c r="D27" s="90">
        <v>0</v>
      </c>
      <c r="E27" s="90">
        <v>0</v>
      </c>
      <c r="F27" s="90">
        <v>0</v>
      </c>
      <c r="G27" s="90">
        <f t="shared" si="3"/>
        <v>503</v>
      </c>
      <c r="H27" s="90">
        <f t="shared" si="4"/>
        <v>588</v>
      </c>
      <c r="I27" s="90">
        <f t="shared" si="5"/>
        <v>5</v>
      </c>
      <c r="J27" s="90">
        <f t="shared" si="6"/>
        <v>14</v>
      </c>
      <c r="K27" s="119">
        <v>1</v>
      </c>
      <c r="L27" s="120">
        <v>7</v>
      </c>
      <c r="M27" s="90">
        <v>4</v>
      </c>
      <c r="N27" s="90">
        <v>7</v>
      </c>
      <c r="O27" s="90">
        <f t="shared" si="7"/>
        <v>287</v>
      </c>
      <c r="P27" s="90">
        <f t="shared" si="8"/>
        <v>342</v>
      </c>
      <c r="Q27" s="90">
        <v>2</v>
      </c>
      <c r="R27" s="90">
        <v>5</v>
      </c>
      <c r="S27" s="90">
        <v>71</v>
      </c>
      <c r="T27" s="90">
        <v>67</v>
      </c>
      <c r="U27" s="90">
        <v>77</v>
      </c>
      <c r="V27" s="119">
        <v>72</v>
      </c>
      <c r="W27" s="161">
        <v>4</v>
      </c>
      <c r="X27" s="161">
        <v>17</v>
      </c>
      <c r="Y27" s="161">
        <v>13</v>
      </c>
      <c r="Z27" s="161">
        <v>9</v>
      </c>
      <c r="AA27" s="161">
        <v>33</v>
      </c>
      <c r="AB27" s="161">
        <v>30</v>
      </c>
      <c r="AC27" s="161">
        <v>82</v>
      </c>
      <c r="AD27" s="161">
        <v>138</v>
      </c>
      <c r="AE27" s="161">
        <v>5</v>
      </c>
      <c r="AF27" s="161">
        <v>4</v>
      </c>
      <c r="AG27" s="161">
        <f t="shared" si="10"/>
        <v>171</v>
      </c>
      <c r="AH27" s="161">
        <f t="shared" si="11"/>
        <v>187</v>
      </c>
      <c r="AI27" s="161">
        <v>17</v>
      </c>
      <c r="AJ27" s="161">
        <v>29</v>
      </c>
      <c r="AK27" s="161">
        <v>51</v>
      </c>
      <c r="AL27" s="161">
        <v>33</v>
      </c>
      <c r="AM27" s="161">
        <v>100</v>
      </c>
      <c r="AN27" s="161">
        <v>122</v>
      </c>
      <c r="AO27" s="161">
        <v>3</v>
      </c>
      <c r="AP27" s="161">
        <v>3</v>
      </c>
      <c r="AQ27" s="161">
        <v>28</v>
      </c>
      <c r="AR27" s="161">
        <v>29</v>
      </c>
      <c r="AS27" s="161">
        <v>12</v>
      </c>
      <c r="AT27" s="161">
        <v>16</v>
      </c>
      <c r="AU27" s="161">
        <v>300</v>
      </c>
      <c r="AV27" s="161">
        <v>240</v>
      </c>
      <c r="AW27" s="161">
        <v>2</v>
      </c>
      <c r="AX27" s="171">
        <v>2</v>
      </c>
      <c r="AY27" s="63"/>
      <c r="AZ27" s="63"/>
      <c r="BA27" s="63"/>
      <c r="BB27" s="63"/>
      <c r="BC27" s="63"/>
      <c r="BD27" s="63"/>
    </row>
    <row r="28" spans="1:56" ht="15.75" customHeight="1">
      <c r="A28" s="87" t="s">
        <v>69</v>
      </c>
      <c r="B28" s="88" t="s">
        <v>157</v>
      </c>
      <c r="C28" s="89">
        <v>0</v>
      </c>
      <c r="D28" s="90">
        <v>0</v>
      </c>
      <c r="E28" s="90">
        <v>0</v>
      </c>
      <c r="F28" s="90">
        <v>0</v>
      </c>
      <c r="G28" s="90">
        <f t="shared" si="3"/>
        <v>380</v>
      </c>
      <c r="H28" s="90">
        <f t="shared" si="4"/>
        <v>456</v>
      </c>
      <c r="I28" s="90">
        <f t="shared" si="5"/>
        <v>7</v>
      </c>
      <c r="J28" s="90">
        <f t="shared" si="6"/>
        <v>9</v>
      </c>
      <c r="K28" s="119">
        <v>4</v>
      </c>
      <c r="L28" s="120">
        <v>5</v>
      </c>
      <c r="M28" s="90">
        <v>3</v>
      </c>
      <c r="N28" s="90">
        <v>4</v>
      </c>
      <c r="O28" s="90">
        <f t="shared" si="7"/>
        <v>218</v>
      </c>
      <c r="P28" s="90">
        <f t="shared" si="8"/>
        <v>265</v>
      </c>
      <c r="Q28" s="90">
        <v>3</v>
      </c>
      <c r="R28" s="90">
        <v>2</v>
      </c>
      <c r="S28" s="90">
        <v>68</v>
      </c>
      <c r="T28" s="90">
        <v>55</v>
      </c>
      <c r="U28" s="90">
        <v>37</v>
      </c>
      <c r="V28" s="119">
        <v>26</v>
      </c>
      <c r="W28" s="161">
        <v>10</v>
      </c>
      <c r="X28" s="161">
        <v>13</v>
      </c>
      <c r="Y28" s="161">
        <v>4</v>
      </c>
      <c r="Z28" s="161">
        <v>3</v>
      </c>
      <c r="AA28" s="161">
        <v>16</v>
      </c>
      <c r="AB28" s="161">
        <v>26</v>
      </c>
      <c r="AC28" s="161">
        <v>77</v>
      </c>
      <c r="AD28" s="161">
        <v>136</v>
      </c>
      <c r="AE28" s="161">
        <v>3</v>
      </c>
      <c r="AF28" s="161">
        <v>4</v>
      </c>
      <c r="AG28" s="161">
        <f t="shared" si="10"/>
        <v>128</v>
      </c>
      <c r="AH28" s="161">
        <f t="shared" si="11"/>
        <v>163</v>
      </c>
      <c r="AI28" s="161">
        <v>11</v>
      </c>
      <c r="AJ28" s="161">
        <v>21</v>
      </c>
      <c r="AK28" s="161">
        <v>37</v>
      </c>
      <c r="AL28" s="161">
        <v>42</v>
      </c>
      <c r="AM28" s="161">
        <v>69</v>
      </c>
      <c r="AN28" s="161">
        <v>91</v>
      </c>
      <c r="AO28" s="161">
        <v>11</v>
      </c>
      <c r="AP28" s="161">
        <v>9</v>
      </c>
      <c r="AQ28" s="161">
        <v>21</v>
      </c>
      <c r="AR28" s="161">
        <v>13</v>
      </c>
      <c r="AS28" s="161">
        <v>6</v>
      </c>
      <c r="AT28" s="161">
        <v>6</v>
      </c>
      <c r="AU28" s="161">
        <v>271</v>
      </c>
      <c r="AV28" s="161">
        <v>254</v>
      </c>
      <c r="AW28" s="161">
        <v>1</v>
      </c>
      <c r="AX28" s="171">
        <v>1</v>
      </c>
      <c r="AY28" s="63"/>
      <c r="AZ28" s="63"/>
      <c r="BA28" s="63"/>
      <c r="BB28" s="63"/>
      <c r="BC28" s="63"/>
      <c r="BD28" s="63"/>
    </row>
    <row r="29" spans="1:56" ht="15.75" customHeight="1">
      <c r="A29" s="87" t="s">
        <v>70</v>
      </c>
      <c r="B29" s="88" t="s">
        <v>158</v>
      </c>
      <c r="C29" s="92">
        <v>0</v>
      </c>
      <c r="D29" s="93">
        <v>0</v>
      </c>
      <c r="E29" s="93">
        <v>0</v>
      </c>
      <c r="F29" s="93">
        <v>0</v>
      </c>
      <c r="G29" s="93">
        <f t="shared" si="3"/>
        <v>91</v>
      </c>
      <c r="H29" s="93">
        <f t="shared" si="4"/>
        <v>88</v>
      </c>
      <c r="I29" s="93">
        <f t="shared" si="5"/>
        <v>2</v>
      </c>
      <c r="J29" s="93">
        <f t="shared" si="6"/>
        <v>2</v>
      </c>
      <c r="K29" s="122">
        <v>2</v>
      </c>
      <c r="L29" s="123">
        <v>2</v>
      </c>
      <c r="M29" s="93">
        <v>0</v>
      </c>
      <c r="N29" s="93">
        <v>0</v>
      </c>
      <c r="O29" s="93">
        <f t="shared" si="7"/>
        <v>56</v>
      </c>
      <c r="P29" s="93">
        <f t="shared" si="8"/>
        <v>52</v>
      </c>
      <c r="Q29" s="93">
        <v>0</v>
      </c>
      <c r="R29" s="93">
        <v>0</v>
      </c>
      <c r="S29" s="93">
        <v>16</v>
      </c>
      <c r="T29" s="93">
        <v>16</v>
      </c>
      <c r="U29" s="93">
        <v>10</v>
      </c>
      <c r="V29" s="122">
        <v>3</v>
      </c>
      <c r="W29" s="162">
        <v>0</v>
      </c>
      <c r="X29" s="162">
        <v>3</v>
      </c>
      <c r="Y29" s="162">
        <v>2</v>
      </c>
      <c r="Z29" s="162">
        <v>0</v>
      </c>
      <c r="AA29" s="162">
        <v>7</v>
      </c>
      <c r="AB29" s="162">
        <v>6</v>
      </c>
      <c r="AC29" s="162">
        <v>21</v>
      </c>
      <c r="AD29" s="162">
        <v>23</v>
      </c>
      <c r="AE29" s="162">
        <v>0</v>
      </c>
      <c r="AF29" s="162">
        <v>1</v>
      </c>
      <c r="AG29" s="162">
        <f t="shared" si="10"/>
        <v>27</v>
      </c>
      <c r="AH29" s="162">
        <f t="shared" si="11"/>
        <v>29</v>
      </c>
      <c r="AI29" s="162">
        <v>2</v>
      </c>
      <c r="AJ29" s="162">
        <v>3</v>
      </c>
      <c r="AK29" s="162">
        <v>8</v>
      </c>
      <c r="AL29" s="162">
        <v>9</v>
      </c>
      <c r="AM29" s="162">
        <v>16</v>
      </c>
      <c r="AN29" s="162">
        <v>17</v>
      </c>
      <c r="AO29" s="162">
        <v>1</v>
      </c>
      <c r="AP29" s="162">
        <v>0</v>
      </c>
      <c r="AQ29" s="162">
        <v>4</v>
      </c>
      <c r="AR29" s="162">
        <v>4</v>
      </c>
      <c r="AS29" s="162">
        <v>2</v>
      </c>
      <c r="AT29" s="162">
        <v>1</v>
      </c>
      <c r="AU29" s="162">
        <v>60</v>
      </c>
      <c r="AV29" s="162">
        <v>56</v>
      </c>
      <c r="AW29" s="162">
        <v>1</v>
      </c>
      <c r="AX29" s="172">
        <v>0</v>
      </c>
      <c r="AY29" s="63"/>
      <c r="AZ29" s="63"/>
      <c r="BA29" s="63"/>
      <c r="BB29" s="63"/>
      <c r="BC29" s="63"/>
      <c r="BD29" s="63"/>
    </row>
    <row r="30" spans="1:56" ht="15.75" customHeight="1">
      <c r="A30" s="95" t="s">
        <v>159</v>
      </c>
      <c r="B30" s="96"/>
      <c r="C30" s="163">
        <f>SUM(C31:C33)</f>
        <v>0</v>
      </c>
      <c r="D30" s="97">
        <f>SUM(D31:D33)</f>
        <v>0</v>
      </c>
      <c r="E30" s="97">
        <f>SUM(E31:E33)</f>
        <v>0</v>
      </c>
      <c r="F30" s="97">
        <f>SUM(F31:F33)</f>
        <v>0</v>
      </c>
      <c r="G30" s="97">
        <f t="shared" si="3"/>
        <v>358</v>
      </c>
      <c r="H30" s="97">
        <f t="shared" si="4"/>
        <v>371</v>
      </c>
      <c r="I30" s="97">
        <f t="shared" si="5"/>
        <v>0</v>
      </c>
      <c r="J30" s="97">
        <f t="shared" si="6"/>
        <v>4</v>
      </c>
      <c r="K30" s="98">
        <f>SUM(K31:K33)</f>
        <v>0</v>
      </c>
      <c r="L30" s="99">
        <f>SUM(L31:L33)</f>
        <v>2</v>
      </c>
      <c r="M30" s="97">
        <f>SUM(M31:M33)</f>
        <v>0</v>
      </c>
      <c r="N30" s="97">
        <f>SUM(N31:N33)</f>
        <v>2</v>
      </c>
      <c r="O30" s="97">
        <f t="shared" si="7"/>
        <v>218</v>
      </c>
      <c r="P30" s="97">
        <f t="shared" si="8"/>
        <v>240</v>
      </c>
      <c r="Q30" s="97">
        <f aca="true" t="shared" si="13" ref="Q30:AF30">SUM(Q31:Q33)</f>
        <v>3</v>
      </c>
      <c r="R30" s="97">
        <f t="shared" si="13"/>
        <v>2</v>
      </c>
      <c r="S30" s="97">
        <f t="shared" si="13"/>
        <v>91</v>
      </c>
      <c r="T30" s="97">
        <f t="shared" si="13"/>
        <v>69</v>
      </c>
      <c r="U30" s="97">
        <f t="shared" si="13"/>
        <v>33</v>
      </c>
      <c r="V30" s="98">
        <f t="shared" si="13"/>
        <v>29</v>
      </c>
      <c r="W30" s="100">
        <f t="shared" si="13"/>
        <v>8</v>
      </c>
      <c r="X30" s="100">
        <f t="shared" si="13"/>
        <v>17</v>
      </c>
      <c r="Y30" s="100">
        <f t="shared" si="13"/>
        <v>4</v>
      </c>
      <c r="Z30" s="100">
        <f t="shared" si="13"/>
        <v>3</v>
      </c>
      <c r="AA30" s="100">
        <f t="shared" si="13"/>
        <v>12</v>
      </c>
      <c r="AB30" s="100">
        <f t="shared" si="13"/>
        <v>28</v>
      </c>
      <c r="AC30" s="100">
        <f t="shared" si="13"/>
        <v>64</v>
      </c>
      <c r="AD30" s="100">
        <f t="shared" si="13"/>
        <v>89</v>
      </c>
      <c r="AE30" s="100">
        <f t="shared" si="13"/>
        <v>3</v>
      </c>
      <c r="AF30" s="100">
        <f t="shared" si="13"/>
        <v>3</v>
      </c>
      <c r="AG30" s="100">
        <f t="shared" si="10"/>
        <v>112</v>
      </c>
      <c r="AH30" s="100">
        <f t="shared" si="11"/>
        <v>104</v>
      </c>
      <c r="AI30" s="100">
        <f aca="true" t="shared" si="14" ref="AI30:AT30">SUM(AI31:AI33)</f>
        <v>11</v>
      </c>
      <c r="AJ30" s="100">
        <f t="shared" si="14"/>
        <v>12</v>
      </c>
      <c r="AK30" s="100">
        <f t="shared" si="14"/>
        <v>23</v>
      </c>
      <c r="AL30" s="100">
        <f t="shared" si="14"/>
        <v>30</v>
      </c>
      <c r="AM30" s="100">
        <f t="shared" si="14"/>
        <v>76</v>
      </c>
      <c r="AN30" s="100">
        <f t="shared" si="14"/>
        <v>61</v>
      </c>
      <c r="AO30" s="100">
        <f t="shared" si="14"/>
        <v>2</v>
      </c>
      <c r="AP30" s="100">
        <f t="shared" si="14"/>
        <v>1</v>
      </c>
      <c r="AQ30" s="100">
        <f t="shared" si="14"/>
        <v>24</v>
      </c>
      <c r="AR30" s="100">
        <f t="shared" si="14"/>
        <v>17</v>
      </c>
      <c r="AS30" s="100">
        <f t="shared" si="14"/>
        <v>4</v>
      </c>
      <c r="AT30" s="100">
        <f t="shared" si="14"/>
        <v>6</v>
      </c>
      <c r="AU30" s="100">
        <v>234</v>
      </c>
      <c r="AV30" s="100">
        <v>169</v>
      </c>
      <c r="AW30" s="100">
        <f>SUM(AW31:AW33)</f>
        <v>3</v>
      </c>
      <c r="AX30" s="101">
        <f>SUM(AX31:AX33)</f>
        <v>4</v>
      </c>
      <c r="AY30" s="63"/>
      <c r="AZ30" s="63"/>
      <c r="BA30" s="63"/>
      <c r="BB30" s="63"/>
      <c r="BC30" s="63"/>
      <c r="BD30" s="63"/>
    </row>
    <row r="31" spans="1:56" ht="15.75" customHeight="1">
      <c r="A31" s="81"/>
      <c r="B31" s="102" t="s">
        <v>160</v>
      </c>
      <c r="C31" s="167">
        <v>0</v>
      </c>
      <c r="D31" s="77">
        <v>0</v>
      </c>
      <c r="E31" s="77">
        <v>0</v>
      </c>
      <c r="F31" s="77">
        <v>0</v>
      </c>
      <c r="G31" s="77">
        <f t="shared" si="3"/>
        <v>174</v>
      </c>
      <c r="H31" s="77">
        <f t="shared" si="4"/>
        <v>194</v>
      </c>
      <c r="I31" s="77">
        <f t="shared" si="5"/>
        <v>0</v>
      </c>
      <c r="J31" s="77">
        <f t="shared" si="6"/>
        <v>2</v>
      </c>
      <c r="K31" s="114">
        <v>0</v>
      </c>
      <c r="L31" s="115">
        <v>1</v>
      </c>
      <c r="M31" s="77">
        <v>0</v>
      </c>
      <c r="N31" s="77">
        <v>1</v>
      </c>
      <c r="O31" s="77">
        <f t="shared" si="7"/>
        <v>98</v>
      </c>
      <c r="P31" s="77">
        <f t="shared" si="8"/>
        <v>126</v>
      </c>
      <c r="Q31" s="77">
        <v>1</v>
      </c>
      <c r="R31" s="77">
        <v>1</v>
      </c>
      <c r="S31" s="77">
        <v>40</v>
      </c>
      <c r="T31" s="77">
        <v>31</v>
      </c>
      <c r="U31" s="77">
        <v>22</v>
      </c>
      <c r="V31" s="114">
        <v>19</v>
      </c>
      <c r="W31" s="159">
        <v>4</v>
      </c>
      <c r="X31" s="159">
        <v>9</v>
      </c>
      <c r="Y31" s="159">
        <v>3</v>
      </c>
      <c r="Z31" s="159">
        <v>3</v>
      </c>
      <c r="AA31" s="159">
        <v>7</v>
      </c>
      <c r="AB31" s="159">
        <v>15</v>
      </c>
      <c r="AC31" s="159">
        <v>20</v>
      </c>
      <c r="AD31" s="159">
        <v>47</v>
      </c>
      <c r="AE31" s="159">
        <v>1</v>
      </c>
      <c r="AF31" s="159">
        <v>1</v>
      </c>
      <c r="AG31" s="159">
        <f t="shared" si="10"/>
        <v>62</v>
      </c>
      <c r="AH31" s="159">
        <f t="shared" si="11"/>
        <v>54</v>
      </c>
      <c r="AI31" s="159">
        <v>5</v>
      </c>
      <c r="AJ31" s="159">
        <v>6</v>
      </c>
      <c r="AK31" s="159">
        <v>14</v>
      </c>
      <c r="AL31" s="159">
        <v>15</v>
      </c>
      <c r="AM31" s="159">
        <v>41</v>
      </c>
      <c r="AN31" s="159">
        <v>32</v>
      </c>
      <c r="AO31" s="159">
        <v>2</v>
      </c>
      <c r="AP31" s="159">
        <v>1</v>
      </c>
      <c r="AQ31" s="159">
        <v>12</v>
      </c>
      <c r="AR31" s="159">
        <v>8</v>
      </c>
      <c r="AS31" s="159">
        <v>2</v>
      </c>
      <c r="AT31" s="159">
        <v>4</v>
      </c>
      <c r="AU31" s="159">
        <v>131</v>
      </c>
      <c r="AV31" s="159">
        <v>85</v>
      </c>
      <c r="AW31" s="159">
        <v>2</v>
      </c>
      <c r="AX31" s="168">
        <v>1</v>
      </c>
      <c r="AY31" s="63"/>
      <c r="AZ31" s="63"/>
      <c r="BA31" s="63"/>
      <c r="BB31" s="63"/>
      <c r="BC31" s="63"/>
      <c r="BD31" s="63"/>
    </row>
    <row r="32" spans="1:56" ht="15.75" customHeight="1">
      <c r="A32" s="81"/>
      <c r="B32" s="102" t="s">
        <v>161</v>
      </c>
      <c r="C32" s="167">
        <v>0</v>
      </c>
      <c r="D32" s="77">
        <v>0</v>
      </c>
      <c r="E32" s="77">
        <v>0</v>
      </c>
      <c r="F32" s="77">
        <v>0</v>
      </c>
      <c r="G32" s="77">
        <f t="shared" si="3"/>
        <v>157</v>
      </c>
      <c r="H32" s="77">
        <f t="shared" si="4"/>
        <v>155</v>
      </c>
      <c r="I32" s="77">
        <f t="shared" si="5"/>
        <v>0</v>
      </c>
      <c r="J32" s="77">
        <f t="shared" si="6"/>
        <v>2</v>
      </c>
      <c r="K32" s="114">
        <v>0</v>
      </c>
      <c r="L32" s="115">
        <v>1</v>
      </c>
      <c r="M32" s="77">
        <v>0</v>
      </c>
      <c r="N32" s="77">
        <v>1</v>
      </c>
      <c r="O32" s="77">
        <f t="shared" si="7"/>
        <v>106</v>
      </c>
      <c r="P32" s="77">
        <f t="shared" si="8"/>
        <v>101</v>
      </c>
      <c r="Q32" s="77">
        <v>2</v>
      </c>
      <c r="R32" s="77">
        <v>0</v>
      </c>
      <c r="S32" s="77">
        <v>44</v>
      </c>
      <c r="T32" s="77">
        <v>37</v>
      </c>
      <c r="U32" s="77">
        <v>10</v>
      </c>
      <c r="V32" s="114">
        <v>5</v>
      </c>
      <c r="W32" s="159">
        <v>3</v>
      </c>
      <c r="X32" s="159">
        <v>7</v>
      </c>
      <c r="Y32" s="159">
        <v>1</v>
      </c>
      <c r="Z32" s="159">
        <v>0</v>
      </c>
      <c r="AA32" s="159">
        <v>5</v>
      </c>
      <c r="AB32" s="159">
        <v>12</v>
      </c>
      <c r="AC32" s="159">
        <v>39</v>
      </c>
      <c r="AD32" s="159">
        <v>39</v>
      </c>
      <c r="AE32" s="159">
        <v>2</v>
      </c>
      <c r="AF32" s="159">
        <v>1</v>
      </c>
      <c r="AG32" s="159">
        <f t="shared" si="10"/>
        <v>40</v>
      </c>
      <c r="AH32" s="159">
        <f t="shared" si="11"/>
        <v>42</v>
      </c>
      <c r="AI32" s="159">
        <v>4</v>
      </c>
      <c r="AJ32" s="159">
        <v>6</v>
      </c>
      <c r="AK32" s="159">
        <v>8</v>
      </c>
      <c r="AL32" s="159">
        <v>12</v>
      </c>
      <c r="AM32" s="159">
        <v>28</v>
      </c>
      <c r="AN32" s="159">
        <v>24</v>
      </c>
      <c r="AO32" s="159">
        <v>0</v>
      </c>
      <c r="AP32" s="159">
        <v>0</v>
      </c>
      <c r="AQ32" s="159">
        <v>9</v>
      </c>
      <c r="AR32" s="159">
        <v>8</v>
      </c>
      <c r="AS32" s="159">
        <v>2</v>
      </c>
      <c r="AT32" s="159">
        <v>2</v>
      </c>
      <c r="AU32" s="159">
        <v>94</v>
      </c>
      <c r="AV32" s="159">
        <v>70</v>
      </c>
      <c r="AW32" s="159">
        <v>1</v>
      </c>
      <c r="AX32" s="168">
        <v>2</v>
      </c>
      <c r="AY32" s="63"/>
      <c r="AZ32" s="63"/>
      <c r="BA32" s="63"/>
      <c r="BB32" s="63"/>
      <c r="BC32" s="63"/>
      <c r="BD32" s="63"/>
    </row>
    <row r="33" spans="1:56" ht="15.75" customHeight="1">
      <c r="A33" s="84"/>
      <c r="B33" s="103" t="s">
        <v>71</v>
      </c>
      <c r="C33" s="169">
        <v>0</v>
      </c>
      <c r="D33" s="86">
        <v>0</v>
      </c>
      <c r="E33" s="86">
        <v>0</v>
      </c>
      <c r="F33" s="86">
        <v>0</v>
      </c>
      <c r="G33" s="86">
        <f t="shared" si="3"/>
        <v>27</v>
      </c>
      <c r="H33" s="86">
        <f t="shared" si="4"/>
        <v>22</v>
      </c>
      <c r="I33" s="86">
        <f t="shared" si="5"/>
        <v>0</v>
      </c>
      <c r="J33" s="86">
        <f t="shared" si="6"/>
        <v>0</v>
      </c>
      <c r="K33" s="117">
        <v>0</v>
      </c>
      <c r="L33" s="118">
        <v>0</v>
      </c>
      <c r="M33" s="86">
        <v>0</v>
      </c>
      <c r="N33" s="86">
        <v>0</v>
      </c>
      <c r="O33" s="86">
        <f t="shared" si="7"/>
        <v>14</v>
      </c>
      <c r="P33" s="86">
        <f t="shared" si="8"/>
        <v>13</v>
      </c>
      <c r="Q33" s="86">
        <v>0</v>
      </c>
      <c r="R33" s="86">
        <v>1</v>
      </c>
      <c r="S33" s="86">
        <v>7</v>
      </c>
      <c r="T33" s="86">
        <v>1</v>
      </c>
      <c r="U33" s="86">
        <v>1</v>
      </c>
      <c r="V33" s="117">
        <v>5</v>
      </c>
      <c r="W33" s="164">
        <v>1</v>
      </c>
      <c r="X33" s="164">
        <v>1</v>
      </c>
      <c r="Y33" s="164">
        <v>0</v>
      </c>
      <c r="Z33" s="164">
        <v>0</v>
      </c>
      <c r="AA33" s="164">
        <v>0</v>
      </c>
      <c r="AB33" s="164">
        <v>1</v>
      </c>
      <c r="AC33" s="164">
        <v>5</v>
      </c>
      <c r="AD33" s="164">
        <v>3</v>
      </c>
      <c r="AE33" s="164">
        <v>0</v>
      </c>
      <c r="AF33" s="164">
        <v>1</v>
      </c>
      <c r="AG33" s="164">
        <f t="shared" si="10"/>
        <v>10</v>
      </c>
      <c r="AH33" s="164">
        <f t="shared" si="11"/>
        <v>8</v>
      </c>
      <c r="AI33" s="164">
        <v>2</v>
      </c>
      <c r="AJ33" s="164">
        <v>0</v>
      </c>
      <c r="AK33" s="164">
        <v>1</v>
      </c>
      <c r="AL33" s="164">
        <v>3</v>
      </c>
      <c r="AM33" s="164">
        <v>7</v>
      </c>
      <c r="AN33" s="164">
        <v>5</v>
      </c>
      <c r="AO33" s="164">
        <v>0</v>
      </c>
      <c r="AP33" s="164">
        <v>0</v>
      </c>
      <c r="AQ33" s="164">
        <v>3</v>
      </c>
      <c r="AR33" s="164">
        <v>1</v>
      </c>
      <c r="AS33" s="164">
        <v>0</v>
      </c>
      <c r="AT33" s="164">
        <v>0</v>
      </c>
      <c r="AU33" s="164">
        <v>9</v>
      </c>
      <c r="AV33" s="164">
        <v>14</v>
      </c>
      <c r="AW33" s="164">
        <v>0</v>
      </c>
      <c r="AX33" s="173">
        <v>1</v>
      </c>
      <c r="AY33" s="63"/>
      <c r="AZ33" s="63"/>
      <c r="BA33" s="63"/>
      <c r="BB33" s="63"/>
      <c r="BC33" s="63"/>
      <c r="BD33" s="63"/>
    </row>
    <row r="34" spans="1:56" ht="15.75" customHeight="1">
      <c r="A34" s="95" t="s">
        <v>162</v>
      </c>
      <c r="B34" s="96"/>
      <c r="C34" s="158">
        <f>SUM(C35:C36)</f>
        <v>0</v>
      </c>
      <c r="D34" s="72">
        <f>SUM(D35:D36)</f>
        <v>0</v>
      </c>
      <c r="E34" s="72">
        <f>SUM(E35:E36)</f>
        <v>0</v>
      </c>
      <c r="F34" s="72">
        <f>SUM(F35:F36)</f>
        <v>0</v>
      </c>
      <c r="G34" s="72">
        <f t="shared" si="3"/>
        <v>277</v>
      </c>
      <c r="H34" s="72">
        <f t="shared" si="4"/>
        <v>351</v>
      </c>
      <c r="I34" s="72">
        <f t="shared" si="5"/>
        <v>4</v>
      </c>
      <c r="J34" s="72">
        <f t="shared" si="6"/>
        <v>10</v>
      </c>
      <c r="K34" s="73">
        <f>SUM(K35:K36)</f>
        <v>2</v>
      </c>
      <c r="L34" s="74">
        <f>SUM(L35:L36)</f>
        <v>3</v>
      </c>
      <c r="M34" s="72">
        <f>SUM(M35:M36)</f>
        <v>2</v>
      </c>
      <c r="N34" s="72">
        <f>SUM(N35:N36)</f>
        <v>7</v>
      </c>
      <c r="O34" s="72">
        <f t="shared" si="7"/>
        <v>162</v>
      </c>
      <c r="P34" s="72">
        <f t="shared" si="8"/>
        <v>224</v>
      </c>
      <c r="Q34" s="72">
        <f aca="true" t="shared" si="15" ref="Q34:AF34">SUM(Q35:Q36)</f>
        <v>0</v>
      </c>
      <c r="R34" s="72">
        <f t="shared" si="15"/>
        <v>4</v>
      </c>
      <c r="S34" s="72">
        <f t="shared" si="15"/>
        <v>66</v>
      </c>
      <c r="T34" s="72">
        <f t="shared" si="15"/>
        <v>68</v>
      </c>
      <c r="U34" s="72">
        <f t="shared" si="15"/>
        <v>28</v>
      </c>
      <c r="V34" s="73">
        <f t="shared" si="15"/>
        <v>19</v>
      </c>
      <c r="W34" s="75">
        <f t="shared" si="15"/>
        <v>6</v>
      </c>
      <c r="X34" s="75">
        <f t="shared" si="15"/>
        <v>9</v>
      </c>
      <c r="Y34" s="75">
        <f t="shared" si="15"/>
        <v>3</v>
      </c>
      <c r="Z34" s="75">
        <f t="shared" si="15"/>
        <v>0</v>
      </c>
      <c r="AA34" s="75">
        <f t="shared" si="15"/>
        <v>12</v>
      </c>
      <c r="AB34" s="75">
        <f t="shared" si="15"/>
        <v>25</v>
      </c>
      <c r="AC34" s="75">
        <f t="shared" si="15"/>
        <v>43</v>
      </c>
      <c r="AD34" s="75">
        <f t="shared" si="15"/>
        <v>96</v>
      </c>
      <c r="AE34" s="75">
        <f t="shared" si="15"/>
        <v>4</v>
      </c>
      <c r="AF34" s="75">
        <f t="shared" si="15"/>
        <v>3</v>
      </c>
      <c r="AG34" s="75">
        <f t="shared" si="10"/>
        <v>86</v>
      </c>
      <c r="AH34" s="75">
        <f t="shared" si="11"/>
        <v>104</v>
      </c>
      <c r="AI34" s="75">
        <f aca="true" t="shared" si="16" ref="AI34:AT34">SUM(AI35:AI36)</f>
        <v>11</v>
      </c>
      <c r="AJ34" s="75">
        <f t="shared" si="16"/>
        <v>17</v>
      </c>
      <c r="AK34" s="75">
        <f t="shared" si="16"/>
        <v>21</v>
      </c>
      <c r="AL34" s="75">
        <f t="shared" si="16"/>
        <v>20</v>
      </c>
      <c r="AM34" s="75">
        <f t="shared" si="16"/>
        <v>53</v>
      </c>
      <c r="AN34" s="75">
        <f t="shared" si="16"/>
        <v>64</v>
      </c>
      <c r="AO34" s="75">
        <f t="shared" si="16"/>
        <v>1</v>
      </c>
      <c r="AP34" s="75">
        <f t="shared" si="16"/>
        <v>3</v>
      </c>
      <c r="AQ34" s="75">
        <f t="shared" si="16"/>
        <v>19</v>
      </c>
      <c r="AR34" s="75">
        <f t="shared" si="16"/>
        <v>9</v>
      </c>
      <c r="AS34" s="75">
        <f t="shared" si="16"/>
        <v>6</v>
      </c>
      <c r="AT34" s="75">
        <f t="shared" si="16"/>
        <v>4</v>
      </c>
      <c r="AU34" s="75">
        <v>197</v>
      </c>
      <c r="AV34" s="75">
        <v>137</v>
      </c>
      <c r="AW34" s="75">
        <f>SUM(AW35:AW36)</f>
        <v>0</v>
      </c>
      <c r="AX34" s="76">
        <f>SUM(AX35:AX36)</f>
        <v>2</v>
      </c>
      <c r="AY34" s="63"/>
      <c r="AZ34" s="63"/>
      <c r="BA34" s="63"/>
      <c r="BB34" s="63"/>
      <c r="BC34" s="63"/>
      <c r="BD34" s="63"/>
    </row>
    <row r="35" spans="1:56" ht="15.75" customHeight="1">
      <c r="A35" s="81"/>
      <c r="B35" s="102" t="s">
        <v>163</v>
      </c>
      <c r="C35" s="167">
        <v>0</v>
      </c>
      <c r="D35" s="77">
        <v>0</v>
      </c>
      <c r="E35" s="77">
        <v>0</v>
      </c>
      <c r="F35" s="77">
        <v>0</v>
      </c>
      <c r="G35" s="77">
        <f t="shared" si="3"/>
        <v>195</v>
      </c>
      <c r="H35" s="77">
        <f t="shared" si="4"/>
        <v>247</v>
      </c>
      <c r="I35" s="77">
        <f t="shared" si="5"/>
        <v>3</v>
      </c>
      <c r="J35" s="77">
        <f t="shared" si="6"/>
        <v>5</v>
      </c>
      <c r="K35" s="114">
        <v>1</v>
      </c>
      <c r="L35" s="115">
        <v>1</v>
      </c>
      <c r="M35" s="77">
        <v>2</v>
      </c>
      <c r="N35" s="77">
        <v>4</v>
      </c>
      <c r="O35" s="77">
        <f t="shared" si="7"/>
        <v>117</v>
      </c>
      <c r="P35" s="77">
        <f t="shared" si="8"/>
        <v>162</v>
      </c>
      <c r="Q35" s="77">
        <v>0</v>
      </c>
      <c r="R35" s="77">
        <v>3</v>
      </c>
      <c r="S35" s="77">
        <v>53</v>
      </c>
      <c r="T35" s="77">
        <v>60</v>
      </c>
      <c r="U35" s="77">
        <v>19</v>
      </c>
      <c r="V35" s="114">
        <v>14</v>
      </c>
      <c r="W35" s="159">
        <v>6</v>
      </c>
      <c r="X35" s="159">
        <v>7</v>
      </c>
      <c r="Y35" s="159">
        <v>1</v>
      </c>
      <c r="Z35" s="159">
        <v>0</v>
      </c>
      <c r="AA35" s="159">
        <v>8</v>
      </c>
      <c r="AB35" s="159">
        <v>17</v>
      </c>
      <c r="AC35" s="159">
        <v>27</v>
      </c>
      <c r="AD35" s="159">
        <v>59</v>
      </c>
      <c r="AE35" s="159">
        <v>3</v>
      </c>
      <c r="AF35" s="159">
        <v>2</v>
      </c>
      <c r="AG35" s="159">
        <f t="shared" si="10"/>
        <v>58</v>
      </c>
      <c r="AH35" s="159">
        <f t="shared" si="11"/>
        <v>72</v>
      </c>
      <c r="AI35" s="159">
        <v>7</v>
      </c>
      <c r="AJ35" s="159">
        <v>13</v>
      </c>
      <c r="AK35" s="159">
        <v>18</v>
      </c>
      <c r="AL35" s="159">
        <v>12</v>
      </c>
      <c r="AM35" s="159">
        <v>33</v>
      </c>
      <c r="AN35" s="159">
        <v>45</v>
      </c>
      <c r="AO35" s="159">
        <v>0</v>
      </c>
      <c r="AP35" s="159">
        <v>2</v>
      </c>
      <c r="AQ35" s="159">
        <v>13</v>
      </c>
      <c r="AR35" s="159">
        <v>4</v>
      </c>
      <c r="AS35" s="159">
        <v>4</v>
      </c>
      <c r="AT35" s="159">
        <v>4</v>
      </c>
      <c r="AU35" s="159">
        <v>146</v>
      </c>
      <c r="AV35" s="159">
        <v>94</v>
      </c>
      <c r="AW35" s="159">
        <v>0</v>
      </c>
      <c r="AX35" s="168">
        <v>2</v>
      </c>
      <c r="AY35" s="63"/>
      <c r="AZ35" s="63"/>
      <c r="BA35" s="63"/>
      <c r="BB35" s="63"/>
      <c r="BC35" s="63"/>
      <c r="BD35" s="63"/>
    </row>
    <row r="36" spans="1:56" ht="15.75" customHeight="1">
      <c r="A36" s="84"/>
      <c r="B36" s="103" t="s">
        <v>164</v>
      </c>
      <c r="C36" s="169">
        <v>0</v>
      </c>
      <c r="D36" s="86">
        <v>0</v>
      </c>
      <c r="E36" s="86">
        <v>0</v>
      </c>
      <c r="F36" s="86">
        <v>0</v>
      </c>
      <c r="G36" s="86">
        <f t="shared" si="3"/>
        <v>82</v>
      </c>
      <c r="H36" s="86">
        <f t="shared" si="4"/>
        <v>104</v>
      </c>
      <c r="I36" s="86">
        <f t="shared" si="5"/>
        <v>1</v>
      </c>
      <c r="J36" s="86">
        <f t="shared" si="6"/>
        <v>5</v>
      </c>
      <c r="K36" s="117">
        <v>1</v>
      </c>
      <c r="L36" s="118">
        <v>2</v>
      </c>
      <c r="M36" s="86">
        <v>0</v>
      </c>
      <c r="N36" s="86">
        <v>3</v>
      </c>
      <c r="O36" s="86">
        <f t="shared" si="7"/>
        <v>45</v>
      </c>
      <c r="P36" s="86">
        <f t="shared" si="8"/>
        <v>62</v>
      </c>
      <c r="Q36" s="86">
        <v>0</v>
      </c>
      <c r="R36" s="86">
        <v>1</v>
      </c>
      <c r="S36" s="86">
        <v>13</v>
      </c>
      <c r="T36" s="86">
        <v>8</v>
      </c>
      <c r="U36" s="86">
        <v>9</v>
      </c>
      <c r="V36" s="117">
        <v>5</v>
      </c>
      <c r="W36" s="164">
        <v>0</v>
      </c>
      <c r="X36" s="164">
        <v>2</v>
      </c>
      <c r="Y36" s="164">
        <v>2</v>
      </c>
      <c r="Z36" s="164">
        <v>0</v>
      </c>
      <c r="AA36" s="164">
        <v>4</v>
      </c>
      <c r="AB36" s="164">
        <v>8</v>
      </c>
      <c r="AC36" s="164">
        <v>16</v>
      </c>
      <c r="AD36" s="164">
        <v>37</v>
      </c>
      <c r="AE36" s="164">
        <v>1</v>
      </c>
      <c r="AF36" s="164">
        <v>1</v>
      </c>
      <c r="AG36" s="164">
        <f t="shared" si="10"/>
        <v>28</v>
      </c>
      <c r="AH36" s="164">
        <f t="shared" si="11"/>
        <v>32</v>
      </c>
      <c r="AI36" s="164">
        <v>4</v>
      </c>
      <c r="AJ36" s="164">
        <v>4</v>
      </c>
      <c r="AK36" s="164">
        <v>3</v>
      </c>
      <c r="AL36" s="164">
        <v>8</v>
      </c>
      <c r="AM36" s="164">
        <v>20</v>
      </c>
      <c r="AN36" s="164">
        <v>19</v>
      </c>
      <c r="AO36" s="164">
        <v>1</v>
      </c>
      <c r="AP36" s="164">
        <v>1</v>
      </c>
      <c r="AQ36" s="164">
        <v>6</v>
      </c>
      <c r="AR36" s="164">
        <v>5</v>
      </c>
      <c r="AS36" s="164">
        <v>2</v>
      </c>
      <c r="AT36" s="164">
        <v>0</v>
      </c>
      <c r="AU36" s="164">
        <v>51</v>
      </c>
      <c r="AV36" s="164">
        <v>43</v>
      </c>
      <c r="AW36" s="164">
        <v>0</v>
      </c>
      <c r="AX36" s="173">
        <v>0</v>
      </c>
      <c r="AY36" s="63"/>
      <c r="AZ36" s="63"/>
      <c r="BA36" s="63"/>
      <c r="BB36" s="63"/>
      <c r="BC36" s="63"/>
      <c r="BD36" s="63"/>
    </row>
    <row r="37" spans="1:56" ht="15.75" customHeight="1">
      <c r="A37" s="87" t="s">
        <v>72</v>
      </c>
      <c r="B37" s="88" t="s">
        <v>165</v>
      </c>
      <c r="C37" s="89">
        <v>0</v>
      </c>
      <c r="D37" s="90">
        <v>0</v>
      </c>
      <c r="E37" s="90">
        <v>0</v>
      </c>
      <c r="F37" s="90">
        <v>0</v>
      </c>
      <c r="G37" s="90">
        <f t="shared" si="3"/>
        <v>291</v>
      </c>
      <c r="H37" s="90">
        <f t="shared" si="4"/>
        <v>281</v>
      </c>
      <c r="I37" s="90">
        <f t="shared" si="5"/>
        <v>7</v>
      </c>
      <c r="J37" s="90">
        <f t="shared" si="6"/>
        <v>18</v>
      </c>
      <c r="K37" s="119">
        <v>4</v>
      </c>
      <c r="L37" s="120">
        <v>11</v>
      </c>
      <c r="M37" s="90">
        <v>3</v>
      </c>
      <c r="N37" s="90">
        <v>7</v>
      </c>
      <c r="O37" s="90">
        <f t="shared" si="7"/>
        <v>127</v>
      </c>
      <c r="P37" s="90">
        <f t="shared" si="8"/>
        <v>153</v>
      </c>
      <c r="Q37" s="90">
        <v>2</v>
      </c>
      <c r="R37" s="90">
        <v>6</v>
      </c>
      <c r="S37" s="90">
        <v>45</v>
      </c>
      <c r="T37" s="90">
        <v>37</v>
      </c>
      <c r="U37" s="90">
        <v>21</v>
      </c>
      <c r="V37" s="119">
        <v>19</v>
      </c>
      <c r="W37" s="165">
        <v>6</v>
      </c>
      <c r="X37" s="165">
        <v>13</v>
      </c>
      <c r="Y37" s="165">
        <v>2</v>
      </c>
      <c r="Z37" s="165">
        <v>3</v>
      </c>
      <c r="AA37" s="165">
        <v>8</v>
      </c>
      <c r="AB37" s="165">
        <v>19</v>
      </c>
      <c r="AC37" s="165">
        <v>36</v>
      </c>
      <c r="AD37" s="165">
        <v>53</v>
      </c>
      <c r="AE37" s="165">
        <v>7</v>
      </c>
      <c r="AF37" s="165">
        <v>3</v>
      </c>
      <c r="AG37" s="165">
        <f t="shared" si="10"/>
        <v>131</v>
      </c>
      <c r="AH37" s="165">
        <f t="shared" si="11"/>
        <v>90</v>
      </c>
      <c r="AI37" s="165">
        <v>13</v>
      </c>
      <c r="AJ37" s="165">
        <v>10</v>
      </c>
      <c r="AK37" s="165">
        <v>37</v>
      </c>
      <c r="AL37" s="165">
        <v>20</v>
      </c>
      <c r="AM37" s="165">
        <v>77</v>
      </c>
      <c r="AN37" s="165">
        <v>55</v>
      </c>
      <c r="AO37" s="165">
        <v>4</v>
      </c>
      <c r="AP37" s="165">
        <v>5</v>
      </c>
      <c r="AQ37" s="165">
        <v>10</v>
      </c>
      <c r="AR37" s="165">
        <v>11</v>
      </c>
      <c r="AS37" s="165">
        <v>16</v>
      </c>
      <c r="AT37" s="165">
        <v>9</v>
      </c>
      <c r="AU37" s="165">
        <v>206</v>
      </c>
      <c r="AV37" s="165">
        <v>179</v>
      </c>
      <c r="AW37" s="165">
        <v>1</v>
      </c>
      <c r="AX37" s="174">
        <v>2</v>
      </c>
      <c r="AY37" s="63"/>
      <c r="AZ37" s="63"/>
      <c r="BA37" s="63"/>
      <c r="BB37" s="63"/>
      <c r="BC37" s="63"/>
      <c r="BD37" s="63"/>
    </row>
    <row r="38" spans="1:56" ht="15.75" customHeight="1">
      <c r="A38" s="95" t="s">
        <v>73</v>
      </c>
      <c r="B38" s="96"/>
      <c r="C38" s="158">
        <f>SUM(C39:C42)</f>
        <v>0</v>
      </c>
      <c r="D38" s="72">
        <f>SUM(D39:D42)</f>
        <v>0</v>
      </c>
      <c r="E38" s="72">
        <f>SUM(E39:E42)</f>
        <v>0</v>
      </c>
      <c r="F38" s="72">
        <f>SUM(F39:F42)</f>
        <v>0</v>
      </c>
      <c r="G38" s="72">
        <f t="shared" si="3"/>
        <v>415</v>
      </c>
      <c r="H38" s="72">
        <f t="shared" si="4"/>
        <v>518</v>
      </c>
      <c r="I38" s="72">
        <f t="shared" si="5"/>
        <v>7</v>
      </c>
      <c r="J38" s="72">
        <f t="shared" si="6"/>
        <v>14</v>
      </c>
      <c r="K38" s="73">
        <f>SUM(K39:K42)</f>
        <v>2</v>
      </c>
      <c r="L38" s="74">
        <f>SUM(L39:L42)</f>
        <v>4</v>
      </c>
      <c r="M38" s="72">
        <f>SUM(M39:M42)</f>
        <v>5</v>
      </c>
      <c r="N38" s="72">
        <f>SUM(N39:N42)</f>
        <v>10</v>
      </c>
      <c r="O38" s="72">
        <f t="shared" si="7"/>
        <v>235</v>
      </c>
      <c r="P38" s="72">
        <f t="shared" si="8"/>
        <v>314</v>
      </c>
      <c r="Q38" s="72">
        <f aca="true" t="shared" si="17" ref="Q38:AF38">SUM(Q39:Q42)</f>
        <v>0</v>
      </c>
      <c r="R38" s="72">
        <f t="shared" si="17"/>
        <v>2</v>
      </c>
      <c r="S38" s="72">
        <f t="shared" si="17"/>
        <v>75</v>
      </c>
      <c r="T38" s="72">
        <f t="shared" si="17"/>
        <v>70</v>
      </c>
      <c r="U38" s="72">
        <f t="shared" si="17"/>
        <v>24</v>
      </c>
      <c r="V38" s="73">
        <f t="shared" si="17"/>
        <v>27</v>
      </c>
      <c r="W38" s="75">
        <f t="shared" si="17"/>
        <v>5</v>
      </c>
      <c r="X38" s="75">
        <f t="shared" si="17"/>
        <v>15</v>
      </c>
      <c r="Y38" s="75">
        <f t="shared" si="17"/>
        <v>6</v>
      </c>
      <c r="Z38" s="75">
        <f t="shared" si="17"/>
        <v>1</v>
      </c>
      <c r="AA38" s="75">
        <f t="shared" si="17"/>
        <v>23</v>
      </c>
      <c r="AB38" s="75">
        <f t="shared" si="17"/>
        <v>24</v>
      </c>
      <c r="AC38" s="75">
        <f t="shared" si="17"/>
        <v>96</v>
      </c>
      <c r="AD38" s="75">
        <f t="shared" si="17"/>
        <v>170</v>
      </c>
      <c r="AE38" s="75">
        <f t="shared" si="17"/>
        <v>6</v>
      </c>
      <c r="AF38" s="75">
        <f t="shared" si="17"/>
        <v>5</v>
      </c>
      <c r="AG38" s="75">
        <f t="shared" si="10"/>
        <v>147</v>
      </c>
      <c r="AH38" s="75">
        <f t="shared" si="11"/>
        <v>163</v>
      </c>
      <c r="AI38" s="75">
        <f aca="true" t="shared" si="18" ref="AI38:AT38">SUM(AI39:AI42)</f>
        <v>10</v>
      </c>
      <c r="AJ38" s="75">
        <f t="shared" si="18"/>
        <v>15</v>
      </c>
      <c r="AK38" s="75">
        <f t="shared" si="18"/>
        <v>51</v>
      </c>
      <c r="AL38" s="75">
        <f t="shared" si="18"/>
        <v>43</v>
      </c>
      <c r="AM38" s="75">
        <f t="shared" si="18"/>
        <v>83</v>
      </c>
      <c r="AN38" s="75">
        <f t="shared" si="18"/>
        <v>99</v>
      </c>
      <c r="AO38" s="75">
        <f t="shared" si="18"/>
        <v>3</v>
      </c>
      <c r="AP38" s="75">
        <f t="shared" si="18"/>
        <v>6</v>
      </c>
      <c r="AQ38" s="75">
        <f t="shared" si="18"/>
        <v>17</v>
      </c>
      <c r="AR38" s="75">
        <f t="shared" si="18"/>
        <v>16</v>
      </c>
      <c r="AS38" s="75">
        <f t="shared" si="18"/>
        <v>9</v>
      </c>
      <c r="AT38" s="75">
        <f t="shared" si="18"/>
        <v>11</v>
      </c>
      <c r="AU38" s="75">
        <v>263</v>
      </c>
      <c r="AV38" s="75">
        <v>211</v>
      </c>
      <c r="AW38" s="75">
        <f>SUM(AW39:AW42)</f>
        <v>0</v>
      </c>
      <c r="AX38" s="76">
        <f>SUM(AX39:AX42)</f>
        <v>0</v>
      </c>
      <c r="AY38" s="63"/>
      <c r="AZ38" s="63"/>
      <c r="BA38" s="63"/>
      <c r="BB38" s="63"/>
      <c r="BC38" s="63"/>
      <c r="BD38" s="63"/>
    </row>
    <row r="39" spans="1:56" ht="15.75" customHeight="1">
      <c r="A39" s="81"/>
      <c r="B39" s="102" t="s">
        <v>74</v>
      </c>
      <c r="C39" s="167">
        <v>0</v>
      </c>
      <c r="D39" s="77">
        <v>0</v>
      </c>
      <c r="E39" s="77">
        <v>0</v>
      </c>
      <c r="F39" s="77">
        <v>0</v>
      </c>
      <c r="G39" s="77">
        <f t="shared" si="3"/>
        <v>263</v>
      </c>
      <c r="H39" s="77">
        <f t="shared" si="4"/>
        <v>291</v>
      </c>
      <c r="I39" s="77">
        <f t="shared" si="5"/>
        <v>2</v>
      </c>
      <c r="J39" s="77">
        <f t="shared" si="6"/>
        <v>6</v>
      </c>
      <c r="K39" s="114">
        <v>1</v>
      </c>
      <c r="L39" s="115">
        <v>3</v>
      </c>
      <c r="M39" s="77">
        <v>1</v>
      </c>
      <c r="N39" s="77">
        <v>3</v>
      </c>
      <c r="O39" s="77">
        <f t="shared" si="7"/>
        <v>160</v>
      </c>
      <c r="P39" s="77">
        <f t="shared" si="8"/>
        <v>188</v>
      </c>
      <c r="Q39" s="77">
        <v>0</v>
      </c>
      <c r="R39" s="77">
        <v>2</v>
      </c>
      <c r="S39" s="77">
        <v>46</v>
      </c>
      <c r="T39" s="77">
        <v>32</v>
      </c>
      <c r="U39" s="77">
        <v>12</v>
      </c>
      <c r="V39" s="114">
        <v>18</v>
      </c>
      <c r="W39" s="159">
        <v>5</v>
      </c>
      <c r="X39" s="159">
        <v>10</v>
      </c>
      <c r="Y39" s="159">
        <v>5</v>
      </c>
      <c r="Z39" s="159">
        <v>1</v>
      </c>
      <c r="AA39" s="159">
        <v>17</v>
      </c>
      <c r="AB39" s="159">
        <v>11</v>
      </c>
      <c r="AC39" s="159">
        <v>71</v>
      </c>
      <c r="AD39" s="159">
        <v>112</v>
      </c>
      <c r="AE39" s="159">
        <v>4</v>
      </c>
      <c r="AF39" s="159">
        <v>2</v>
      </c>
      <c r="AG39" s="159">
        <f t="shared" si="10"/>
        <v>88</v>
      </c>
      <c r="AH39" s="159">
        <f t="shared" si="11"/>
        <v>82</v>
      </c>
      <c r="AI39" s="159">
        <v>8</v>
      </c>
      <c r="AJ39" s="159">
        <v>8</v>
      </c>
      <c r="AK39" s="159">
        <v>29</v>
      </c>
      <c r="AL39" s="159">
        <v>19</v>
      </c>
      <c r="AM39" s="159">
        <v>49</v>
      </c>
      <c r="AN39" s="159">
        <v>50</v>
      </c>
      <c r="AO39" s="159">
        <v>2</v>
      </c>
      <c r="AP39" s="159">
        <v>5</v>
      </c>
      <c r="AQ39" s="159">
        <v>11</v>
      </c>
      <c r="AR39" s="159">
        <v>9</v>
      </c>
      <c r="AS39" s="159">
        <v>2</v>
      </c>
      <c r="AT39" s="159">
        <v>6</v>
      </c>
      <c r="AU39" s="159">
        <v>145</v>
      </c>
      <c r="AV39" s="159">
        <v>121</v>
      </c>
      <c r="AW39" s="159">
        <v>0</v>
      </c>
      <c r="AX39" s="168">
        <v>0</v>
      </c>
      <c r="AY39" s="63"/>
      <c r="AZ39" s="63"/>
      <c r="BA39" s="63"/>
      <c r="BB39" s="63"/>
      <c r="BC39" s="63"/>
      <c r="BD39" s="63"/>
    </row>
    <row r="40" spans="1:56" ht="15.75" customHeight="1">
      <c r="A40" s="81"/>
      <c r="B40" s="102" t="s">
        <v>166</v>
      </c>
      <c r="C40" s="167">
        <v>0</v>
      </c>
      <c r="D40" s="77">
        <v>0</v>
      </c>
      <c r="E40" s="77">
        <v>0</v>
      </c>
      <c r="F40" s="77">
        <v>0</v>
      </c>
      <c r="G40" s="77">
        <f t="shared" si="3"/>
        <v>89</v>
      </c>
      <c r="H40" s="77">
        <f t="shared" si="4"/>
        <v>131</v>
      </c>
      <c r="I40" s="77">
        <f t="shared" si="5"/>
        <v>4</v>
      </c>
      <c r="J40" s="77">
        <f t="shared" si="6"/>
        <v>7</v>
      </c>
      <c r="K40" s="114">
        <v>0</v>
      </c>
      <c r="L40" s="115">
        <v>1</v>
      </c>
      <c r="M40" s="77">
        <v>4</v>
      </c>
      <c r="N40" s="77">
        <v>6</v>
      </c>
      <c r="O40" s="77">
        <f t="shared" si="7"/>
        <v>43</v>
      </c>
      <c r="P40" s="77">
        <f t="shared" si="8"/>
        <v>69</v>
      </c>
      <c r="Q40" s="77">
        <v>0</v>
      </c>
      <c r="R40" s="77">
        <v>0</v>
      </c>
      <c r="S40" s="77">
        <v>20</v>
      </c>
      <c r="T40" s="77">
        <v>21</v>
      </c>
      <c r="U40" s="77">
        <v>7</v>
      </c>
      <c r="V40" s="114">
        <v>4</v>
      </c>
      <c r="W40" s="159">
        <v>0</v>
      </c>
      <c r="X40" s="159">
        <v>3</v>
      </c>
      <c r="Y40" s="159">
        <v>1</v>
      </c>
      <c r="Z40" s="159">
        <v>0</v>
      </c>
      <c r="AA40" s="159">
        <v>3</v>
      </c>
      <c r="AB40" s="159">
        <v>7</v>
      </c>
      <c r="AC40" s="159">
        <v>12</v>
      </c>
      <c r="AD40" s="159">
        <v>32</v>
      </c>
      <c r="AE40" s="159">
        <v>0</v>
      </c>
      <c r="AF40" s="159">
        <v>2</v>
      </c>
      <c r="AG40" s="159">
        <f t="shared" si="10"/>
        <v>34</v>
      </c>
      <c r="AH40" s="159">
        <f t="shared" si="11"/>
        <v>48</v>
      </c>
      <c r="AI40" s="159">
        <v>1</v>
      </c>
      <c r="AJ40" s="159">
        <v>4</v>
      </c>
      <c r="AK40" s="159">
        <v>14</v>
      </c>
      <c r="AL40" s="159">
        <v>12</v>
      </c>
      <c r="AM40" s="159">
        <v>18</v>
      </c>
      <c r="AN40" s="159">
        <v>31</v>
      </c>
      <c r="AO40" s="159">
        <v>1</v>
      </c>
      <c r="AP40" s="159">
        <v>1</v>
      </c>
      <c r="AQ40" s="159">
        <v>3</v>
      </c>
      <c r="AR40" s="159">
        <v>4</v>
      </c>
      <c r="AS40" s="159">
        <v>5</v>
      </c>
      <c r="AT40" s="159">
        <v>3</v>
      </c>
      <c r="AU40" s="159">
        <v>65</v>
      </c>
      <c r="AV40" s="159">
        <v>63</v>
      </c>
      <c r="AW40" s="159">
        <v>0</v>
      </c>
      <c r="AX40" s="168">
        <v>0</v>
      </c>
      <c r="AY40" s="63"/>
      <c r="AZ40" s="63"/>
      <c r="BA40" s="63"/>
      <c r="BB40" s="63"/>
      <c r="BC40" s="63"/>
      <c r="BD40" s="63"/>
    </row>
    <row r="41" spans="1:56" ht="15.75" customHeight="1">
      <c r="A41" s="81"/>
      <c r="B41" s="102" t="s">
        <v>167</v>
      </c>
      <c r="C41" s="167">
        <v>0</v>
      </c>
      <c r="D41" s="77">
        <v>0</v>
      </c>
      <c r="E41" s="77">
        <v>0</v>
      </c>
      <c r="F41" s="77">
        <v>0</v>
      </c>
      <c r="G41" s="77">
        <f t="shared" si="3"/>
        <v>28</v>
      </c>
      <c r="H41" s="77">
        <f t="shared" si="4"/>
        <v>55</v>
      </c>
      <c r="I41" s="77">
        <f t="shared" si="5"/>
        <v>1</v>
      </c>
      <c r="J41" s="77">
        <f t="shared" si="6"/>
        <v>1</v>
      </c>
      <c r="K41" s="114">
        <v>1</v>
      </c>
      <c r="L41" s="115">
        <v>0</v>
      </c>
      <c r="M41" s="77">
        <v>0</v>
      </c>
      <c r="N41" s="77">
        <v>1</v>
      </c>
      <c r="O41" s="77">
        <f t="shared" si="7"/>
        <v>16</v>
      </c>
      <c r="P41" s="77">
        <f t="shared" si="8"/>
        <v>33</v>
      </c>
      <c r="Q41" s="77">
        <v>0</v>
      </c>
      <c r="R41" s="77">
        <v>0</v>
      </c>
      <c r="S41" s="77">
        <v>4</v>
      </c>
      <c r="T41" s="77">
        <v>11</v>
      </c>
      <c r="U41" s="77">
        <v>2</v>
      </c>
      <c r="V41" s="114">
        <v>4</v>
      </c>
      <c r="W41" s="159">
        <v>0</v>
      </c>
      <c r="X41" s="159">
        <v>2</v>
      </c>
      <c r="Y41" s="159">
        <v>0</v>
      </c>
      <c r="Z41" s="159">
        <v>0</v>
      </c>
      <c r="AA41" s="159">
        <v>3</v>
      </c>
      <c r="AB41" s="159">
        <v>3</v>
      </c>
      <c r="AC41" s="159">
        <v>6</v>
      </c>
      <c r="AD41" s="159">
        <v>12</v>
      </c>
      <c r="AE41" s="159">
        <v>1</v>
      </c>
      <c r="AF41" s="159">
        <v>1</v>
      </c>
      <c r="AG41" s="159">
        <f t="shared" si="10"/>
        <v>9</v>
      </c>
      <c r="AH41" s="159">
        <f t="shared" si="11"/>
        <v>18</v>
      </c>
      <c r="AI41" s="159">
        <v>0</v>
      </c>
      <c r="AJ41" s="159">
        <v>2</v>
      </c>
      <c r="AK41" s="159">
        <v>1</v>
      </c>
      <c r="AL41" s="159">
        <v>8</v>
      </c>
      <c r="AM41" s="159">
        <v>8</v>
      </c>
      <c r="AN41" s="159">
        <v>8</v>
      </c>
      <c r="AO41" s="159">
        <v>0</v>
      </c>
      <c r="AP41" s="159">
        <v>0</v>
      </c>
      <c r="AQ41" s="159">
        <v>1</v>
      </c>
      <c r="AR41" s="159">
        <v>2</v>
      </c>
      <c r="AS41" s="159">
        <v>1</v>
      </c>
      <c r="AT41" s="159">
        <v>1</v>
      </c>
      <c r="AU41" s="159">
        <v>27</v>
      </c>
      <c r="AV41" s="159">
        <v>11</v>
      </c>
      <c r="AW41" s="159">
        <v>0</v>
      </c>
      <c r="AX41" s="168">
        <v>0</v>
      </c>
      <c r="AY41" s="63"/>
      <c r="AZ41" s="63"/>
      <c r="BA41" s="63"/>
      <c r="BB41" s="63"/>
      <c r="BC41" s="63"/>
      <c r="BD41" s="63"/>
    </row>
    <row r="42" spans="1:56" ht="15.75" customHeight="1">
      <c r="A42" s="84"/>
      <c r="B42" s="103" t="s">
        <v>168</v>
      </c>
      <c r="C42" s="169">
        <v>0</v>
      </c>
      <c r="D42" s="86">
        <v>0</v>
      </c>
      <c r="E42" s="86">
        <v>0</v>
      </c>
      <c r="F42" s="86">
        <v>0</v>
      </c>
      <c r="G42" s="86">
        <f t="shared" si="3"/>
        <v>35</v>
      </c>
      <c r="H42" s="86">
        <f t="shared" si="4"/>
        <v>41</v>
      </c>
      <c r="I42" s="86">
        <f t="shared" si="5"/>
        <v>0</v>
      </c>
      <c r="J42" s="86">
        <f t="shared" si="6"/>
        <v>0</v>
      </c>
      <c r="K42" s="117">
        <v>0</v>
      </c>
      <c r="L42" s="118">
        <v>0</v>
      </c>
      <c r="M42" s="86">
        <v>0</v>
      </c>
      <c r="N42" s="86">
        <v>0</v>
      </c>
      <c r="O42" s="86">
        <f t="shared" si="7"/>
        <v>16</v>
      </c>
      <c r="P42" s="86">
        <f t="shared" si="8"/>
        <v>24</v>
      </c>
      <c r="Q42" s="86">
        <v>0</v>
      </c>
      <c r="R42" s="86">
        <v>0</v>
      </c>
      <c r="S42" s="86">
        <v>5</v>
      </c>
      <c r="T42" s="86">
        <v>6</v>
      </c>
      <c r="U42" s="86">
        <v>3</v>
      </c>
      <c r="V42" s="117">
        <v>1</v>
      </c>
      <c r="W42" s="164">
        <v>0</v>
      </c>
      <c r="X42" s="164">
        <v>0</v>
      </c>
      <c r="Y42" s="164">
        <v>0</v>
      </c>
      <c r="Z42" s="164">
        <v>0</v>
      </c>
      <c r="AA42" s="164">
        <v>0</v>
      </c>
      <c r="AB42" s="164">
        <v>3</v>
      </c>
      <c r="AC42" s="164">
        <v>7</v>
      </c>
      <c r="AD42" s="164">
        <v>14</v>
      </c>
      <c r="AE42" s="164">
        <v>1</v>
      </c>
      <c r="AF42" s="164">
        <v>0</v>
      </c>
      <c r="AG42" s="164">
        <f t="shared" si="10"/>
        <v>16</v>
      </c>
      <c r="AH42" s="164">
        <f t="shared" si="11"/>
        <v>15</v>
      </c>
      <c r="AI42" s="164">
        <v>1</v>
      </c>
      <c r="AJ42" s="164">
        <v>1</v>
      </c>
      <c r="AK42" s="164">
        <v>7</v>
      </c>
      <c r="AL42" s="164">
        <v>4</v>
      </c>
      <c r="AM42" s="164">
        <v>8</v>
      </c>
      <c r="AN42" s="164">
        <v>10</v>
      </c>
      <c r="AO42" s="164">
        <v>0</v>
      </c>
      <c r="AP42" s="164">
        <v>0</v>
      </c>
      <c r="AQ42" s="164">
        <v>2</v>
      </c>
      <c r="AR42" s="164">
        <v>1</v>
      </c>
      <c r="AS42" s="164">
        <v>1</v>
      </c>
      <c r="AT42" s="164">
        <v>1</v>
      </c>
      <c r="AU42" s="164">
        <v>26</v>
      </c>
      <c r="AV42" s="164">
        <v>16</v>
      </c>
      <c r="AW42" s="164">
        <v>0</v>
      </c>
      <c r="AX42" s="173">
        <v>0</v>
      </c>
      <c r="AY42" s="63"/>
      <c r="AZ42" s="63"/>
      <c r="BA42" s="63"/>
      <c r="BB42" s="63"/>
      <c r="BC42" s="63"/>
      <c r="BD42" s="63"/>
    </row>
    <row r="43" spans="1:56" ht="15.75" customHeight="1">
      <c r="A43" s="95" t="s">
        <v>75</v>
      </c>
      <c r="B43" s="96"/>
      <c r="C43" s="158">
        <f>SUM(C44:C49)</f>
        <v>0</v>
      </c>
      <c r="D43" s="72">
        <f>SUM(D44:D49)</f>
        <v>0</v>
      </c>
      <c r="E43" s="72">
        <f>SUM(E44:E49)</f>
        <v>0</v>
      </c>
      <c r="F43" s="72">
        <f>SUM(F44:F49)</f>
        <v>0</v>
      </c>
      <c r="G43" s="72">
        <f t="shared" si="3"/>
        <v>374</v>
      </c>
      <c r="H43" s="72">
        <f t="shared" si="4"/>
        <v>427</v>
      </c>
      <c r="I43" s="72">
        <f t="shared" si="5"/>
        <v>3</v>
      </c>
      <c r="J43" s="72">
        <f t="shared" si="6"/>
        <v>9</v>
      </c>
      <c r="K43" s="73">
        <f>SUM(K44:K49)</f>
        <v>2</v>
      </c>
      <c r="L43" s="74">
        <f>SUM(L44:L49)</f>
        <v>6</v>
      </c>
      <c r="M43" s="72">
        <f>SUM(M44:M49)</f>
        <v>1</v>
      </c>
      <c r="N43" s="72">
        <f>SUM(N44:N49)</f>
        <v>3</v>
      </c>
      <c r="O43" s="72">
        <f t="shared" si="7"/>
        <v>215</v>
      </c>
      <c r="P43" s="72">
        <f t="shared" si="8"/>
        <v>245</v>
      </c>
      <c r="Q43" s="72">
        <f aca="true" t="shared" si="19" ref="Q43:AF43">SUM(Q44:Q49)</f>
        <v>2</v>
      </c>
      <c r="R43" s="72">
        <f t="shared" si="19"/>
        <v>3</v>
      </c>
      <c r="S43" s="72">
        <f t="shared" si="19"/>
        <v>60</v>
      </c>
      <c r="T43" s="72">
        <f t="shared" si="19"/>
        <v>49</v>
      </c>
      <c r="U43" s="72">
        <f t="shared" si="19"/>
        <v>36</v>
      </c>
      <c r="V43" s="73">
        <f t="shared" si="19"/>
        <v>21</v>
      </c>
      <c r="W43" s="75">
        <f t="shared" si="19"/>
        <v>8</v>
      </c>
      <c r="X43" s="75">
        <f t="shared" si="19"/>
        <v>14</v>
      </c>
      <c r="Y43" s="75">
        <f t="shared" si="19"/>
        <v>6</v>
      </c>
      <c r="Z43" s="75">
        <f t="shared" si="19"/>
        <v>0</v>
      </c>
      <c r="AA43" s="75">
        <f t="shared" si="19"/>
        <v>15</v>
      </c>
      <c r="AB43" s="75">
        <f t="shared" si="19"/>
        <v>18</v>
      </c>
      <c r="AC43" s="75">
        <f t="shared" si="19"/>
        <v>85</v>
      </c>
      <c r="AD43" s="75">
        <f t="shared" si="19"/>
        <v>137</v>
      </c>
      <c r="AE43" s="75">
        <f t="shared" si="19"/>
        <v>3</v>
      </c>
      <c r="AF43" s="75">
        <f t="shared" si="19"/>
        <v>3</v>
      </c>
      <c r="AG43" s="75">
        <f t="shared" si="10"/>
        <v>138</v>
      </c>
      <c r="AH43" s="75">
        <f t="shared" si="11"/>
        <v>156</v>
      </c>
      <c r="AI43" s="75">
        <f aca="true" t="shared" si="20" ref="AI43:AT43">SUM(AI44:AI49)</f>
        <v>8</v>
      </c>
      <c r="AJ43" s="75">
        <f t="shared" si="20"/>
        <v>11</v>
      </c>
      <c r="AK43" s="75">
        <f t="shared" si="20"/>
        <v>37</v>
      </c>
      <c r="AL43" s="75">
        <f t="shared" si="20"/>
        <v>26</v>
      </c>
      <c r="AM43" s="75">
        <f t="shared" si="20"/>
        <v>87</v>
      </c>
      <c r="AN43" s="75">
        <f t="shared" si="20"/>
        <v>116</v>
      </c>
      <c r="AO43" s="75">
        <f t="shared" si="20"/>
        <v>6</v>
      </c>
      <c r="AP43" s="75">
        <f t="shared" si="20"/>
        <v>3</v>
      </c>
      <c r="AQ43" s="75">
        <f t="shared" si="20"/>
        <v>11</v>
      </c>
      <c r="AR43" s="75">
        <f t="shared" si="20"/>
        <v>14</v>
      </c>
      <c r="AS43" s="75">
        <f t="shared" si="20"/>
        <v>7</v>
      </c>
      <c r="AT43" s="75">
        <f t="shared" si="20"/>
        <v>3</v>
      </c>
      <c r="AU43" s="75">
        <v>230</v>
      </c>
      <c r="AV43" s="75">
        <v>160</v>
      </c>
      <c r="AW43" s="75">
        <f>SUM(AW44:AW49)</f>
        <v>0</v>
      </c>
      <c r="AX43" s="76">
        <f>SUM(AX44:AX49)</f>
        <v>0</v>
      </c>
      <c r="AY43" s="63"/>
      <c r="AZ43" s="63"/>
      <c r="BA43" s="63"/>
      <c r="BB43" s="63"/>
      <c r="BC43" s="63"/>
      <c r="BD43" s="63"/>
    </row>
    <row r="44" spans="1:56" ht="15.75" customHeight="1">
      <c r="A44" s="81"/>
      <c r="B44" s="102" t="s">
        <v>169</v>
      </c>
      <c r="C44" s="167">
        <v>0</v>
      </c>
      <c r="D44" s="77">
        <v>0</v>
      </c>
      <c r="E44" s="77">
        <v>0</v>
      </c>
      <c r="F44" s="77">
        <v>0</v>
      </c>
      <c r="G44" s="77">
        <f t="shared" si="3"/>
        <v>46</v>
      </c>
      <c r="H44" s="77">
        <f t="shared" si="4"/>
        <v>61</v>
      </c>
      <c r="I44" s="77">
        <f t="shared" si="5"/>
        <v>0</v>
      </c>
      <c r="J44" s="77">
        <f t="shared" si="6"/>
        <v>2</v>
      </c>
      <c r="K44" s="114">
        <v>0</v>
      </c>
      <c r="L44" s="115">
        <v>1</v>
      </c>
      <c r="M44" s="77">
        <v>0</v>
      </c>
      <c r="N44" s="77">
        <v>1</v>
      </c>
      <c r="O44" s="77">
        <f t="shared" si="7"/>
        <v>23</v>
      </c>
      <c r="P44" s="77">
        <f t="shared" si="8"/>
        <v>37</v>
      </c>
      <c r="Q44" s="77">
        <v>0</v>
      </c>
      <c r="R44" s="77">
        <v>0</v>
      </c>
      <c r="S44" s="77">
        <v>4</v>
      </c>
      <c r="T44" s="77">
        <v>12</v>
      </c>
      <c r="U44" s="77">
        <v>3</v>
      </c>
      <c r="V44" s="114">
        <v>2</v>
      </c>
      <c r="W44" s="159">
        <v>0</v>
      </c>
      <c r="X44" s="159">
        <v>2</v>
      </c>
      <c r="Y44" s="159">
        <v>1</v>
      </c>
      <c r="Z44" s="159">
        <v>0</v>
      </c>
      <c r="AA44" s="159">
        <v>2</v>
      </c>
      <c r="AB44" s="159">
        <v>4</v>
      </c>
      <c r="AC44" s="159">
        <v>13</v>
      </c>
      <c r="AD44" s="159">
        <v>17</v>
      </c>
      <c r="AE44" s="159">
        <v>0</v>
      </c>
      <c r="AF44" s="159">
        <v>0</v>
      </c>
      <c r="AG44" s="159">
        <f t="shared" si="10"/>
        <v>22</v>
      </c>
      <c r="AH44" s="159">
        <f t="shared" si="11"/>
        <v>20</v>
      </c>
      <c r="AI44" s="159">
        <v>1</v>
      </c>
      <c r="AJ44" s="159">
        <v>0</v>
      </c>
      <c r="AK44" s="159">
        <v>5</v>
      </c>
      <c r="AL44" s="159">
        <v>2</v>
      </c>
      <c r="AM44" s="159">
        <v>16</v>
      </c>
      <c r="AN44" s="159">
        <v>17</v>
      </c>
      <c r="AO44" s="159">
        <v>0</v>
      </c>
      <c r="AP44" s="159">
        <v>1</v>
      </c>
      <c r="AQ44" s="159">
        <v>0</v>
      </c>
      <c r="AR44" s="159">
        <v>1</v>
      </c>
      <c r="AS44" s="159">
        <v>1</v>
      </c>
      <c r="AT44" s="159">
        <v>1</v>
      </c>
      <c r="AU44" s="159">
        <v>57</v>
      </c>
      <c r="AV44" s="159">
        <v>27</v>
      </c>
      <c r="AW44" s="159">
        <v>0</v>
      </c>
      <c r="AX44" s="168">
        <v>0</v>
      </c>
      <c r="AY44" s="63"/>
      <c r="AZ44" s="63"/>
      <c r="BA44" s="63"/>
      <c r="BB44" s="63"/>
      <c r="BC44" s="63"/>
      <c r="BD44" s="63"/>
    </row>
    <row r="45" spans="1:56" ht="15.75" customHeight="1">
      <c r="A45" s="81"/>
      <c r="B45" s="102" t="s">
        <v>170</v>
      </c>
      <c r="C45" s="167">
        <v>0</v>
      </c>
      <c r="D45" s="77">
        <v>0</v>
      </c>
      <c r="E45" s="77">
        <v>0</v>
      </c>
      <c r="F45" s="77">
        <v>0</v>
      </c>
      <c r="G45" s="77">
        <f t="shared" si="3"/>
        <v>100</v>
      </c>
      <c r="H45" s="77">
        <f t="shared" si="4"/>
        <v>130</v>
      </c>
      <c r="I45" s="77">
        <f t="shared" si="5"/>
        <v>0</v>
      </c>
      <c r="J45" s="77">
        <f t="shared" si="6"/>
        <v>0</v>
      </c>
      <c r="K45" s="114">
        <v>0</v>
      </c>
      <c r="L45" s="115">
        <v>0</v>
      </c>
      <c r="M45" s="77">
        <v>0</v>
      </c>
      <c r="N45" s="77">
        <v>0</v>
      </c>
      <c r="O45" s="77">
        <f t="shared" si="7"/>
        <v>65</v>
      </c>
      <c r="P45" s="77">
        <f t="shared" si="8"/>
        <v>76</v>
      </c>
      <c r="Q45" s="77">
        <v>2</v>
      </c>
      <c r="R45" s="77">
        <v>2</v>
      </c>
      <c r="S45" s="77">
        <v>14</v>
      </c>
      <c r="T45" s="77">
        <v>12</v>
      </c>
      <c r="U45" s="77">
        <v>10</v>
      </c>
      <c r="V45" s="114">
        <v>4</v>
      </c>
      <c r="W45" s="159">
        <v>1</v>
      </c>
      <c r="X45" s="159">
        <v>4</v>
      </c>
      <c r="Y45" s="159">
        <v>1</v>
      </c>
      <c r="Z45" s="159">
        <v>0</v>
      </c>
      <c r="AA45" s="159">
        <v>3</v>
      </c>
      <c r="AB45" s="159">
        <v>4</v>
      </c>
      <c r="AC45" s="159">
        <v>34</v>
      </c>
      <c r="AD45" s="159">
        <v>50</v>
      </c>
      <c r="AE45" s="159">
        <v>0</v>
      </c>
      <c r="AF45" s="159">
        <v>0</v>
      </c>
      <c r="AG45" s="159">
        <f t="shared" si="10"/>
        <v>32</v>
      </c>
      <c r="AH45" s="159">
        <f t="shared" si="11"/>
        <v>49</v>
      </c>
      <c r="AI45" s="159">
        <v>3</v>
      </c>
      <c r="AJ45" s="159">
        <v>5</v>
      </c>
      <c r="AK45" s="159">
        <v>9</v>
      </c>
      <c r="AL45" s="159">
        <v>13</v>
      </c>
      <c r="AM45" s="159">
        <v>17</v>
      </c>
      <c r="AN45" s="159">
        <v>31</v>
      </c>
      <c r="AO45" s="159">
        <v>3</v>
      </c>
      <c r="AP45" s="159">
        <v>0</v>
      </c>
      <c r="AQ45" s="159">
        <v>2</v>
      </c>
      <c r="AR45" s="159">
        <v>4</v>
      </c>
      <c r="AS45" s="159">
        <v>1</v>
      </c>
      <c r="AT45" s="159">
        <v>1</v>
      </c>
      <c r="AU45" s="159">
        <v>47</v>
      </c>
      <c r="AV45" s="159">
        <v>44</v>
      </c>
      <c r="AW45" s="159">
        <v>0</v>
      </c>
      <c r="AX45" s="168">
        <v>0</v>
      </c>
      <c r="AY45" s="63"/>
      <c r="AZ45" s="63"/>
      <c r="BA45" s="63"/>
      <c r="BB45" s="63"/>
      <c r="BC45" s="63"/>
      <c r="BD45" s="63"/>
    </row>
    <row r="46" spans="1:56" ht="15.75" customHeight="1">
      <c r="A46" s="81"/>
      <c r="B46" s="102" t="s">
        <v>171</v>
      </c>
      <c r="C46" s="167">
        <v>0</v>
      </c>
      <c r="D46" s="77">
        <v>0</v>
      </c>
      <c r="E46" s="77">
        <v>0</v>
      </c>
      <c r="F46" s="77">
        <v>0</v>
      </c>
      <c r="G46" s="77">
        <f t="shared" si="3"/>
        <v>64</v>
      </c>
      <c r="H46" s="77">
        <f t="shared" si="4"/>
        <v>56</v>
      </c>
      <c r="I46" s="77">
        <f t="shared" si="5"/>
        <v>1</v>
      </c>
      <c r="J46" s="77">
        <f t="shared" si="6"/>
        <v>1</v>
      </c>
      <c r="K46" s="114">
        <v>1</v>
      </c>
      <c r="L46" s="115">
        <v>1</v>
      </c>
      <c r="M46" s="77">
        <v>0</v>
      </c>
      <c r="N46" s="77">
        <v>0</v>
      </c>
      <c r="O46" s="77">
        <f t="shared" si="7"/>
        <v>31</v>
      </c>
      <c r="P46" s="77">
        <f t="shared" si="8"/>
        <v>27</v>
      </c>
      <c r="Q46" s="77">
        <v>0</v>
      </c>
      <c r="R46" s="77">
        <v>1</v>
      </c>
      <c r="S46" s="77">
        <v>14</v>
      </c>
      <c r="T46" s="77">
        <v>6</v>
      </c>
      <c r="U46" s="77">
        <v>5</v>
      </c>
      <c r="V46" s="114">
        <v>6</v>
      </c>
      <c r="W46" s="159">
        <v>1</v>
      </c>
      <c r="X46" s="159">
        <v>0</v>
      </c>
      <c r="Y46" s="159">
        <v>2</v>
      </c>
      <c r="Z46" s="159">
        <v>0</v>
      </c>
      <c r="AA46" s="159">
        <v>2</v>
      </c>
      <c r="AB46" s="159">
        <v>1</v>
      </c>
      <c r="AC46" s="159">
        <v>6</v>
      </c>
      <c r="AD46" s="159">
        <v>12</v>
      </c>
      <c r="AE46" s="159">
        <v>1</v>
      </c>
      <c r="AF46" s="159">
        <v>1</v>
      </c>
      <c r="AG46" s="159">
        <f t="shared" si="10"/>
        <v>27</v>
      </c>
      <c r="AH46" s="159">
        <f t="shared" si="11"/>
        <v>28</v>
      </c>
      <c r="AI46" s="159">
        <v>1</v>
      </c>
      <c r="AJ46" s="159">
        <v>1</v>
      </c>
      <c r="AK46" s="159">
        <v>5</v>
      </c>
      <c r="AL46" s="159">
        <v>2</v>
      </c>
      <c r="AM46" s="159">
        <v>20</v>
      </c>
      <c r="AN46" s="159">
        <v>25</v>
      </c>
      <c r="AO46" s="159">
        <v>1</v>
      </c>
      <c r="AP46" s="159">
        <v>0</v>
      </c>
      <c r="AQ46" s="159">
        <v>2</v>
      </c>
      <c r="AR46" s="159">
        <v>0</v>
      </c>
      <c r="AS46" s="159">
        <v>3</v>
      </c>
      <c r="AT46" s="159">
        <v>0</v>
      </c>
      <c r="AU46" s="159">
        <v>28</v>
      </c>
      <c r="AV46" s="159">
        <v>25</v>
      </c>
      <c r="AW46" s="159">
        <v>0</v>
      </c>
      <c r="AX46" s="168">
        <v>0</v>
      </c>
      <c r="AY46" s="63"/>
      <c r="AZ46" s="63"/>
      <c r="BA46" s="63"/>
      <c r="BB46" s="63"/>
      <c r="BC46" s="63"/>
      <c r="BD46" s="63"/>
    </row>
    <row r="47" spans="1:56" ht="15.75" customHeight="1">
      <c r="A47" s="106"/>
      <c r="B47" s="102" t="s">
        <v>172</v>
      </c>
      <c r="C47" s="167">
        <v>0</v>
      </c>
      <c r="D47" s="77">
        <v>0</v>
      </c>
      <c r="E47" s="77">
        <v>0</v>
      </c>
      <c r="F47" s="77">
        <v>0</v>
      </c>
      <c r="G47" s="77">
        <f t="shared" si="3"/>
        <v>65</v>
      </c>
      <c r="H47" s="77">
        <f t="shared" si="4"/>
        <v>71</v>
      </c>
      <c r="I47" s="77">
        <f t="shared" si="5"/>
        <v>0</v>
      </c>
      <c r="J47" s="77">
        <f t="shared" si="6"/>
        <v>6</v>
      </c>
      <c r="K47" s="114">
        <v>0</v>
      </c>
      <c r="L47" s="115">
        <v>4</v>
      </c>
      <c r="M47" s="77">
        <v>0</v>
      </c>
      <c r="N47" s="77">
        <v>2</v>
      </c>
      <c r="O47" s="77">
        <f t="shared" si="7"/>
        <v>39</v>
      </c>
      <c r="P47" s="77">
        <f t="shared" si="8"/>
        <v>32</v>
      </c>
      <c r="Q47" s="77">
        <v>0</v>
      </c>
      <c r="R47" s="77">
        <v>0</v>
      </c>
      <c r="S47" s="77">
        <v>9</v>
      </c>
      <c r="T47" s="77">
        <v>4</v>
      </c>
      <c r="U47" s="77">
        <v>10</v>
      </c>
      <c r="V47" s="114">
        <v>1</v>
      </c>
      <c r="W47" s="159">
        <v>2</v>
      </c>
      <c r="X47" s="159">
        <v>2</v>
      </c>
      <c r="Y47" s="159">
        <v>1</v>
      </c>
      <c r="Z47" s="159">
        <v>0</v>
      </c>
      <c r="AA47" s="159">
        <v>3</v>
      </c>
      <c r="AB47" s="159">
        <v>0</v>
      </c>
      <c r="AC47" s="159">
        <v>12</v>
      </c>
      <c r="AD47" s="159">
        <v>25</v>
      </c>
      <c r="AE47" s="159">
        <v>2</v>
      </c>
      <c r="AF47" s="159">
        <v>0</v>
      </c>
      <c r="AG47" s="159">
        <f t="shared" si="10"/>
        <v>23</v>
      </c>
      <c r="AH47" s="159">
        <f t="shared" si="11"/>
        <v>27</v>
      </c>
      <c r="AI47" s="159">
        <v>2</v>
      </c>
      <c r="AJ47" s="159">
        <v>3</v>
      </c>
      <c r="AK47" s="159">
        <v>7</v>
      </c>
      <c r="AL47" s="159">
        <v>6</v>
      </c>
      <c r="AM47" s="159">
        <v>14</v>
      </c>
      <c r="AN47" s="159">
        <v>18</v>
      </c>
      <c r="AO47" s="159">
        <v>0</v>
      </c>
      <c r="AP47" s="159">
        <v>0</v>
      </c>
      <c r="AQ47" s="159">
        <v>3</v>
      </c>
      <c r="AR47" s="159">
        <v>5</v>
      </c>
      <c r="AS47" s="159">
        <v>0</v>
      </c>
      <c r="AT47" s="159">
        <v>1</v>
      </c>
      <c r="AU47" s="159">
        <v>44</v>
      </c>
      <c r="AV47" s="159">
        <v>24</v>
      </c>
      <c r="AW47" s="159">
        <v>0</v>
      </c>
      <c r="AX47" s="168">
        <v>0</v>
      </c>
      <c r="AY47" s="63"/>
      <c r="AZ47" s="63"/>
      <c r="BA47" s="63"/>
      <c r="BB47" s="63"/>
      <c r="BC47" s="63"/>
      <c r="BD47" s="63"/>
    </row>
    <row r="48" spans="1:56" ht="15.75" customHeight="1">
      <c r="A48" s="81" t="s">
        <v>173</v>
      </c>
      <c r="B48" s="102" t="s">
        <v>174</v>
      </c>
      <c r="C48" s="167">
        <v>0</v>
      </c>
      <c r="D48" s="77">
        <v>0</v>
      </c>
      <c r="E48" s="77">
        <v>0</v>
      </c>
      <c r="F48" s="77">
        <v>0</v>
      </c>
      <c r="G48" s="77">
        <f aca="true" t="shared" si="21" ref="G48:G76">SUM(I48,O48,AG48,AQ48,AS48,)</f>
        <v>61</v>
      </c>
      <c r="H48" s="77">
        <f aca="true" t="shared" si="22" ref="H48:H76">SUM(J48,P48,AH48,AR48,AT48,)</f>
        <v>52</v>
      </c>
      <c r="I48" s="77">
        <f aca="true" t="shared" si="23" ref="I48:I76">SUM(K48,M48)</f>
        <v>2</v>
      </c>
      <c r="J48" s="77">
        <f aca="true" t="shared" si="24" ref="J48:J76">SUM(L48,N48)</f>
        <v>0</v>
      </c>
      <c r="K48" s="114">
        <v>1</v>
      </c>
      <c r="L48" s="115">
        <v>0</v>
      </c>
      <c r="M48" s="77">
        <v>1</v>
      </c>
      <c r="N48" s="77">
        <v>0</v>
      </c>
      <c r="O48" s="77">
        <f aca="true" t="shared" si="25" ref="O48:O76">SUM(Q48,S48,U48,W48,Y48,AA48,AC48,AE48)</f>
        <v>36</v>
      </c>
      <c r="P48" s="77">
        <f aca="true" t="shared" si="26" ref="P48:P76">SUM(R48,T48,V48,X48,Z48,AB48,AD48,AF48)</f>
        <v>33</v>
      </c>
      <c r="Q48" s="77">
        <v>0</v>
      </c>
      <c r="R48" s="77">
        <v>0</v>
      </c>
      <c r="S48" s="77">
        <v>11</v>
      </c>
      <c r="T48" s="77">
        <v>5</v>
      </c>
      <c r="U48" s="77">
        <v>7</v>
      </c>
      <c r="V48" s="114">
        <v>6</v>
      </c>
      <c r="W48" s="159">
        <v>1</v>
      </c>
      <c r="X48" s="159">
        <v>4</v>
      </c>
      <c r="Y48" s="159">
        <v>1</v>
      </c>
      <c r="Z48" s="159">
        <v>0</v>
      </c>
      <c r="AA48" s="159">
        <v>3</v>
      </c>
      <c r="AB48" s="159">
        <v>4</v>
      </c>
      <c r="AC48" s="159">
        <v>13</v>
      </c>
      <c r="AD48" s="159">
        <v>13</v>
      </c>
      <c r="AE48" s="159">
        <v>0</v>
      </c>
      <c r="AF48" s="159">
        <v>1</v>
      </c>
      <c r="AG48" s="159">
        <f aca="true" t="shared" si="27" ref="AG48:AG76">SUM(AI48,AK48,AM48,AO48)</f>
        <v>19</v>
      </c>
      <c r="AH48" s="159">
        <f aca="true" t="shared" si="28" ref="AH48:AH76">SUM(AJ48,AL48,AN48,AP48)</f>
        <v>16</v>
      </c>
      <c r="AI48" s="159">
        <v>1</v>
      </c>
      <c r="AJ48" s="159">
        <v>2</v>
      </c>
      <c r="AK48" s="159">
        <v>5</v>
      </c>
      <c r="AL48" s="159">
        <v>2</v>
      </c>
      <c r="AM48" s="159">
        <v>11</v>
      </c>
      <c r="AN48" s="159">
        <v>12</v>
      </c>
      <c r="AO48" s="159">
        <v>2</v>
      </c>
      <c r="AP48" s="159">
        <v>0</v>
      </c>
      <c r="AQ48" s="159">
        <v>3</v>
      </c>
      <c r="AR48" s="159">
        <v>3</v>
      </c>
      <c r="AS48" s="159">
        <v>1</v>
      </c>
      <c r="AT48" s="159">
        <v>0</v>
      </c>
      <c r="AU48" s="159">
        <v>33</v>
      </c>
      <c r="AV48" s="159">
        <v>21</v>
      </c>
      <c r="AW48" s="159">
        <v>0</v>
      </c>
      <c r="AX48" s="168">
        <v>0</v>
      </c>
      <c r="AY48" s="63"/>
      <c r="AZ48" s="63"/>
      <c r="BA48" s="63"/>
      <c r="BB48" s="63"/>
      <c r="BC48" s="63"/>
      <c r="BD48" s="63"/>
    </row>
    <row r="49" spans="1:56" ht="15.75" customHeight="1">
      <c r="A49" s="84"/>
      <c r="B49" s="102" t="s">
        <v>175</v>
      </c>
      <c r="C49" s="169">
        <v>0</v>
      </c>
      <c r="D49" s="86">
        <v>0</v>
      </c>
      <c r="E49" s="86">
        <v>0</v>
      </c>
      <c r="F49" s="86">
        <v>0</v>
      </c>
      <c r="G49" s="86">
        <f t="shared" si="21"/>
        <v>38</v>
      </c>
      <c r="H49" s="86">
        <f t="shared" si="22"/>
        <v>57</v>
      </c>
      <c r="I49" s="86">
        <f t="shared" si="23"/>
        <v>0</v>
      </c>
      <c r="J49" s="86">
        <f t="shared" si="24"/>
        <v>0</v>
      </c>
      <c r="K49" s="117">
        <v>0</v>
      </c>
      <c r="L49" s="118">
        <v>0</v>
      </c>
      <c r="M49" s="86">
        <v>0</v>
      </c>
      <c r="N49" s="86">
        <v>0</v>
      </c>
      <c r="O49" s="86">
        <f t="shared" si="25"/>
        <v>21</v>
      </c>
      <c r="P49" s="86">
        <f t="shared" si="26"/>
        <v>40</v>
      </c>
      <c r="Q49" s="86">
        <v>0</v>
      </c>
      <c r="R49" s="86">
        <v>0</v>
      </c>
      <c r="S49" s="86">
        <v>8</v>
      </c>
      <c r="T49" s="86">
        <v>10</v>
      </c>
      <c r="U49" s="86">
        <v>1</v>
      </c>
      <c r="V49" s="117">
        <v>2</v>
      </c>
      <c r="W49" s="164">
        <v>3</v>
      </c>
      <c r="X49" s="164">
        <v>2</v>
      </c>
      <c r="Y49" s="164">
        <v>0</v>
      </c>
      <c r="Z49" s="164">
        <v>0</v>
      </c>
      <c r="AA49" s="164">
        <v>2</v>
      </c>
      <c r="AB49" s="164">
        <v>5</v>
      </c>
      <c r="AC49" s="164">
        <v>7</v>
      </c>
      <c r="AD49" s="164">
        <v>20</v>
      </c>
      <c r="AE49" s="164">
        <v>0</v>
      </c>
      <c r="AF49" s="164">
        <v>1</v>
      </c>
      <c r="AG49" s="164">
        <f t="shared" si="27"/>
        <v>15</v>
      </c>
      <c r="AH49" s="164">
        <f t="shared" si="28"/>
        <v>16</v>
      </c>
      <c r="AI49" s="164">
        <v>0</v>
      </c>
      <c r="AJ49" s="164">
        <v>0</v>
      </c>
      <c r="AK49" s="164">
        <v>6</v>
      </c>
      <c r="AL49" s="164">
        <v>1</v>
      </c>
      <c r="AM49" s="164">
        <v>9</v>
      </c>
      <c r="AN49" s="164">
        <v>13</v>
      </c>
      <c r="AO49" s="164">
        <v>0</v>
      </c>
      <c r="AP49" s="164">
        <v>2</v>
      </c>
      <c r="AQ49" s="164">
        <v>1</v>
      </c>
      <c r="AR49" s="164">
        <v>1</v>
      </c>
      <c r="AS49" s="164">
        <v>1</v>
      </c>
      <c r="AT49" s="164">
        <v>0</v>
      </c>
      <c r="AU49" s="164">
        <v>21</v>
      </c>
      <c r="AV49" s="164">
        <v>19</v>
      </c>
      <c r="AW49" s="164">
        <v>0</v>
      </c>
      <c r="AX49" s="173">
        <v>0</v>
      </c>
      <c r="AY49" s="63"/>
      <c r="AZ49" s="63"/>
      <c r="BA49" s="63"/>
      <c r="BB49" s="63"/>
      <c r="BC49" s="63"/>
      <c r="BD49" s="63"/>
    </row>
    <row r="50" spans="1:56" ht="15.75" customHeight="1">
      <c r="A50" s="95" t="s">
        <v>76</v>
      </c>
      <c r="B50" s="96"/>
      <c r="C50" s="158">
        <f>SUM(C51:C54)</f>
        <v>0</v>
      </c>
      <c r="D50" s="72">
        <f>SUM(D51:D54)</f>
        <v>0</v>
      </c>
      <c r="E50" s="72">
        <f>SUM(E51:E54)</f>
        <v>0</v>
      </c>
      <c r="F50" s="72">
        <f>SUM(F51:F54)</f>
        <v>0</v>
      </c>
      <c r="G50" s="72">
        <f t="shared" si="21"/>
        <v>237</v>
      </c>
      <c r="H50" s="72">
        <f t="shared" si="22"/>
        <v>335</v>
      </c>
      <c r="I50" s="72">
        <f t="shared" si="23"/>
        <v>4</v>
      </c>
      <c r="J50" s="72">
        <f t="shared" si="24"/>
        <v>6</v>
      </c>
      <c r="K50" s="73">
        <f>SUM(K51:K54)</f>
        <v>1</v>
      </c>
      <c r="L50" s="74">
        <f>SUM(L51:L54)</f>
        <v>4</v>
      </c>
      <c r="M50" s="72">
        <f>SUM(M51:M54)</f>
        <v>3</v>
      </c>
      <c r="N50" s="72">
        <f>SUM(N51:N54)</f>
        <v>2</v>
      </c>
      <c r="O50" s="72">
        <f t="shared" si="25"/>
        <v>134</v>
      </c>
      <c r="P50" s="72">
        <f t="shared" si="26"/>
        <v>205</v>
      </c>
      <c r="Q50" s="72">
        <f aca="true" t="shared" si="29" ref="Q50:AF50">SUM(Q51:Q54)</f>
        <v>1</v>
      </c>
      <c r="R50" s="72">
        <f t="shared" si="29"/>
        <v>5</v>
      </c>
      <c r="S50" s="72">
        <f t="shared" si="29"/>
        <v>54</v>
      </c>
      <c r="T50" s="72">
        <f t="shared" si="29"/>
        <v>63</v>
      </c>
      <c r="U50" s="72">
        <f t="shared" si="29"/>
        <v>14</v>
      </c>
      <c r="V50" s="73">
        <f t="shared" si="29"/>
        <v>10</v>
      </c>
      <c r="W50" s="75">
        <f t="shared" si="29"/>
        <v>5</v>
      </c>
      <c r="X50" s="75">
        <f t="shared" si="29"/>
        <v>7</v>
      </c>
      <c r="Y50" s="75">
        <f t="shared" si="29"/>
        <v>1</v>
      </c>
      <c r="Z50" s="75">
        <f t="shared" si="29"/>
        <v>3</v>
      </c>
      <c r="AA50" s="75">
        <f t="shared" si="29"/>
        <v>9</v>
      </c>
      <c r="AB50" s="75">
        <f t="shared" si="29"/>
        <v>15</v>
      </c>
      <c r="AC50" s="75">
        <f t="shared" si="29"/>
        <v>50</v>
      </c>
      <c r="AD50" s="75">
        <f t="shared" si="29"/>
        <v>99</v>
      </c>
      <c r="AE50" s="75">
        <f t="shared" si="29"/>
        <v>0</v>
      </c>
      <c r="AF50" s="75">
        <f t="shared" si="29"/>
        <v>3</v>
      </c>
      <c r="AG50" s="75">
        <f t="shared" si="27"/>
        <v>85</v>
      </c>
      <c r="AH50" s="75">
        <f t="shared" si="28"/>
        <v>112</v>
      </c>
      <c r="AI50" s="75">
        <f aca="true" t="shared" si="30" ref="AI50:AT50">SUM(AI51:AI54)</f>
        <v>4</v>
      </c>
      <c r="AJ50" s="75">
        <f t="shared" si="30"/>
        <v>10</v>
      </c>
      <c r="AK50" s="75">
        <f t="shared" si="30"/>
        <v>31</v>
      </c>
      <c r="AL50" s="75">
        <f t="shared" si="30"/>
        <v>30</v>
      </c>
      <c r="AM50" s="75">
        <f t="shared" si="30"/>
        <v>48</v>
      </c>
      <c r="AN50" s="75">
        <f t="shared" si="30"/>
        <v>67</v>
      </c>
      <c r="AO50" s="75">
        <f t="shared" si="30"/>
        <v>2</v>
      </c>
      <c r="AP50" s="75">
        <f t="shared" si="30"/>
        <v>5</v>
      </c>
      <c r="AQ50" s="75">
        <f t="shared" si="30"/>
        <v>9</v>
      </c>
      <c r="AR50" s="75">
        <f t="shared" si="30"/>
        <v>6</v>
      </c>
      <c r="AS50" s="75">
        <f t="shared" si="30"/>
        <v>5</v>
      </c>
      <c r="AT50" s="75">
        <f t="shared" si="30"/>
        <v>6</v>
      </c>
      <c r="AU50" s="75">
        <v>177</v>
      </c>
      <c r="AV50" s="75">
        <v>141</v>
      </c>
      <c r="AW50" s="75">
        <f>SUM(AW51:AW54)</f>
        <v>0</v>
      </c>
      <c r="AX50" s="76">
        <f>SUM(AX51:AX54)</f>
        <v>2</v>
      </c>
      <c r="AY50" s="63"/>
      <c r="AZ50" s="63"/>
      <c r="BA50" s="63"/>
      <c r="BB50" s="63"/>
      <c r="BC50" s="63"/>
      <c r="BD50" s="63"/>
    </row>
    <row r="51" spans="1:56" ht="15.75" customHeight="1">
      <c r="A51" s="81"/>
      <c r="B51" s="102" t="s">
        <v>176</v>
      </c>
      <c r="C51" s="167">
        <v>0</v>
      </c>
      <c r="D51" s="77">
        <v>0</v>
      </c>
      <c r="E51" s="77">
        <v>0</v>
      </c>
      <c r="F51" s="77">
        <v>0</v>
      </c>
      <c r="G51" s="77">
        <f t="shared" si="21"/>
        <v>66</v>
      </c>
      <c r="H51" s="77">
        <f t="shared" si="22"/>
        <v>102</v>
      </c>
      <c r="I51" s="77">
        <f t="shared" si="23"/>
        <v>2</v>
      </c>
      <c r="J51" s="77">
        <f t="shared" si="24"/>
        <v>1</v>
      </c>
      <c r="K51" s="114">
        <v>1</v>
      </c>
      <c r="L51" s="115">
        <v>1</v>
      </c>
      <c r="M51" s="77">
        <v>1</v>
      </c>
      <c r="N51" s="77">
        <v>0</v>
      </c>
      <c r="O51" s="77">
        <f t="shared" si="25"/>
        <v>36</v>
      </c>
      <c r="P51" s="77">
        <f t="shared" si="26"/>
        <v>58</v>
      </c>
      <c r="Q51" s="77">
        <v>0</v>
      </c>
      <c r="R51" s="77">
        <v>3</v>
      </c>
      <c r="S51" s="77">
        <v>18</v>
      </c>
      <c r="T51" s="77">
        <v>19</v>
      </c>
      <c r="U51" s="77">
        <v>3</v>
      </c>
      <c r="V51" s="114">
        <v>3</v>
      </c>
      <c r="W51" s="159">
        <v>3</v>
      </c>
      <c r="X51" s="159">
        <v>3</v>
      </c>
      <c r="Y51" s="159">
        <v>0</v>
      </c>
      <c r="Z51" s="159">
        <v>1</v>
      </c>
      <c r="AA51" s="159">
        <v>1</v>
      </c>
      <c r="AB51" s="159">
        <v>6</v>
      </c>
      <c r="AC51" s="159">
        <v>11</v>
      </c>
      <c r="AD51" s="159">
        <v>23</v>
      </c>
      <c r="AE51" s="159">
        <v>0</v>
      </c>
      <c r="AF51" s="159">
        <v>0</v>
      </c>
      <c r="AG51" s="159">
        <f t="shared" si="27"/>
        <v>25</v>
      </c>
      <c r="AH51" s="159">
        <f t="shared" si="28"/>
        <v>39</v>
      </c>
      <c r="AI51" s="159">
        <v>2</v>
      </c>
      <c r="AJ51" s="159">
        <v>2</v>
      </c>
      <c r="AK51" s="159">
        <v>9</v>
      </c>
      <c r="AL51" s="159">
        <v>9</v>
      </c>
      <c r="AM51" s="159">
        <v>12</v>
      </c>
      <c r="AN51" s="159">
        <v>27</v>
      </c>
      <c r="AO51" s="159">
        <v>2</v>
      </c>
      <c r="AP51" s="159">
        <v>1</v>
      </c>
      <c r="AQ51" s="159">
        <v>2</v>
      </c>
      <c r="AR51" s="159">
        <v>1</v>
      </c>
      <c r="AS51" s="159">
        <v>1</v>
      </c>
      <c r="AT51" s="159">
        <v>3</v>
      </c>
      <c r="AU51" s="159">
        <v>47</v>
      </c>
      <c r="AV51" s="159">
        <v>40</v>
      </c>
      <c r="AW51" s="159">
        <v>0</v>
      </c>
      <c r="AX51" s="168">
        <v>0</v>
      </c>
      <c r="AY51" s="63"/>
      <c r="AZ51" s="63"/>
      <c r="BA51" s="63"/>
      <c r="BB51" s="63"/>
      <c r="BC51" s="63"/>
      <c r="BD51" s="63"/>
    </row>
    <row r="52" spans="1:56" ht="15.75" customHeight="1">
      <c r="A52" s="81"/>
      <c r="B52" s="102" t="s">
        <v>177</v>
      </c>
      <c r="C52" s="167">
        <v>0</v>
      </c>
      <c r="D52" s="77">
        <v>0</v>
      </c>
      <c r="E52" s="77">
        <v>0</v>
      </c>
      <c r="F52" s="77">
        <v>0</v>
      </c>
      <c r="G52" s="77">
        <f t="shared" si="21"/>
        <v>111</v>
      </c>
      <c r="H52" s="77">
        <f t="shared" si="22"/>
        <v>143</v>
      </c>
      <c r="I52" s="77">
        <f t="shared" si="23"/>
        <v>2</v>
      </c>
      <c r="J52" s="77">
        <f t="shared" si="24"/>
        <v>5</v>
      </c>
      <c r="K52" s="114">
        <v>0</v>
      </c>
      <c r="L52" s="115">
        <v>3</v>
      </c>
      <c r="M52" s="77">
        <v>2</v>
      </c>
      <c r="N52" s="77">
        <v>2</v>
      </c>
      <c r="O52" s="77">
        <f t="shared" si="25"/>
        <v>68</v>
      </c>
      <c r="P52" s="77">
        <f t="shared" si="26"/>
        <v>81</v>
      </c>
      <c r="Q52" s="77">
        <v>1</v>
      </c>
      <c r="R52" s="77">
        <v>2</v>
      </c>
      <c r="S52" s="77">
        <v>26</v>
      </c>
      <c r="T52" s="77">
        <v>28</v>
      </c>
      <c r="U52" s="77">
        <v>10</v>
      </c>
      <c r="V52" s="114">
        <v>5</v>
      </c>
      <c r="W52" s="159">
        <v>1</v>
      </c>
      <c r="X52" s="159">
        <v>2</v>
      </c>
      <c r="Y52" s="159">
        <v>1</v>
      </c>
      <c r="Z52" s="159">
        <v>2</v>
      </c>
      <c r="AA52" s="159">
        <v>7</v>
      </c>
      <c r="AB52" s="159">
        <v>7</v>
      </c>
      <c r="AC52" s="159">
        <v>22</v>
      </c>
      <c r="AD52" s="159">
        <v>33</v>
      </c>
      <c r="AE52" s="159">
        <v>0</v>
      </c>
      <c r="AF52" s="159">
        <v>2</v>
      </c>
      <c r="AG52" s="159">
        <f t="shared" si="27"/>
        <v>32</v>
      </c>
      <c r="AH52" s="159">
        <f t="shared" si="28"/>
        <v>51</v>
      </c>
      <c r="AI52" s="159">
        <v>0</v>
      </c>
      <c r="AJ52" s="159">
        <v>6</v>
      </c>
      <c r="AK52" s="159">
        <v>12</v>
      </c>
      <c r="AL52" s="159">
        <v>13</v>
      </c>
      <c r="AM52" s="159">
        <v>20</v>
      </c>
      <c r="AN52" s="159">
        <v>29</v>
      </c>
      <c r="AO52" s="159">
        <v>0</v>
      </c>
      <c r="AP52" s="159">
        <v>3</v>
      </c>
      <c r="AQ52" s="159">
        <v>5</v>
      </c>
      <c r="AR52" s="159">
        <v>3</v>
      </c>
      <c r="AS52" s="159">
        <v>4</v>
      </c>
      <c r="AT52" s="159">
        <v>3</v>
      </c>
      <c r="AU52" s="159">
        <v>68</v>
      </c>
      <c r="AV52" s="159">
        <v>57</v>
      </c>
      <c r="AW52" s="159">
        <v>0</v>
      </c>
      <c r="AX52" s="168">
        <v>2</v>
      </c>
      <c r="AY52" s="63"/>
      <c r="AZ52" s="63"/>
      <c r="BA52" s="63"/>
      <c r="BB52" s="63"/>
      <c r="BC52" s="63"/>
      <c r="BD52" s="63"/>
    </row>
    <row r="53" spans="1:56" ht="15.75" customHeight="1">
      <c r="A53" s="81"/>
      <c r="B53" s="102" t="s">
        <v>77</v>
      </c>
      <c r="C53" s="167">
        <v>0</v>
      </c>
      <c r="D53" s="77">
        <v>0</v>
      </c>
      <c r="E53" s="77">
        <v>0</v>
      </c>
      <c r="F53" s="77">
        <v>0</v>
      </c>
      <c r="G53" s="77">
        <f t="shared" si="21"/>
        <v>29</v>
      </c>
      <c r="H53" s="77">
        <f t="shared" si="22"/>
        <v>45</v>
      </c>
      <c r="I53" s="77">
        <f t="shared" si="23"/>
        <v>0</v>
      </c>
      <c r="J53" s="77">
        <f t="shared" si="24"/>
        <v>0</v>
      </c>
      <c r="K53" s="114">
        <v>0</v>
      </c>
      <c r="L53" s="115">
        <v>0</v>
      </c>
      <c r="M53" s="77">
        <v>0</v>
      </c>
      <c r="N53" s="77">
        <v>0</v>
      </c>
      <c r="O53" s="77">
        <f t="shared" si="25"/>
        <v>14</v>
      </c>
      <c r="P53" s="77">
        <f t="shared" si="26"/>
        <v>30</v>
      </c>
      <c r="Q53" s="77">
        <v>0</v>
      </c>
      <c r="R53" s="77">
        <v>0</v>
      </c>
      <c r="S53" s="77">
        <v>4</v>
      </c>
      <c r="T53" s="77">
        <v>8</v>
      </c>
      <c r="U53" s="77">
        <v>1</v>
      </c>
      <c r="V53" s="114">
        <v>0</v>
      </c>
      <c r="W53" s="159">
        <v>1</v>
      </c>
      <c r="X53" s="159">
        <v>1</v>
      </c>
      <c r="Y53" s="159">
        <v>0</v>
      </c>
      <c r="Z53" s="159">
        <v>0</v>
      </c>
      <c r="AA53" s="159">
        <v>1</v>
      </c>
      <c r="AB53" s="159">
        <v>0</v>
      </c>
      <c r="AC53" s="159">
        <v>7</v>
      </c>
      <c r="AD53" s="159">
        <v>20</v>
      </c>
      <c r="AE53" s="159">
        <v>0</v>
      </c>
      <c r="AF53" s="159">
        <v>1</v>
      </c>
      <c r="AG53" s="159">
        <f t="shared" si="27"/>
        <v>14</v>
      </c>
      <c r="AH53" s="159">
        <f t="shared" si="28"/>
        <v>14</v>
      </c>
      <c r="AI53" s="159">
        <v>0</v>
      </c>
      <c r="AJ53" s="159">
        <v>2</v>
      </c>
      <c r="AK53" s="159">
        <v>7</v>
      </c>
      <c r="AL53" s="159">
        <v>5</v>
      </c>
      <c r="AM53" s="159">
        <v>7</v>
      </c>
      <c r="AN53" s="159">
        <v>6</v>
      </c>
      <c r="AO53" s="159">
        <v>0</v>
      </c>
      <c r="AP53" s="159">
        <v>1</v>
      </c>
      <c r="AQ53" s="159">
        <v>1</v>
      </c>
      <c r="AR53" s="159">
        <v>1</v>
      </c>
      <c r="AS53" s="159">
        <v>0</v>
      </c>
      <c r="AT53" s="159">
        <v>0</v>
      </c>
      <c r="AU53" s="159">
        <v>24</v>
      </c>
      <c r="AV53" s="159">
        <v>14</v>
      </c>
      <c r="AW53" s="159">
        <v>0</v>
      </c>
      <c r="AX53" s="168">
        <v>0</v>
      </c>
      <c r="AY53" s="63"/>
      <c r="AZ53" s="63"/>
      <c r="BA53" s="63"/>
      <c r="BB53" s="63"/>
      <c r="BC53" s="63"/>
      <c r="BD53" s="63"/>
    </row>
    <row r="54" spans="1:56" ht="15.75" customHeight="1">
      <c r="A54" s="81"/>
      <c r="B54" s="102" t="s">
        <v>78</v>
      </c>
      <c r="C54" s="169">
        <v>0</v>
      </c>
      <c r="D54" s="86">
        <v>0</v>
      </c>
      <c r="E54" s="86">
        <v>0</v>
      </c>
      <c r="F54" s="86">
        <v>0</v>
      </c>
      <c r="G54" s="86">
        <f t="shared" si="21"/>
        <v>31</v>
      </c>
      <c r="H54" s="86">
        <f t="shared" si="22"/>
        <v>45</v>
      </c>
      <c r="I54" s="86">
        <f t="shared" si="23"/>
        <v>0</v>
      </c>
      <c r="J54" s="86">
        <f t="shared" si="24"/>
        <v>0</v>
      </c>
      <c r="K54" s="117">
        <v>0</v>
      </c>
      <c r="L54" s="118">
        <v>0</v>
      </c>
      <c r="M54" s="86">
        <v>0</v>
      </c>
      <c r="N54" s="86">
        <v>0</v>
      </c>
      <c r="O54" s="86">
        <f t="shared" si="25"/>
        <v>16</v>
      </c>
      <c r="P54" s="86">
        <f t="shared" si="26"/>
        <v>36</v>
      </c>
      <c r="Q54" s="86">
        <v>0</v>
      </c>
      <c r="R54" s="86">
        <v>0</v>
      </c>
      <c r="S54" s="86">
        <v>6</v>
      </c>
      <c r="T54" s="86">
        <v>8</v>
      </c>
      <c r="U54" s="86">
        <v>0</v>
      </c>
      <c r="V54" s="117">
        <v>2</v>
      </c>
      <c r="W54" s="164">
        <v>0</v>
      </c>
      <c r="X54" s="164">
        <v>1</v>
      </c>
      <c r="Y54" s="164">
        <v>0</v>
      </c>
      <c r="Z54" s="164">
        <v>0</v>
      </c>
      <c r="AA54" s="164">
        <v>0</v>
      </c>
      <c r="AB54" s="164">
        <v>2</v>
      </c>
      <c r="AC54" s="164">
        <v>10</v>
      </c>
      <c r="AD54" s="164">
        <v>23</v>
      </c>
      <c r="AE54" s="164">
        <v>0</v>
      </c>
      <c r="AF54" s="164">
        <v>0</v>
      </c>
      <c r="AG54" s="164">
        <f t="shared" si="27"/>
        <v>14</v>
      </c>
      <c r="AH54" s="164">
        <f t="shared" si="28"/>
        <v>8</v>
      </c>
      <c r="AI54" s="164">
        <v>2</v>
      </c>
      <c r="AJ54" s="164">
        <v>0</v>
      </c>
      <c r="AK54" s="164">
        <v>3</v>
      </c>
      <c r="AL54" s="164">
        <v>3</v>
      </c>
      <c r="AM54" s="164">
        <v>9</v>
      </c>
      <c r="AN54" s="164">
        <v>5</v>
      </c>
      <c r="AO54" s="164">
        <v>0</v>
      </c>
      <c r="AP54" s="164">
        <v>0</v>
      </c>
      <c r="AQ54" s="164">
        <v>1</v>
      </c>
      <c r="AR54" s="164">
        <v>1</v>
      </c>
      <c r="AS54" s="164">
        <v>0</v>
      </c>
      <c r="AT54" s="164">
        <v>0</v>
      </c>
      <c r="AU54" s="164">
        <v>38</v>
      </c>
      <c r="AV54" s="164">
        <v>30</v>
      </c>
      <c r="AW54" s="164">
        <v>0</v>
      </c>
      <c r="AX54" s="173">
        <v>0</v>
      </c>
      <c r="AY54" s="63"/>
      <c r="AZ54" s="63"/>
      <c r="BA54" s="63"/>
      <c r="BB54" s="63"/>
      <c r="BC54" s="63"/>
      <c r="BD54" s="63"/>
    </row>
    <row r="55" spans="1:56" ht="15.75" customHeight="1">
      <c r="A55" s="107" t="s">
        <v>79</v>
      </c>
      <c r="B55" s="108"/>
      <c r="C55" s="158">
        <f>SUM(C56:C58)</f>
        <v>0</v>
      </c>
      <c r="D55" s="72">
        <f>SUM(D56:D58)</f>
        <v>0</v>
      </c>
      <c r="E55" s="72">
        <f>SUM(E56:E58)</f>
        <v>0</v>
      </c>
      <c r="F55" s="72">
        <f>SUM(F56:F58)</f>
        <v>0</v>
      </c>
      <c r="G55" s="72">
        <f t="shared" si="21"/>
        <v>138</v>
      </c>
      <c r="H55" s="72">
        <f t="shared" si="22"/>
        <v>174</v>
      </c>
      <c r="I55" s="72">
        <f t="shared" si="23"/>
        <v>0</v>
      </c>
      <c r="J55" s="72">
        <f t="shared" si="24"/>
        <v>2</v>
      </c>
      <c r="K55" s="73">
        <f>SUM(K56:K58)</f>
        <v>0</v>
      </c>
      <c r="L55" s="74">
        <f>SUM(L56:L58)</f>
        <v>1</v>
      </c>
      <c r="M55" s="72">
        <f>SUM(M56:M58)</f>
        <v>0</v>
      </c>
      <c r="N55" s="72">
        <f>SUM(N56:N58)</f>
        <v>1</v>
      </c>
      <c r="O55" s="72">
        <f t="shared" si="25"/>
        <v>78</v>
      </c>
      <c r="P55" s="72">
        <f t="shared" si="26"/>
        <v>117</v>
      </c>
      <c r="Q55" s="72">
        <f aca="true" t="shared" si="31" ref="Q55:AF55">SUM(Q56:Q58)</f>
        <v>0</v>
      </c>
      <c r="R55" s="72">
        <f t="shared" si="31"/>
        <v>0</v>
      </c>
      <c r="S55" s="72">
        <f t="shared" si="31"/>
        <v>21</v>
      </c>
      <c r="T55" s="72">
        <f t="shared" si="31"/>
        <v>20</v>
      </c>
      <c r="U55" s="72">
        <f t="shared" si="31"/>
        <v>5</v>
      </c>
      <c r="V55" s="73">
        <f t="shared" si="31"/>
        <v>6</v>
      </c>
      <c r="W55" s="75">
        <f t="shared" si="31"/>
        <v>1</v>
      </c>
      <c r="X55" s="75">
        <f t="shared" si="31"/>
        <v>7</v>
      </c>
      <c r="Y55" s="75">
        <f t="shared" si="31"/>
        <v>2</v>
      </c>
      <c r="Z55" s="75">
        <f t="shared" si="31"/>
        <v>2</v>
      </c>
      <c r="AA55" s="75">
        <f t="shared" si="31"/>
        <v>6</v>
      </c>
      <c r="AB55" s="75">
        <f t="shared" si="31"/>
        <v>10</v>
      </c>
      <c r="AC55" s="75">
        <f t="shared" si="31"/>
        <v>24</v>
      </c>
      <c r="AD55" s="75">
        <f t="shared" si="31"/>
        <v>51</v>
      </c>
      <c r="AE55" s="75">
        <f t="shared" si="31"/>
        <v>19</v>
      </c>
      <c r="AF55" s="75">
        <f t="shared" si="31"/>
        <v>21</v>
      </c>
      <c r="AG55" s="75">
        <f t="shared" si="27"/>
        <v>55</v>
      </c>
      <c r="AH55" s="75">
        <f t="shared" si="28"/>
        <v>49</v>
      </c>
      <c r="AI55" s="75">
        <f aca="true" t="shared" si="32" ref="AI55:AT55">SUM(AI56:AI58)</f>
        <v>7</v>
      </c>
      <c r="AJ55" s="75">
        <f t="shared" si="32"/>
        <v>8</v>
      </c>
      <c r="AK55" s="75">
        <f t="shared" si="32"/>
        <v>21</v>
      </c>
      <c r="AL55" s="75">
        <f t="shared" si="32"/>
        <v>16</v>
      </c>
      <c r="AM55" s="75">
        <f t="shared" si="32"/>
        <v>23</v>
      </c>
      <c r="AN55" s="75">
        <f t="shared" si="32"/>
        <v>23</v>
      </c>
      <c r="AO55" s="75">
        <f t="shared" si="32"/>
        <v>4</v>
      </c>
      <c r="AP55" s="75">
        <f t="shared" si="32"/>
        <v>2</v>
      </c>
      <c r="AQ55" s="75">
        <f t="shared" si="32"/>
        <v>2</v>
      </c>
      <c r="AR55" s="75">
        <f t="shared" si="32"/>
        <v>3</v>
      </c>
      <c r="AS55" s="75">
        <f t="shared" si="32"/>
        <v>3</v>
      </c>
      <c r="AT55" s="75">
        <f t="shared" si="32"/>
        <v>3</v>
      </c>
      <c r="AU55" s="75">
        <v>97</v>
      </c>
      <c r="AV55" s="75">
        <v>87</v>
      </c>
      <c r="AW55" s="75">
        <f>SUM(AW56:AW58)</f>
        <v>0</v>
      </c>
      <c r="AX55" s="76">
        <f>SUM(AX56:AX58)</f>
        <v>0</v>
      </c>
      <c r="AY55" s="63"/>
      <c r="AZ55" s="63"/>
      <c r="BA55" s="63"/>
      <c r="BB55" s="63"/>
      <c r="BC55" s="63"/>
      <c r="BD55" s="63"/>
    </row>
    <row r="56" spans="1:56" ht="15.75" customHeight="1">
      <c r="A56" s="81"/>
      <c r="B56" s="102" t="s">
        <v>178</v>
      </c>
      <c r="C56" s="167">
        <v>0</v>
      </c>
      <c r="D56" s="77">
        <v>0</v>
      </c>
      <c r="E56" s="77">
        <v>0</v>
      </c>
      <c r="F56" s="77">
        <v>0</v>
      </c>
      <c r="G56" s="77">
        <f t="shared" si="21"/>
        <v>43</v>
      </c>
      <c r="H56" s="77">
        <f t="shared" si="22"/>
        <v>68</v>
      </c>
      <c r="I56" s="77">
        <f t="shared" si="23"/>
        <v>0</v>
      </c>
      <c r="J56" s="77">
        <f t="shared" si="24"/>
        <v>0</v>
      </c>
      <c r="K56" s="114">
        <v>0</v>
      </c>
      <c r="L56" s="115">
        <v>0</v>
      </c>
      <c r="M56" s="77">
        <v>0</v>
      </c>
      <c r="N56" s="77">
        <v>0</v>
      </c>
      <c r="O56" s="77">
        <f t="shared" si="25"/>
        <v>30</v>
      </c>
      <c r="P56" s="77">
        <f t="shared" si="26"/>
        <v>50</v>
      </c>
      <c r="Q56" s="77">
        <v>0</v>
      </c>
      <c r="R56" s="77">
        <v>0</v>
      </c>
      <c r="S56" s="77">
        <v>9</v>
      </c>
      <c r="T56" s="77">
        <v>12</v>
      </c>
      <c r="U56" s="77">
        <v>3</v>
      </c>
      <c r="V56" s="114">
        <v>3</v>
      </c>
      <c r="W56" s="159">
        <v>0</v>
      </c>
      <c r="X56" s="159">
        <v>3</v>
      </c>
      <c r="Y56" s="159">
        <v>1</v>
      </c>
      <c r="Z56" s="159">
        <v>0</v>
      </c>
      <c r="AA56" s="159">
        <v>1</v>
      </c>
      <c r="AB56" s="159">
        <v>5</v>
      </c>
      <c r="AC56" s="159">
        <v>4</v>
      </c>
      <c r="AD56" s="159">
        <v>15</v>
      </c>
      <c r="AE56" s="159">
        <v>12</v>
      </c>
      <c r="AF56" s="159">
        <v>12</v>
      </c>
      <c r="AG56" s="159">
        <f t="shared" si="27"/>
        <v>12</v>
      </c>
      <c r="AH56" s="159">
        <f t="shared" si="28"/>
        <v>13</v>
      </c>
      <c r="AI56" s="159">
        <v>0</v>
      </c>
      <c r="AJ56" s="159">
        <v>1</v>
      </c>
      <c r="AK56" s="159">
        <v>7</v>
      </c>
      <c r="AL56" s="159">
        <v>4</v>
      </c>
      <c r="AM56" s="159">
        <v>4</v>
      </c>
      <c r="AN56" s="159">
        <v>8</v>
      </c>
      <c r="AO56" s="159">
        <v>1</v>
      </c>
      <c r="AP56" s="159">
        <v>0</v>
      </c>
      <c r="AQ56" s="159">
        <v>0</v>
      </c>
      <c r="AR56" s="159">
        <v>3</v>
      </c>
      <c r="AS56" s="159">
        <v>1</v>
      </c>
      <c r="AT56" s="159">
        <v>2</v>
      </c>
      <c r="AU56" s="159">
        <v>44</v>
      </c>
      <c r="AV56" s="159">
        <v>35</v>
      </c>
      <c r="AW56" s="159">
        <v>0</v>
      </c>
      <c r="AX56" s="168">
        <v>0</v>
      </c>
      <c r="AY56" s="63"/>
      <c r="AZ56" s="63"/>
      <c r="BA56" s="63"/>
      <c r="BB56" s="63"/>
      <c r="BC56" s="63"/>
      <c r="BD56" s="63"/>
    </row>
    <row r="57" spans="1:56" ht="15.75" customHeight="1">
      <c r="A57" s="81"/>
      <c r="B57" s="102" t="s">
        <v>179</v>
      </c>
      <c r="C57" s="167">
        <v>0</v>
      </c>
      <c r="D57" s="77">
        <v>0</v>
      </c>
      <c r="E57" s="77">
        <v>0</v>
      </c>
      <c r="F57" s="77">
        <v>0</v>
      </c>
      <c r="G57" s="77">
        <f t="shared" si="21"/>
        <v>64</v>
      </c>
      <c r="H57" s="77">
        <f t="shared" si="22"/>
        <v>75</v>
      </c>
      <c r="I57" s="77">
        <f t="shared" si="23"/>
        <v>0</v>
      </c>
      <c r="J57" s="77">
        <f t="shared" si="24"/>
        <v>1</v>
      </c>
      <c r="K57" s="114">
        <v>0</v>
      </c>
      <c r="L57" s="115">
        <v>1</v>
      </c>
      <c r="M57" s="77">
        <v>0</v>
      </c>
      <c r="N57" s="77">
        <v>0</v>
      </c>
      <c r="O57" s="77">
        <f t="shared" si="25"/>
        <v>30</v>
      </c>
      <c r="P57" s="77">
        <f t="shared" si="26"/>
        <v>47</v>
      </c>
      <c r="Q57" s="77">
        <v>0</v>
      </c>
      <c r="R57" s="77">
        <v>0</v>
      </c>
      <c r="S57" s="77">
        <v>9</v>
      </c>
      <c r="T57" s="77">
        <v>6</v>
      </c>
      <c r="U57" s="77">
        <v>2</v>
      </c>
      <c r="V57" s="114">
        <v>2</v>
      </c>
      <c r="W57" s="159">
        <v>1</v>
      </c>
      <c r="X57" s="159">
        <v>3</v>
      </c>
      <c r="Y57" s="159">
        <v>0</v>
      </c>
      <c r="Z57" s="159">
        <v>1</v>
      </c>
      <c r="AA57" s="159">
        <v>3</v>
      </c>
      <c r="AB57" s="159">
        <v>5</v>
      </c>
      <c r="AC57" s="159">
        <v>15</v>
      </c>
      <c r="AD57" s="159">
        <v>27</v>
      </c>
      <c r="AE57" s="159">
        <v>0</v>
      </c>
      <c r="AF57" s="159">
        <v>3</v>
      </c>
      <c r="AG57" s="159">
        <f t="shared" si="27"/>
        <v>31</v>
      </c>
      <c r="AH57" s="159">
        <f t="shared" si="28"/>
        <v>27</v>
      </c>
      <c r="AI57" s="159">
        <v>5</v>
      </c>
      <c r="AJ57" s="159">
        <v>5</v>
      </c>
      <c r="AK57" s="159">
        <v>12</v>
      </c>
      <c r="AL57" s="159">
        <v>10</v>
      </c>
      <c r="AM57" s="159">
        <v>11</v>
      </c>
      <c r="AN57" s="159">
        <v>11</v>
      </c>
      <c r="AO57" s="159">
        <v>3</v>
      </c>
      <c r="AP57" s="159">
        <v>1</v>
      </c>
      <c r="AQ57" s="159">
        <v>2</v>
      </c>
      <c r="AR57" s="159">
        <v>0</v>
      </c>
      <c r="AS57" s="159">
        <v>1</v>
      </c>
      <c r="AT57" s="159">
        <v>0</v>
      </c>
      <c r="AU57" s="159">
        <v>42</v>
      </c>
      <c r="AV57" s="159">
        <v>38</v>
      </c>
      <c r="AW57" s="159">
        <v>0</v>
      </c>
      <c r="AX57" s="168">
        <v>0</v>
      </c>
      <c r="AY57" s="63"/>
      <c r="AZ57" s="63"/>
      <c r="BA57" s="63"/>
      <c r="BB57" s="63"/>
      <c r="BC57" s="63"/>
      <c r="BD57" s="63"/>
    </row>
    <row r="58" spans="1:56" ht="15.75" customHeight="1">
      <c r="A58" s="84"/>
      <c r="B58" s="103" t="s">
        <v>180</v>
      </c>
      <c r="C58" s="169">
        <v>0</v>
      </c>
      <c r="D58" s="86">
        <v>0</v>
      </c>
      <c r="E58" s="86">
        <v>0</v>
      </c>
      <c r="F58" s="86">
        <v>0</v>
      </c>
      <c r="G58" s="86">
        <f t="shared" si="21"/>
        <v>31</v>
      </c>
      <c r="H58" s="86">
        <f t="shared" si="22"/>
        <v>31</v>
      </c>
      <c r="I58" s="86">
        <f t="shared" si="23"/>
        <v>0</v>
      </c>
      <c r="J58" s="86">
        <f t="shared" si="24"/>
        <v>1</v>
      </c>
      <c r="K58" s="117">
        <v>0</v>
      </c>
      <c r="L58" s="118">
        <v>0</v>
      </c>
      <c r="M58" s="86">
        <v>0</v>
      </c>
      <c r="N58" s="86">
        <v>1</v>
      </c>
      <c r="O58" s="86">
        <f t="shared" si="25"/>
        <v>18</v>
      </c>
      <c r="P58" s="86">
        <f t="shared" si="26"/>
        <v>20</v>
      </c>
      <c r="Q58" s="86">
        <v>0</v>
      </c>
      <c r="R58" s="86">
        <v>0</v>
      </c>
      <c r="S58" s="86">
        <v>3</v>
      </c>
      <c r="T58" s="86">
        <v>2</v>
      </c>
      <c r="U58" s="86">
        <v>0</v>
      </c>
      <c r="V58" s="117">
        <v>1</v>
      </c>
      <c r="W58" s="164">
        <v>0</v>
      </c>
      <c r="X58" s="164">
        <v>1</v>
      </c>
      <c r="Y58" s="164">
        <v>1</v>
      </c>
      <c r="Z58" s="164">
        <v>1</v>
      </c>
      <c r="AA58" s="164">
        <v>2</v>
      </c>
      <c r="AB58" s="164">
        <v>0</v>
      </c>
      <c r="AC58" s="164">
        <v>5</v>
      </c>
      <c r="AD58" s="164">
        <v>9</v>
      </c>
      <c r="AE58" s="164">
        <v>7</v>
      </c>
      <c r="AF58" s="164">
        <v>6</v>
      </c>
      <c r="AG58" s="164">
        <f t="shared" si="27"/>
        <v>12</v>
      </c>
      <c r="AH58" s="164">
        <f t="shared" si="28"/>
        <v>9</v>
      </c>
      <c r="AI58" s="164">
        <v>2</v>
      </c>
      <c r="AJ58" s="164">
        <v>2</v>
      </c>
      <c r="AK58" s="164">
        <v>2</v>
      </c>
      <c r="AL58" s="164">
        <v>2</v>
      </c>
      <c r="AM58" s="164">
        <v>8</v>
      </c>
      <c r="AN58" s="164">
        <v>4</v>
      </c>
      <c r="AO58" s="164">
        <v>0</v>
      </c>
      <c r="AP58" s="164">
        <v>1</v>
      </c>
      <c r="AQ58" s="164">
        <v>0</v>
      </c>
      <c r="AR58" s="164">
        <v>0</v>
      </c>
      <c r="AS58" s="164">
        <v>1</v>
      </c>
      <c r="AT58" s="164">
        <v>1</v>
      </c>
      <c r="AU58" s="164">
        <v>11</v>
      </c>
      <c r="AV58" s="164">
        <v>14</v>
      </c>
      <c r="AW58" s="164">
        <v>0</v>
      </c>
      <c r="AX58" s="173">
        <v>0</v>
      </c>
      <c r="AY58" s="63"/>
      <c r="AZ58" s="63"/>
      <c r="BA58" s="63"/>
      <c r="BB58" s="63"/>
      <c r="BC58" s="63"/>
      <c r="BD58" s="63"/>
    </row>
    <row r="59" spans="1:56" ht="15.75" customHeight="1">
      <c r="A59" s="95" t="s">
        <v>80</v>
      </c>
      <c r="B59" s="96"/>
      <c r="C59" s="158">
        <f>SUM(C60:C62)</f>
        <v>0</v>
      </c>
      <c r="D59" s="72">
        <f>SUM(D60:D62)</f>
        <v>0</v>
      </c>
      <c r="E59" s="72">
        <f>SUM(E60:E62)</f>
        <v>0</v>
      </c>
      <c r="F59" s="72">
        <f>SUM(F60:F62)</f>
        <v>0</v>
      </c>
      <c r="G59" s="72">
        <f t="shared" si="21"/>
        <v>65</v>
      </c>
      <c r="H59" s="72">
        <f t="shared" si="22"/>
        <v>106</v>
      </c>
      <c r="I59" s="72">
        <f t="shared" si="23"/>
        <v>1</v>
      </c>
      <c r="J59" s="72">
        <f t="shared" si="24"/>
        <v>2</v>
      </c>
      <c r="K59" s="73">
        <f>SUM(K60:K62)</f>
        <v>1</v>
      </c>
      <c r="L59" s="74">
        <f>SUM(L60:L62)</f>
        <v>1</v>
      </c>
      <c r="M59" s="72">
        <f>SUM(M60:M62)</f>
        <v>0</v>
      </c>
      <c r="N59" s="72">
        <f>SUM(N60:N62)</f>
        <v>1</v>
      </c>
      <c r="O59" s="72">
        <f t="shared" si="25"/>
        <v>33</v>
      </c>
      <c r="P59" s="72">
        <f t="shared" si="26"/>
        <v>49</v>
      </c>
      <c r="Q59" s="72">
        <f aca="true" t="shared" si="33" ref="Q59:AF59">SUM(Q60:Q62)</f>
        <v>0</v>
      </c>
      <c r="R59" s="72">
        <f t="shared" si="33"/>
        <v>1</v>
      </c>
      <c r="S59" s="72">
        <f t="shared" si="33"/>
        <v>9</v>
      </c>
      <c r="T59" s="72">
        <f t="shared" si="33"/>
        <v>5</v>
      </c>
      <c r="U59" s="72">
        <f t="shared" si="33"/>
        <v>4</v>
      </c>
      <c r="V59" s="73">
        <f t="shared" si="33"/>
        <v>9</v>
      </c>
      <c r="W59" s="75">
        <f t="shared" si="33"/>
        <v>2</v>
      </c>
      <c r="X59" s="75">
        <f t="shared" si="33"/>
        <v>4</v>
      </c>
      <c r="Y59" s="75">
        <f t="shared" si="33"/>
        <v>0</v>
      </c>
      <c r="Z59" s="75">
        <f t="shared" si="33"/>
        <v>0</v>
      </c>
      <c r="AA59" s="75">
        <f t="shared" si="33"/>
        <v>0</v>
      </c>
      <c r="AB59" s="75">
        <f t="shared" si="33"/>
        <v>6</v>
      </c>
      <c r="AC59" s="75">
        <f t="shared" si="33"/>
        <v>18</v>
      </c>
      <c r="AD59" s="75">
        <f t="shared" si="33"/>
        <v>24</v>
      </c>
      <c r="AE59" s="75">
        <f t="shared" si="33"/>
        <v>0</v>
      </c>
      <c r="AF59" s="75">
        <f t="shared" si="33"/>
        <v>0</v>
      </c>
      <c r="AG59" s="75">
        <f t="shared" si="27"/>
        <v>27</v>
      </c>
      <c r="AH59" s="75">
        <f t="shared" si="28"/>
        <v>49</v>
      </c>
      <c r="AI59" s="75">
        <f aca="true" t="shared" si="34" ref="AI59:AT59">SUM(AI60:AI62)</f>
        <v>2</v>
      </c>
      <c r="AJ59" s="75">
        <f t="shared" si="34"/>
        <v>3</v>
      </c>
      <c r="AK59" s="75">
        <f t="shared" si="34"/>
        <v>6</v>
      </c>
      <c r="AL59" s="75">
        <f t="shared" si="34"/>
        <v>8</v>
      </c>
      <c r="AM59" s="75">
        <f t="shared" si="34"/>
        <v>17</v>
      </c>
      <c r="AN59" s="75">
        <f t="shared" si="34"/>
        <v>37</v>
      </c>
      <c r="AO59" s="75">
        <f t="shared" si="34"/>
        <v>2</v>
      </c>
      <c r="AP59" s="75">
        <f t="shared" si="34"/>
        <v>1</v>
      </c>
      <c r="AQ59" s="75">
        <f t="shared" si="34"/>
        <v>3</v>
      </c>
      <c r="AR59" s="75">
        <f t="shared" si="34"/>
        <v>1</v>
      </c>
      <c r="AS59" s="75">
        <f t="shared" si="34"/>
        <v>1</v>
      </c>
      <c r="AT59" s="75">
        <f t="shared" si="34"/>
        <v>5</v>
      </c>
      <c r="AU59" s="75">
        <v>30</v>
      </c>
      <c r="AV59" s="75">
        <v>35</v>
      </c>
      <c r="AW59" s="75">
        <f>SUM(AW60:AW62)</f>
        <v>1</v>
      </c>
      <c r="AX59" s="76">
        <f>SUM(AX60:AX62)</f>
        <v>0</v>
      </c>
      <c r="AY59" s="63"/>
      <c r="AZ59" s="63"/>
      <c r="BA59" s="63"/>
      <c r="BB59" s="63"/>
      <c r="BC59" s="63"/>
      <c r="BD59" s="63"/>
    </row>
    <row r="60" spans="1:56" ht="15.75" customHeight="1">
      <c r="A60" s="81"/>
      <c r="B60" s="102" t="s">
        <v>81</v>
      </c>
      <c r="C60" s="167">
        <v>0</v>
      </c>
      <c r="D60" s="77">
        <v>0</v>
      </c>
      <c r="E60" s="77">
        <v>0</v>
      </c>
      <c r="F60" s="77">
        <v>0</v>
      </c>
      <c r="G60" s="77">
        <f t="shared" si="21"/>
        <v>26</v>
      </c>
      <c r="H60" s="77">
        <f t="shared" si="22"/>
        <v>33</v>
      </c>
      <c r="I60" s="77">
        <f t="shared" si="23"/>
        <v>1</v>
      </c>
      <c r="J60" s="77">
        <f t="shared" si="24"/>
        <v>1</v>
      </c>
      <c r="K60" s="114">
        <v>1</v>
      </c>
      <c r="L60" s="115">
        <v>1</v>
      </c>
      <c r="M60" s="77">
        <v>0</v>
      </c>
      <c r="N60" s="77">
        <v>0</v>
      </c>
      <c r="O60" s="77">
        <f t="shared" si="25"/>
        <v>8</v>
      </c>
      <c r="P60" s="77">
        <f t="shared" si="26"/>
        <v>16</v>
      </c>
      <c r="Q60" s="77">
        <v>0</v>
      </c>
      <c r="R60" s="77">
        <v>0</v>
      </c>
      <c r="S60" s="77">
        <v>2</v>
      </c>
      <c r="T60" s="77">
        <v>1</v>
      </c>
      <c r="U60" s="77">
        <v>1</v>
      </c>
      <c r="V60" s="114">
        <v>5</v>
      </c>
      <c r="W60" s="159">
        <v>0</v>
      </c>
      <c r="X60" s="159">
        <v>3</v>
      </c>
      <c r="Y60" s="159">
        <v>0</v>
      </c>
      <c r="Z60" s="159">
        <v>0</v>
      </c>
      <c r="AA60" s="159">
        <v>0</v>
      </c>
      <c r="AB60" s="159">
        <v>2</v>
      </c>
      <c r="AC60" s="159">
        <v>5</v>
      </c>
      <c r="AD60" s="159">
        <v>5</v>
      </c>
      <c r="AE60" s="159">
        <v>0</v>
      </c>
      <c r="AF60" s="159">
        <v>0</v>
      </c>
      <c r="AG60" s="159">
        <f t="shared" si="27"/>
        <v>15</v>
      </c>
      <c r="AH60" s="159">
        <f t="shared" si="28"/>
        <v>12</v>
      </c>
      <c r="AI60" s="159">
        <v>1</v>
      </c>
      <c r="AJ60" s="159">
        <v>1</v>
      </c>
      <c r="AK60" s="159">
        <v>3</v>
      </c>
      <c r="AL60" s="159">
        <v>0</v>
      </c>
      <c r="AM60" s="159">
        <v>11</v>
      </c>
      <c r="AN60" s="159">
        <v>11</v>
      </c>
      <c r="AO60" s="159">
        <v>0</v>
      </c>
      <c r="AP60" s="159">
        <v>0</v>
      </c>
      <c r="AQ60" s="159">
        <v>1</v>
      </c>
      <c r="AR60" s="159">
        <v>0</v>
      </c>
      <c r="AS60" s="159">
        <v>1</v>
      </c>
      <c r="AT60" s="159">
        <v>4</v>
      </c>
      <c r="AU60" s="159">
        <v>4</v>
      </c>
      <c r="AV60" s="159">
        <v>10</v>
      </c>
      <c r="AW60" s="159">
        <v>0</v>
      </c>
      <c r="AX60" s="168">
        <v>0</v>
      </c>
      <c r="AY60" s="63"/>
      <c r="AZ60" s="63"/>
      <c r="BA60" s="63"/>
      <c r="BB60" s="63"/>
      <c r="BC60" s="63"/>
      <c r="BD60" s="63"/>
    </row>
    <row r="61" spans="1:56" ht="15.75" customHeight="1">
      <c r="A61" s="81"/>
      <c r="B61" s="102" t="s">
        <v>82</v>
      </c>
      <c r="C61" s="167">
        <v>0</v>
      </c>
      <c r="D61" s="77">
        <v>0</v>
      </c>
      <c r="E61" s="77">
        <v>0</v>
      </c>
      <c r="F61" s="77">
        <v>0</v>
      </c>
      <c r="G61" s="77">
        <f t="shared" si="21"/>
        <v>20</v>
      </c>
      <c r="H61" s="77">
        <f t="shared" si="22"/>
        <v>39</v>
      </c>
      <c r="I61" s="77">
        <f t="shared" si="23"/>
        <v>0</v>
      </c>
      <c r="J61" s="77">
        <f t="shared" si="24"/>
        <v>1</v>
      </c>
      <c r="K61" s="114">
        <v>0</v>
      </c>
      <c r="L61" s="115">
        <v>0</v>
      </c>
      <c r="M61" s="77">
        <v>0</v>
      </c>
      <c r="N61" s="77">
        <v>1</v>
      </c>
      <c r="O61" s="77">
        <f t="shared" si="25"/>
        <v>11</v>
      </c>
      <c r="P61" s="77">
        <f t="shared" si="26"/>
        <v>18</v>
      </c>
      <c r="Q61" s="77">
        <v>0</v>
      </c>
      <c r="R61" s="77">
        <v>1</v>
      </c>
      <c r="S61" s="77">
        <v>4</v>
      </c>
      <c r="T61" s="77">
        <v>3</v>
      </c>
      <c r="U61" s="77">
        <v>0</v>
      </c>
      <c r="V61" s="114">
        <v>2</v>
      </c>
      <c r="W61" s="159">
        <v>0</v>
      </c>
      <c r="X61" s="159">
        <v>1</v>
      </c>
      <c r="Y61" s="159">
        <v>0</v>
      </c>
      <c r="Z61" s="159">
        <v>0</v>
      </c>
      <c r="AA61" s="159">
        <v>0</v>
      </c>
      <c r="AB61" s="159">
        <v>1</v>
      </c>
      <c r="AC61" s="159">
        <v>7</v>
      </c>
      <c r="AD61" s="159">
        <v>10</v>
      </c>
      <c r="AE61" s="159">
        <v>0</v>
      </c>
      <c r="AF61" s="159">
        <v>0</v>
      </c>
      <c r="AG61" s="159">
        <f t="shared" si="27"/>
        <v>9</v>
      </c>
      <c r="AH61" s="159">
        <f t="shared" si="28"/>
        <v>19</v>
      </c>
      <c r="AI61" s="159">
        <v>1</v>
      </c>
      <c r="AJ61" s="159">
        <v>1</v>
      </c>
      <c r="AK61" s="159">
        <v>2</v>
      </c>
      <c r="AL61" s="159">
        <v>3</v>
      </c>
      <c r="AM61" s="159">
        <v>5</v>
      </c>
      <c r="AN61" s="159">
        <v>15</v>
      </c>
      <c r="AO61" s="159">
        <v>1</v>
      </c>
      <c r="AP61" s="159">
        <v>0</v>
      </c>
      <c r="AQ61" s="159">
        <v>0</v>
      </c>
      <c r="AR61" s="159">
        <v>1</v>
      </c>
      <c r="AS61" s="159">
        <v>0</v>
      </c>
      <c r="AT61" s="159">
        <v>0</v>
      </c>
      <c r="AU61" s="159">
        <v>14</v>
      </c>
      <c r="AV61" s="159">
        <v>11</v>
      </c>
      <c r="AW61" s="159">
        <v>0</v>
      </c>
      <c r="AX61" s="168">
        <v>0</v>
      </c>
      <c r="AY61" s="63"/>
      <c r="AZ61" s="63"/>
      <c r="BA61" s="63"/>
      <c r="BB61" s="63"/>
      <c r="BC61" s="63"/>
      <c r="BD61" s="63"/>
    </row>
    <row r="62" spans="1:56" ht="15.75" customHeight="1">
      <c r="A62" s="84"/>
      <c r="B62" s="103" t="s">
        <v>181</v>
      </c>
      <c r="C62" s="169">
        <v>0</v>
      </c>
      <c r="D62" s="86">
        <v>0</v>
      </c>
      <c r="E62" s="86">
        <v>0</v>
      </c>
      <c r="F62" s="86">
        <v>0</v>
      </c>
      <c r="G62" s="86">
        <f t="shared" si="21"/>
        <v>19</v>
      </c>
      <c r="H62" s="86">
        <f t="shared" si="22"/>
        <v>34</v>
      </c>
      <c r="I62" s="86">
        <f t="shared" si="23"/>
        <v>0</v>
      </c>
      <c r="J62" s="86">
        <f t="shared" si="24"/>
        <v>0</v>
      </c>
      <c r="K62" s="117">
        <v>0</v>
      </c>
      <c r="L62" s="118">
        <v>0</v>
      </c>
      <c r="M62" s="86">
        <v>0</v>
      </c>
      <c r="N62" s="86">
        <v>0</v>
      </c>
      <c r="O62" s="86">
        <f t="shared" si="25"/>
        <v>14</v>
      </c>
      <c r="P62" s="86">
        <f t="shared" si="26"/>
        <v>15</v>
      </c>
      <c r="Q62" s="86">
        <v>0</v>
      </c>
      <c r="R62" s="86">
        <v>0</v>
      </c>
      <c r="S62" s="86">
        <v>3</v>
      </c>
      <c r="T62" s="86">
        <v>1</v>
      </c>
      <c r="U62" s="86">
        <v>3</v>
      </c>
      <c r="V62" s="117">
        <v>2</v>
      </c>
      <c r="W62" s="164">
        <v>2</v>
      </c>
      <c r="X62" s="164">
        <v>0</v>
      </c>
      <c r="Y62" s="164">
        <v>0</v>
      </c>
      <c r="Z62" s="164">
        <v>0</v>
      </c>
      <c r="AA62" s="164">
        <v>0</v>
      </c>
      <c r="AB62" s="164">
        <v>3</v>
      </c>
      <c r="AC62" s="164">
        <v>6</v>
      </c>
      <c r="AD62" s="164">
        <v>9</v>
      </c>
      <c r="AE62" s="164">
        <v>0</v>
      </c>
      <c r="AF62" s="164">
        <v>0</v>
      </c>
      <c r="AG62" s="164">
        <f t="shared" si="27"/>
        <v>3</v>
      </c>
      <c r="AH62" s="164">
        <f t="shared" si="28"/>
        <v>18</v>
      </c>
      <c r="AI62" s="164">
        <v>0</v>
      </c>
      <c r="AJ62" s="164">
        <v>1</v>
      </c>
      <c r="AK62" s="164">
        <v>1</v>
      </c>
      <c r="AL62" s="164">
        <v>5</v>
      </c>
      <c r="AM62" s="164">
        <v>1</v>
      </c>
      <c r="AN62" s="164">
        <v>11</v>
      </c>
      <c r="AO62" s="164">
        <v>1</v>
      </c>
      <c r="AP62" s="164">
        <v>1</v>
      </c>
      <c r="AQ62" s="164">
        <v>2</v>
      </c>
      <c r="AR62" s="164">
        <v>0</v>
      </c>
      <c r="AS62" s="164">
        <v>0</v>
      </c>
      <c r="AT62" s="164">
        <v>1</v>
      </c>
      <c r="AU62" s="164">
        <v>12</v>
      </c>
      <c r="AV62" s="164">
        <v>14</v>
      </c>
      <c r="AW62" s="164">
        <v>1</v>
      </c>
      <c r="AX62" s="173">
        <v>0</v>
      </c>
      <c r="AY62" s="63"/>
      <c r="AZ62" s="63"/>
      <c r="BA62" s="63"/>
      <c r="BB62" s="63"/>
      <c r="BC62" s="63"/>
      <c r="BD62" s="63"/>
    </row>
    <row r="63" spans="1:56" ht="15.75" customHeight="1">
      <c r="A63" s="95" t="s">
        <v>182</v>
      </c>
      <c r="B63" s="96"/>
      <c r="C63" s="158">
        <f>SUM(C64:C66)</f>
        <v>0</v>
      </c>
      <c r="D63" s="72">
        <f>SUM(D64:D66)</f>
        <v>0</v>
      </c>
      <c r="E63" s="72">
        <f>SUM(E64:E66)</f>
        <v>0</v>
      </c>
      <c r="F63" s="72">
        <f>SUM(F64:F66)</f>
        <v>0</v>
      </c>
      <c r="G63" s="72">
        <f t="shared" si="21"/>
        <v>179</v>
      </c>
      <c r="H63" s="72">
        <f t="shared" si="22"/>
        <v>239</v>
      </c>
      <c r="I63" s="72">
        <f t="shared" si="23"/>
        <v>2</v>
      </c>
      <c r="J63" s="72">
        <f t="shared" si="24"/>
        <v>8</v>
      </c>
      <c r="K63" s="73">
        <f>SUM(K64:K66)</f>
        <v>1</v>
      </c>
      <c r="L63" s="74">
        <f>SUM(L64:L66)</f>
        <v>4</v>
      </c>
      <c r="M63" s="72">
        <f>SUM(M64:M66)</f>
        <v>1</v>
      </c>
      <c r="N63" s="72">
        <f>SUM(N64:N66)</f>
        <v>4</v>
      </c>
      <c r="O63" s="72">
        <f t="shared" si="25"/>
        <v>85</v>
      </c>
      <c r="P63" s="72">
        <f t="shared" si="26"/>
        <v>125</v>
      </c>
      <c r="Q63" s="72">
        <f aca="true" t="shared" si="35" ref="Q63:AF63">SUM(Q64:Q66)</f>
        <v>0</v>
      </c>
      <c r="R63" s="72">
        <f t="shared" si="35"/>
        <v>0</v>
      </c>
      <c r="S63" s="72">
        <f t="shared" si="35"/>
        <v>29</v>
      </c>
      <c r="T63" s="72">
        <f t="shared" si="35"/>
        <v>28</v>
      </c>
      <c r="U63" s="72">
        <f t="shared" si="35"/>
        <v>3</v>
      </c>
      <c r="V63" s="73">
        <f t="shared" si="35"/>
        <v>7</v>
      </c>
      <c r="W63" s="75">
        <f t="shared" si="35"/>
        <v>5</v>
      </c>
      <c r="X63" s="75">
        <f t="shared" si="35"/>
        <v>16</v>
      </c>
      <c r="Y63" s="75">
        <f t="shared" si="35"/>
        <v>3</v>
      </c>
      <c r="Z63" s="75">
        <f t="shared" si="35"/>
        <v>1</v>
      </c>
      <c r="AA63" s="75">
        <f t="shared" si="35"/>
        <v>10</v>
      </c>
      <c r="AB63" s="75">
        <f t="shared" si="35"/>
        <v>11</v>
      </c>
      <c r="AC63" s="75">
        <f t="shared" si="35"/>
        <v>35</v>
      </c>
      <c r="AD63" s="75">
        <f t="shared" si="35"/>
        <v>58</v>
      </c>
      <c r="AE63" s="75">
        <f t="shared" si="35"/>
        <v>0</v>
      </c>
      <c r="AF63" s="75">
        <f t="shared" si="35"/>
        <v>4</v>
      </c>
      <c r="AG63" s="75">
        <f t="shared" si="27"/>
        <v>73</v>
      </c>
      <c r="AH63" s="75">
        <f t="shared" si="28"/>
        <v>92</v>
      </c>
      <c r="AI63" s="75">
        <f aca="true" t="shared" si="36" ref="AI63:AT63">SUM(AI64:AI66)</f>
        <v>6</v>
      </c>
      <c r="AJ63" s="75">
        <f t="shared" si="36"/>
        <v>11</v>
      </c>
      <c r="AK63" s="75">
        <f t="shared" si="36"/>
        <v>19</v>
      </c>
      <c r="AL63" s="75">
        <f t="shared" si="36"/>
        <v>20</v>
      </c>
      <c r="AM63" s="75">
        <f t="shared" si="36"/>
        <v>45</v>
      </c>
      <c r="AN63" s="75">
        <f t="shared" si="36"/>
        <v>57</v>
      </c>
      <c r="AO63" s="75">
        <f t="shared" si="36"/>
        <v>3</v>
      </c>
      <c r="AP63" s="75">
        <f t="shared" si="36"/>
        <v>4</v>
      </c>
      <c r="AQ63" s="75">
        <f t="shared" si="36"/>
        <v>18</v>
      </c>
      <c r="AR63" s="75">
        <f t="shared" si="36"/>
        <v>9</v>
      </c>
      <c r="AS63" s="75">
        <f t="shared" si="36"/>
        <v>1</v>
      </c>
      <c r="AT63" s="75">
        <f t="shared" si="36"/>
        <v>5</v>
      </c>
      <c r="AU63" s="75">
        <v>111</v>
      </c>
      <c r="AV63" s="75">
        <v>96</v>
      </c>
      <c r="AW63" s="75">
        <f>SUM(AW64:AW66)</f>
        <v>0</v>
      </c>
      <c r="AX63" s="76">
        <f>SUM(AX64:AX66)</f>
        <v>0</v>
      </c>
      <c r="AY63" s="63"/>
      <c r="AZ63" s="63"/>
      <c r="BA63" s="63"/>
      <c r="BB63" s="63"/>
      <c r="BC63" s="63"/>
      <c r="BD63" s="63"/>
    </row>
    <row r="64" spans="1:56" ht="15.75" customHeight="1">
      <c r="A64" s="81"/>
      <c r="B64" s="102" t="s">
        <v>183</v>
      </c>
      <c r="C64" s="167">
        <v>0</v>
      </c>
      <c r="D64" s="77">
        <v>0</v>
      </c>
      <c r="E64" s="77">
        <v>0</v>
      </c>
      <c r="F64" s="77">
        <v>0</v>
      </c>
      <c r="G64" s="77">
        <f t="shared" si="21"/>
        <v>116</v>
      </c>
      <c r="H64" s="77">
        <f t="shared" si="22"/>
        <v>153</v>
      </c>
      <c r="I64" s="77">
        <f t="shared" si="23"/>
        <v>1</v>
      </c>
      <c r="J64" s="77">
        <f t="shared" si="24"/>
        <v>6</v>
      </c>
      <c r="K64" s="114">
        <v>0</v>
      </c>
      <c r="L64" s="115">
        <v>4</v>
      </c>
      <c r="M64" s="77">
        <v>1</v>
      </c>
      <c r="N64" s="77">
        <v>2</v>
      </c>
      <c r="O64" s="77">
        <f t="shared" si="25"/>
        <v>55</v>
      </c>
      <c r="P64" s="77">
        <f t="shared" si="26"/>
        <v>84</v>
      </c>
      <c r="Q64" s="77">
        <v>0</v>
      </c>
      <c r="R64" s="77">
        <v>0</v>
      </c>
      <c r="S64" s="77">
        <v>17</v>
      </c>
      <c r="T64" s="77">
        <v>16</v>
      </c>
      <c r="U64" s="77">
        <v>1</v>
      </c>
      <c r="V64" s="114">
        <v>5</v>
      </c>
      <c r="W64" s="159">
        <v>4</v>
      </c>
      <c r="X64" s="159">
        <v>13</v>
      </c>
      <c r="Y64" s="159">
        <v>2</v>
      </c>
      <c r="Z64" s="159">
        <v>1</v>
      </c>
      <c r="AA64" s="159">
        <v>8</v>
      </c>
      <c r="AB64" s="159">
        <v>5</v>
      </c>
      <c r="AC64" s="159">
        <v>23</v>
      </c>
      <c r="AD64" s="159">
        <v>42</v>
      </c>
      <c r="AE64" s="159">
        <v>0</v>
      </c>
      <c r="AF64" s="159">
        <v>2</v>
      </c>
      <c r="AG64" s="159">
        <f t="shared" si="27"/>
        <v>45</v>
      </c>
      <c r="AH64" s="159">
        <f t="shared" si="28"/>
        <v>52</v>
      </c>
      <c r="AI64" s="159">
        <v>3</v>
      </c>
      <c r="AJ64" s="159">
        <v>9</v>
      </c>
      <c r="AK64" s="159">
        <v>13</v>
      </c>
      <c r="AL64" s="159">
        <v>14</v>
      </c>
      <c r="AM64" s="159">
        <v>26</v>
      </c>
      <c r="AN64" s="159">
        <v>26</v>
      </c>
      <c r="AO64" s="159">
        <v>3</v>
      </c>
      <c r="AP64" s="159">
        <v>3</v>
      </c>
      <c r="AQ64" s="159">
        <v>14</v>
      </c>
      <c r="AR64" s="159">
        <v>6</v>
      </c>
      <c r="AS64" s="159">
        <v>1</v>
      </c>
      <c r="AT64" s="159">
        <v>5</v>
      </c>
      <c r="AU64" s="159">
        <v>77</v>
      </c>
      <c r="AV64" s="159">
        <v>59</v>
      </c>
      <c r="AW64" s="159">
        <v>0</v>
      </c>
      <c r="AX64" s="168">
        <v>0</v>
      </c>
      <c r="AY64" s="63"/>
      <c r="AZ64" s="63"/>
      <c r="BA64" s="63"/>
      <c r="BB64" s="63"/>
      <c r="BC64" s="63"/>
      <c r="BD64" s="63"/>
    </row>
    <row r="65" spans="1:56" ht="15.75" customHeight="1">
      <c r="A65" s="81"/>
      <c r="B65" s="102" t="s">
        <v>184</v>
      </c>
      <c r="C65" s="167">
        <v>0</v>
      </c>
      <c r="D65" s="77">
        <v>0</v>
      </c>
      <c r="E65" s="77">
        <v>0</v>
      </c>
      <c r="F65" s="77">
        <v>0</v>
      </c>
      <c r="G65" s="77">
        <f t="shared" si="21"/>
        <v>41</v>
      </c>
      <c r="H65" s="77">
        <f t="shared" si="22"/>
        <v>48</v>
      </c>
      <c r="I65" s="77">
        <f t="shared" si="23"/>
        <v>1</v>
      </c>
      <c r="J65" s="77">
        <f t="shared" si="24"/>
        <v>2</v>
      </c>
      <c r="K65" s="114">
        <v>1</v>
      </c>
      <c r="L65" s="115">
        <v>0</v>
      </c>
      <c r="M65" s="77">
        <v>0</v>
      </c>
      <c r="N65" s="77">
        <v>2</v>
      </c>
      <c r="O65" s="77">
        <f t="shared" si="25"/>
        <v>17</v>
      </c>
      <c r="P65" s="77">
        <f t="shared" si="26"/>
        <v>25</v>
      </c>
      <c r="Q65" s="77">
        <v>0</v>
      </c>
      <c r="R65" s="77">
        <v>0</v>
      </c>
      <c r="S65" s="77">
        <v>6</v>
      </c>
      <c r="T65" s="77">
        <v>6</v>
      </c>
      <c r="U65" s="77">
        <v>1</v>
      </c>
      <c r="V65" s="114">
        <v>2</v>
      </c>
      <c r="W65" s="159">
        <v>1</v>
      </c>
      <c r="X65" s="159">
        <v>2</v>
      </c>
      <c r="Y65" s="159">
        <v>1</v>
      </c>
      <c r="Z65" s="159">
        <v>0</v>
      </c>
      <c r="AA65" s="159">
        <v>2</v>
      </c>
      <c r="AB65" s="159">
        <v>5</v>
      </c>
      <c r="AC65" s="159">
        <v>6</v>
      </c>
      <c r="AD65" s="159">
        <v>8</v>
      </c>
      <c r="AE65" s="159">
        <v>0</v>
      </c>
      <c r="AF65" s="159">
        <v>2</v>
      </c>
      <c r="AG65" s="159">
        <f t="shared" si="27"/>
        <v>20</v>
      </c>
      <c r="AH65" s="159">
        <f t="shared" si="28"/>
        <v>19</v>
      </c>
      <c r="AI65" s="159">
        <v>2</v>
      </c>
      <c r="AJ65" s="159">
        <v>0</v>
      </c>
      <c r="AK65" s="159">
        <v>4</v>
      </c>
      <c r="AL65" s="159">
        <v>3</v>
      </c>
      <c r="AM65" s="159">
        <v>14</v>
      </c>
      <c r="AN65" s="159">
        <v>16</v>
      </c>
      <c r="AO65" s="159">
        <v>0</v>
      </c>
      <c r="AP65" s="159">
        <v>0</v>
      </c>
      <c r="AQ65" s="159">
        <v>3</v>
      </c>
      <c r="AR65" s="159">
        <v>2</v>
      </c>
      <c r="AS65" s="159">
        <v>0</v>
      </c>
      <c r="AT65" s="159">
        <v>0</v>
      </c>
      <c r="AU65" s="159">
        <v>15</v>
      </c>
      <c r="AV65" s="159">
        <v>13</v>
      </c>
      <c r="AW65" s="159">
        <v>0</v>
      </c>
      <c r="AX65" s="168">
        <v>0</v>
      </c>
      <c r="AY65" s="63"/>
      <c r="AZ65" s="63"/>
      <c r="BA65" s="63"/>
      <c r="BB65" s="63"/>
      <c r="BC65" s="63"/>
      <c r="BD65" s="63"/>
    </row>
    <row r="66" spans="1:56" ht="15.75" customHeight="1">
      <c r="A66" s="84"/>
      <c r="B66" s="103" t="s">
        <v>185</v>
      </c>
      <c r="C66" s="169">
        <v>0</v>
      </c>
      <c r="D66" s="86">
        <v>0</v>
      </c>
      <c r="E66" s="86">
        <v>0</v>
      </c>
      <c r="F66" s="86">
        <v>0</v>
      </c>
      <c r="G66" s="86">
        <f t="shared" si="21"/>
        <v>22</v>
      </c>
      <c r="H66" s="86">
        <f t="shared" si="22"/>
        <v>38</v>
      </c>
      <c r="I66" s="86">
        <f t="shared" si="23"/>
        <v>0</v>
      </c>
      <c r="J66" s="86">
        <f t="shared" si="24"/>
        <v>0</v>
      </c>
      <c r="K66" s="117">
        <v>0</v>
      </c>
      <c r="L66" s="118">
        <v>0</v>
      </c>
      <c r="M66" s="86">
        <v>0</v>
      </c>
      <c r="N66" s="86">
        <v>0</v>
      </c>
      <c r="O66" s="86">
        <f t="shared" si="25"/>
        <v>13</v>
      </c>
      <c r="P66" s="86">
        <f t="shared" si="26"/>
        <v>16</v>
      </c>
      <c r="Q66" s="86">
        <v>0</v>
      </c>
      <c r="R66" s="86">
        <v>0</v>
      </c>
      <c r="S66" s="86">
        <v>6</v>
      </c>
      <c r="T66" s="86">
        <v>6</v>
      </c>
      <c r="U66" s="86">
        <v>1</v>
      </c>
      <c r="V66" s="117">
        <v>0</v>
      </c>
      <c r="W66" s="164">
        <v>0</v>
      </c>
      <c r="X66" s="164">
        <v>1</v>
      </c>
      <c r="Y66" s="164">
        <v>0</v>
      </c>
      <c r="Z66" s="164">
        <v>0</v>
      </c>
      <c r="AA66" s="164">
        <v>0</v>
      </c>
      <c r="AB66" s="164">
        <v>1</v>
      </c>
      <c r="AC66" s="164">
        <v>6</v>
      </c>
      <c r="AD66" s="164">
        <v>8</v>
      </c>
      <c r="AE66" s="164">
        <v>0</v>
      </c>
      <c r="AF66" s="164">
        <v>0</v>
      </c>
      <c r="AG66" s="164">
        <f t="shared" si="27"/>
        <v>8</v>
      </c>
      <c r="AH66" s="164">
        <f t="shared" si="28"/>
        <v>21</v>
      </c>
      <c r="AI66" s="164">
        <v>1</v>
      </c>
      <c r="AJ66" s="164">
        <v>2</v>
      </c>
      <c r="AK66" s="164">
        <v>2</v>
      </c>
      <c r="AL66" s="164">
        <v>3</v>
      </c>
      <c r="AM66" s="164">
        <v>5</v>
      </c>
      <c r="AN66" s="164">
        <v>15</v>
      </c>
      <c r="AO66" s="164">
        <v>0</v>
      </c>
      <c r="AP66" s="164">
        <v>1</v>
      </c>
      <c r="AQ66" s="164">
        <v>1</v>
      </c>
      <c r="AR66" s="164">
        <v>1</v>
      </c>
      <c r="AS66" s="164">
        <v>0</v>
      </c>
      <c r="AT66" s="164">
        <v>0</v>
      </c>
      <c r="AU66" s="164">
        <v>19</v>
      </c>
      <c r="AV66" s="164">
        <v>24</v>
      </c>
      <c r="AW66" s="164">
        <v>0</v>
      </c>
      <c r="AX66" s="173">
        <v>0</v>
      </c>
      <c r="AY66" s="63"/>
      <c r="AZ66" s="63"/>
      <c r="BA66" s="63"/>
      <c r="BB66" s="63"/>
      <c r="BC66" s="63"/>
      <c r="BD66" s="63"/>
    </row>
    <row r="67" spans="1:56" ht="15.75" customHeight="1">
      <c r="A67" s="95" t="s">
        <v>83</v>
      </c>
      <c r="B67" s="96"/>
      <c r="C67" s="158">
        <f>SUM(C68:C69)</f>
        <v>0</v>
      </c>
      <c r="D67" s="72">
        <f>SUM(D68:D69)</f>
        <v>0</v>
      </c>
      <c r="E67" s="72">
        <f>SUM(E68:E69)</f>
        <v>0</v>
      </c>
      <c r="F67" s="72">
        <f>SUM(F68:F69)</f>
        <v>0</v>
      </c>
      <c r="G67" s="72">
        <f t="shared" si="21"/>
        <v>96</v>
      </c>
      <c r="H67" s="72">
        <f t="shared" si="22"/>
        <v>129</v>
      </c>
      <c r="I67" s="72">
        <f t="shared" si="23"/>
        <v>0</v>
      </c>
      <c r="J67" s="72">
        <f t="shared" si="24"/>
        <v>1</v>
      </c>
      <c r="K67" s="73">
        <f>SUM(K68:K69)</f>
        <v>0</v>
      </c>
      <c r="L67" s="74">
        <f>SUM(L68:L69)</f>
        <v>0</v>
      </c>
      <c r="M67" s="72">
        <f>SUM(M68:M69)</f>
        <v>0</v>
      </c>
      <c r="N67" s="72">
        <f>SUM(N68:N69)</f>
        <v>1</v>
      </c>
      <c r="O67" s="72">
        <f t="shared" si="25"/>
        <v>54</v>
      </c>
      <c r="P67" s="72">
        <f t="shared" si="26"/>
        <v>71</v>
      </c>
      <c r="Q67" s="72">
        <f aca="true" t="shared" si="37" ref="Q67:AF67">SUM(Q68:Q69)</f>
        <v>0</v>
      </c>
      <c r="R67" s="72">
        <f t="shared" si="37"/>
        <v>2</v>
      </c>
      <c r="S67" s="72">
        <f t="shared" si="37"/>
        <v>18</v>
      </c>
      <c r="T67" s="72">
        <f t="shared" si="37"/>
        <v>22</v>
      </c>
      <c r="U67" s="72">
        <f t="shared" si="37"/>
        <v>7</v>
      </c>
      <c r="V67" s="73">
        <f t="shared" si="37"/>
        <v>5</v>
      </c>
      <c r="W67" s="75">
        <f t="shared" si="37"/>
        <v>2</v>
      </c>
      <c r="X67" s="75">
        <f t="shared" si="37"/>
        <v>4</v>
      </c>
      <c r="Y67" s="75">
        <f t="shared" si="37"/>
        <v>3</v>
      </c>
      <c r="Z67" s="75">
        <f t="shared" si="37"/>
        <v>0</v>
      </c>
      <c r="AA67" s="75">
        <f t="shared" si="37"/>
        <v>7</v>
      </c>
      <c r="AB67" s="75">
        <f t="shared" si="37"/>
        <v>9</v>
      </c>
      <c r="AC67" s="75">
        <f t="shared" si="37"/>
        <v>16</v>
      </c>
      <c r="AD67" s="75">
        <f t="shared" si="37"/>
        <v>29</v>
      </c>
      <c r="AE67" s="75">
        <f t="shared" si="37"/>
        <v>1</v>
      </c>
      <c r="AF67" s="75">
        <f t="shared" si="37"/>
        <v>0</v>
      </c>
      <c r="AG67" s="75">
        <f t="shared" si="27"/>
        <v>38</v>
      </c>
      <c r="AH67" s="75">
        <f t="shared" si="28"/>
        <v>40</v>
      </c>
      <c r="AI67" s="75">
        <f aca="true" t="shared" si="38" ref="AI67:AT67">SUM(AI68:AI69)</f>
        <v>1</v>
      </c>
      <c r="AJ67" s="75">
        <f t="shared" si="38"/>
        <v>1</v>
      </c>
      <c r="AK67" s="75">
        <f t="shared" si="38"/>
        <v>12</v>
      </c>
      <c r="AL67" s="75">
        <f t="shared" si="38"/>
        <v>10</v>
      </c>
      <c r="AM67" s="75">
        <f t="shared" si="38"/>
        <v>25</v>
      </c>
      <c r="AN67" s="75">
        <f t="shared" si="38"/>
        <v>28</v>
      </c>
      <c r="AO67" s="75">
        <f t="shared" si="38"/>
        <v>0</v>
      </c>
      <c r="AP67" s="75">
        <f t="shared" si="38"/>
        <v>1</v>
      </c>
      <c r="AQ67" s="75">
        <f t="shared" si="38"/>
        <v>3</v>
      </c>
      <c r="AR67" s="75">
        <f t="shared" si="38"/>
        <v>10</v>
      </c>
      <c r="AS67" s="75">
        <f t="shared" si="38"/>
        <v>1</v>
      </c>
      <c r="AT67" s="75">
        <f t="shared" si="38"/>
        <v>7</v>
      </c>
      <c r="AU67" s="75">
        <v>91</v>
      </c>
      <c r="AV67" s="75">
        <v>55</v>
      </c>
      <c r="AW67" s="75">
        <f>SUM(AW68:AW69)</f>
        <v>0</v>
      </c>
      <c r="AX67" s="76">
        <f>SUM(AX68:AX69)</f>
        <v>0</v>
      </c>
      <c r="AY67" s="63"/>
      <c r="AZ67" s="63"/>
      <c r="BA67" s="63"/>
      <c r="BB67" s="63"/>
      <c r="BC67" s="63"/>
      <c r="BD67" s="63"/>
    </row>
    <row r="68" spans="1:56" ht="15.75" customHeight="1">
      <c r="A68" s="81"/>
      <c r="B68" s="102" t="s">
        <v>186</v>
      </c>
      <c r="C68" s="167">
        <v>0</v>
      </c>
      <c r="D68" s="77">
        <v>0</v>
      </c>
      <c r="E68" s="77">
        <v>0</v>
      </c>
      <c r="F68" s="77">
        <v>0</v>
      </c>
      <c r="G68" s="77">
        <f t="shared" si="21"/>
        <v>41</v>
      </c>
      <c r="H68" s="77">
        <f t="shared" si="22"/>
        <v>64</v>
      </c>
      <c r="I68" s="77">
        <f t="shared" si="23"/>
        <v>0</v>
      </c>
      <c r="J68" s="77">
        <f t="shared" si="24"/>
        <v>1</v>
      </c>
      <c r="K68" s="114">
        <v>0</v>
      </c>
      <c r="L68" s="115">
        <v>0</v>
      </c>
      <c r="M68" s="77">
        <v>0</v>
      </c>
      <c r="N68" s="77">
        <v>1</v>
      </c>
      <c r="O68" s="77">
        <f t="shared" si="25"/>
        <v>22</v>
      </c>
      <c r="P68" s="77">
        <f t="shared" si="26"/>
        <v>34</v>
      </c>
      <c r="Q68" s="77">
        <v>0</v>
      </c>
      <c r="R68" s="77">
        <v>0</v>
      </c>
      <c r="S68" s="77">
        <v>8</v>
      </c>
      <c r="T68" s="77">
        <v>9</v>
      </c>
      <c r="U68" s="77">
        <v>2</v>
      </c>
      <c r="V68" s="114">
        <v>2</v>
      </c>
      <c r="W68" s="159">
        <v>1</v>
      </c>
      <c r="X68" s="159">
        <v>3</v>
      </c>
      <c r="Y68" s="159">
        <v>0</v>
      </c>
      <c r="Z68" s="159">
        <v>0</v>
      </c>
      <c r="AA68" s="159">
        <v>4</v>
      </c>
      <c r="AB68" s="159">
        <v>4</v>
      </c>
      <c r="AC68" s="159">
        <v>7</v>
      </c>
      <c r="AD68" s="159">
        <v>16</v>
      </c>
      <c r="AE68" s="159">
        <v>0</v>
      </c>
      <c r="AF68" s="159">
        <v>0</v>
      </c>
      <c r="AG68" s="159">
        <f t="shared" si="27"/>
        <v>16</v>
      </c>
      <c r="AH68" s="159">
        <f t="shared" si="28"/>
        <v>18</v>
      </c>
      <c r="AI68" s="159">
        <v>1</v>
      </c>
      <c r="AJ68" s="159">
        <v>0</v>
      </c>
      <c r="AK68" s="159">
        <v>4</v>
      </c>
      <c r="AL68" s="159">
        <v>4</v>
      </c>
      <c r="AM68" s="159">
        <v>11</v>
      </c>
      <c r="AN68" s="159">
        <v>14</v>
      </c>
      <c r="AO68" s="159">
        <v>0</v>
      </c>
      <c r="AP68" s="159">
        <v>0</v>
      </c>
      <c r="AQ68" s="159">
        <v>2</v>
      </c>
      <c r="AR68" s="159">
        <v>8</v>
      </c>
      <c r="AS68" s="159">
        <v>1</v>
      </c>
      <c r="AT68" s="159">
        <v>3</v>
      </c>
      <c r="AU68" s="159">
        <v>42</v>
      </c>
      <c r="AV68" s="159">
        <v>26</v>
      </c>
      <c r="AW68" s="159">
        <v>0</v>
      </c>
      <c r="AX68" s="168">
        <v>0</v>
      </c>
      <c r="AY68" s="63"/>
      <c r="AZ68" s="63"/>
      <c r="BA68" s="63"/>
      <c r="BB68" s="63"/>
      <c r="BC68" s="63"/>
      <c r="BD68" s="63"/>
    </row>
    <row r="69" spans="1:56" ht="15.75" customHeight="1">
      <c r="A69" s="84"/>
      <c r="B69" s="103" t="s">
        <v>187</v>
      </c>
      <c r="C69" s="169">
        <v>0</v>
      </c>
      <c r="D69" s="86">
        <v>0</v>
      </c>
      <c r="E69" s="86">
        <v>0</v>
      </c>
      <c r="F69" s="86">
        <v>0</v>
      </c>
      <c r="G69" s="86">
        <f t="shared" si="21"/>
        <v>55</v>
      </c>
      <c r="H69" s="86">
        <f t="shared" si="22"/>
        <v>65</v>
      </c>
      <c r="I69" s="86">
        <f t="shared" si="23"/>
        <v>0</v>
      </c>
      <c r="J69" s="86">
        <f t="shared" si="24"/>
        <v>0</v>
      </c>
      <c r="K69" s="117">
        <v>0</v>
      </c>
      <c r="L69" s="118">
        <v>0</v>
      </c>
      <c r="M69" s="86">
        <v>0</v>
      </c>
      <c r="N69" s="86">
        <v>0</v>
      </c>
      <c r="O69" s="86">
        <f t="shared" si="25"/>
        <v>32</v>
      </c>
      <c r="P69" s="86">
        <f t="shared" si="26"/>
        <v>37</v>
      </c>
      <c r="Q69" s="86">
        <v>0</v>
      </c>
      <c r="R69" s="86">
        <v>2</v>
      </c>
      <c r="S69" s="86">
        <v>10</v>
      </c>
      <c r="T69" s="86">
        <v>13</v>
      </c>
      <c r="U69" s="86">
        <v>5</v>
      </c>
      <c r="V69" s="117">
        <v>3</v>
      </c>
      <c r="W69" s="164">
        <v>1</v>
      </c>
      <c r="X69" s="164">
        <v>1</v>
      </c>
      <c r="Y69" s="164">
        <v>3</v>
      </c>
      <c r="Z69" s="164">
        <v>0</v>
      </c>
      <c r="AA69" s="164">
        <v>3</v>
      </c>
      <c r="AB69" s="164">
        <v>5</v>
      </c>
      <c r="AC69" s="164">
        <v>9</v>
      </c>
      <c r="AD69" s="164">
        <v>13</v>
      </c>
      <c r="AE69" s="164">
        <v>1</v>
      </c>
      <c r="AF69" s="164">
        <v>0</v>
      </c>
      <c r="AG69" s="164">
        <f t="shared" si="27"/>
        <v>22</v>
      </c>
      <c r="AH69" s="164">
        <f t="shared" si="28"/>
        <v>22</v>
      </c>
      <c r="AI69" s="164">
        <v>0</v>
      </c>
      <c r="AJ69" s="164">
        <v>1</v>
      </c>
      <c r="AK69" s="164">
        <v>8</v>
      </c>
      <c r="AL69" s="164">
        <v>6</v>
      </c>
      <c r="AM69" s="164">
        <v>14</v>
      </c>
      <c r="AN69" s="164">
        <v>14</v>
      </c>
      <c r="AO69" s="164">
        <v>0</v>
      </c>
      <c r="AP69" s="164">
        <v>1</v>
      </c>
      <c r="AQ69" s="164">
        <v>1</v>
      </c>
      <c r="AR69" s="164">
        <v>2</v>
      </c>
      <c r="AS69" s="164">
        <v>0</v>
      </c>
      <c r="AT69" s="164">
        <v>4</v>
      </c>
      <c r="AU69" s="164">
        <v>49</v>
      </c>
      <c r="AV69" s="164">
        <v>29</v>
      </c>
      <c r="AW69" s="164">
        <v>0</v>
      </c>
      <c r="AX69" s="173">
        <v>0</v>
      </c>
      <c r="AY69" s="63"/>
      <c r="AZ69" s="63"/>
      <c r="BA69" s="63"/>
      <c r="BB69" s="63"/>
      <c r="BC69" s="63"/>
      <c r="BD69" s="63"/>
    </row>
    <row r="70" spans="1:56" ht="15.75" customHeight="1">
      <c r="A70" s="95" t="s">
        <v>84</v>
      </c>
      <c r="B70" s="96"/>
      <c r="C70" s="158">
        <f>SUM(C71:C72)</f>
        <v>0</v>
      </c>
      <c r="D70" s="72">
        <f>SUM(D71:D72)</f>
        <v>0</v>
      </c>
      <c r="E70" s="72">
        <f>SUM(E71:E72)</f>
        <v>0</v>
      </c>
      <c r="F70" s="72">
        <f>SUM(F71:F72)</f>
        <v>0</v>
      </c>
      <c r="G70" s="72">
        <f t="shared" si="21"/>
        <v>195</v>
      </c>
      <c r="H70" s="72">
        <f t="shared" si="22"/>
        <v>247</v>
      </c>
      <c r="I70" s="72">
        <f t="shared" si="23"/>
        <v>1</v>
      </c>
      <c r="J70" s="72">
        <f t="shared" si="24"/>
        <v>7</v>
      </c>
      <c r="K70" s="73">
        <f>SUM(K71:K72)</f>
        <v>0</v>
      </c>
      <c r="L70" s="74">
        <f>SUM(L71:L72)</f>
        <v>3</v>
      </c>
      <c r="M70" s="72">
        <f>SUM(M71:M72)</f>
        <v>1</v>
      </c>
      <c r="N70" s="72">
        <f>SUM(N71:N72)</f>
        <v>4</v>
      </c>
      <c r="O70" s="72">
        <f t="shared" si="25"/>
        <v>99</v>
      </c>
      <c r="P70" s="72">
        <f t="shared" si="26"/>
        <v>147</v>
      </c>
      <c r="Q70" s="72">
        <f aca="true" t="shared" si="39" ref="Q70:AF70">SUM(Q71:Q72)</f>
        <v>0</v>
      </c>
      <c r="R70" s="72">
        <f t="shared" si="39"/>
        <v>3</v>
      </c>
      <c r="S70" s="72">
        <f t="shared" si="39"/>
        <v>47</v>
      </c>
      <c r="T70" s="72">
        <f t="shared" si="39"/>
        <v>48</v>
      </c>
      <c r="U70" s="72">
        <f t="shared" si="39"/>
        <v>16</v>
      </c>
      <c r="V70" s="73">
        <f t="shared" si="39"/>
        <v>19</v>
      </c>
      <c r="W70" s="75">
        <f t="shared" si="39"/>
        <v>3</v>
      </c>
      <c r="X70" s="75">
        <f t="shared" si="39"/>
        <v>6</v>
      </c>
      <c r="Y70" s="75">
        <f t="shared" si="39"/>
        <v>4</v>
      </c>
      <c r="Z70" s="75">
        <f t="shared" si="39"/>
        <v>1</v>
      </c>
      <c r="AA70" s="75">
        <f t="shared" si="39"/>
        <v>9</v>
      </c>
      <c r="AB70" s="75">
        <f t="shared" si="39"/>
        <v>11</v>
      </c>
      <c r="AC70" s="75">
        <f t="shared" si="39"/>
        <v>20</v>
      </c>
      <c r="AD70" s="75">
        <f t="shared" si="39"/>
        <v>54</v>
      </c>
      <c r="AE70" s="75">
        <f t="shared" si="39"/>
        <v>0</v>
      </c>
      <c r="AF70" s="75">
        <f t="shared" si="39"/>
        <v>5</v>
      </c>
      <c r="AG70" s="75">
        <f t="shared" si="27"/>
        <v>90</v>
      </c>
      <c r="AH70" s="75">
        <f t="shared" si="28"/>
        <v>85</v>
      </c>
      <c r="AI70" s="75">
        <f aca="true" t="shared" si="40" ref="AI70:AT70">SUM(AI71:AI72)</f>
        <v>6</v>
      </c>
      <c r="AJ70" s="75">
        <f t="shared" si="40"/>
        <v>7</v>
      </c>
      <c r="AK70" s="75">
        <f t="shared" si="40"/>
        <v>19</v>
      </c>
      <c r="AL70" s="75">
        <f t="shared" si="40"/>
        <v>14</v>
      </c>
      <c r="AM70" s="75">
        <f t="shared" si="40"/>
        <v>48</v>
      </c>
      <c r="AN70" s="75">
        <f t="shared" si="40"/>
        <v>53</v>
      </c>
      <c r="AO70" s="75">
        <f t="shared" si="40"/>
        <v>17</v>
      </c>
      <c r="AP70" s="75">
        <f t="shared" si="40"/>
        <v>11</v>
      </c>
      <c r="AQ70" s="75">
        <f t="shared" si="40"/>
        <v>3</v>
      </c>
      <c r="AR70" s="75">
        <f t="shared" si="40"/>
        <v>5</v>
      </c>
      <c r="AS70" s="75">
        <f t="shared" si="40"/>
        <v>2</v>
      </c>
      <c r="AT70" s="75">
        <f t="shared" si="40"/>
        <v>3</v>
      </c>
      <c r="AU70" s="75">
        <v>129</v>
      </c>
      <c r="AV70" s="75">
        <v>106</v>
      </c>
      <c r="AW70" s="75">
        <f>SUM(AW71:AW72)</f>
        <v>0</v>
      </c>
      <c r="AX70" s="76">
        <f>SUM(AX71:AX72)</f>
        <v>1</v>
      </c>
      <c r="AY70" s="63"/>
      <c r="AZ70" s="63"/>
      <c r="BA70" s="63"/>
      <c r="BB70" s="63"/>
      <c r="BC70" s="63"/>
      <c r="BD70" s="63"/>
    </row>
    <row r="71" spans="1:56" ht="15.75" customHeight="1">
      <c r="A71" s="81"/>
      <c r="B71" s="102" t="s">
        <v>320</v>
      </c>
      <c r="C71" s="167">
        <v>0</v>
      </c>
      <c r="D71" s="77">
        <v>0</v>
      </c>
      <c r="E71" s="77">
        <v>0</v>
      </c>
      <c r="F71" s="77">
        <v>0</v>
      </c>
      <c r="G71" s="77">
        <f t="shared" si="21"/>
        <v>61</v>
      </c>
      <c r="H71" s="77">
        <f t="shared" si="22"/>
        <v>79</v>
      </c>
      <c r="I71" s="77">
        <f t="shared" si="23"/>
        <v>1</v>
      </c>
      <c r="J71" s="77">
        <f t="shared" si="24"/>
        <v>4</v>
      </c>
      <c r="K71" s="114">
        <v>0</v>
      </c>
      <c r="L71" s="115">
        <v>3</v>
      </c>
      <c r="M71" s="77">
        <v>1</v>
      </c>
      <c r="N71" s="77">
        <v>1</v>
      </c>
      <c r="O71" s="77">
        <f t="shared" si="25"/>
        <v>37</v>
      </c>
      <c r="P71" s="77">
        <f t="shared" si="26"/>
        <v>51</v>
      </c>
      <c r="Q71" s="77">
        <v>0</v>
      </c>
      <c r="R71" s="77">
        <v>1</v>
      </c>
      <c r="S71" s="77">
        <v>21</v>
      </c>
      <c r="T71" s="77">
        <v>13</v>
      </c>
      <c r="U71" s="77">
        <v>6</v>
      </c>
      <c r="V71" s="114">
        <v>2</v>
      </c>
      <c r="W71" s="159">
        <v>0</v>
      </c>
      <c r="X71" s="159">
        <v>2</v>
      </c>
      <c r="Y71" s="159">
        <v>1</v>
      </c>
      <c r="Z71" s="159">
        <v>0</v>
      </c>
      <c r="AA71" s="159">
        <v>3</v>
      </c>
      <c r="AB71" s="159">
        <v>5</v>
      </c>
      <c r="AC71" s="159">
        <v>6</v>
      </c>
      <c r="AD71" s="159">
        <v>24</v>
      </c>
      <c r="AE71" s="159">
        <v>0</v>
      </c>
      <c r="AF71" s="159">
        <v>4</v>
      </c>
      <c r="AG71" s="159">
        <f t="shared" si="27"/>
        <v>21</v>
      </c>
      <c r="AH71" s="159">
        <f t="shared" si="28"/>
        <v>20</v>
      </c>
      <c r="AI71" s="159">
        <v>2</v>
      </c>
      <c r="AJ71" s="159">
        <v>3</v>
      </c>
      <c r="AK71" s="159">
        <v>5</v>
      </c>
      <c r="AL71" s="159">
        <v>2</v>
      </c>
      <c r="AM71" s="159">
        <v>14</v>
      </c>
      <c r="AN71" s="159">
        <v>15</v>
      </c>
      <c r="AO71" s="159">
        <v>0</v>
      </c>
      <c r="AP71" s="159">
        <v>0</v>
      </c>
      <c r="AQ71" s="159">
        <v>1</v>
      </c>
      <c r="AR71" s="159">
        <v>2</v>
      </c>
      <c r="AS71" s="159">
        <v>1</v>
      </c>
      <c r="AT71" s="159">
        <v>2</v>
      </c>
      <c r="AU71" s="159">
        <v>48</v>
      </c>
      <c r="AV71" s="159">
        <v>30</v>
      </c>
      <c r="AW71" s="159">
        <v>0</v>
      </c>
      <c r="AX71" s="168">
        <v>0</v>
      </c>
      <c r="AY71" s="63"/>
      <c r="AZ71" s="63"/>
      <c r="BA71" s="63"/>
      <c r="BB71" s="63"/>
      <c r="BC71" s="63"/>
      <c r="BD71" s="63"/>
    </row>
    <row r="72" spans="1:56" ht="15.75" customHeight="1">
      <c r="A72" s="84"/>
      <c r="B72" s="103" t="s">
        <v>321</v>
      </c>
      <c r="C72" s="169">
        <v>0</v>
      </c>
      <c r="D72" s="86">
        <v>0</v>
      </c>
      <c r="E72" s="86">
        <v>0</v>
      </c>
      <c r="F72" s="86">
        <v>0</v>
      </c>
      <c r="G72" s="86">
        <f t="shared" si="21"/>
        <v>134</v>
      </c>
      <c r="H72" s="86">
        <f t="shared" si="22"/>
        <v>168</v>
      </c>
      <c r="I72" s="86">
        <f t="shared" si="23"/>
        <v>0</v>
      </c>
      <c r="J72" s="86">
        <f t="shared" si="24"/>
        <v>3</v>
      </c>
      <c r="K72" s="117">
        <v>0</v>
      </c>
      <c r="L72" s="118">
        <v>0</v>
      </c>
      <c r="M72" s="86">
        <v>0</v>
      </c>
      <c r="N72" s="86">
        <v>3</v>
      </c>
      <c r="O72" s="86">
        <f t="shared" si="25"/>
        <v>62</v>
      </c>
      <c r="P72" s="86">
        <f t="shared" si="26"/>
        <v>96</v>
      </c>
      <c r="Q72" s="86">
        <v>0</v>
      </c>
      <c r="R72" s="86">
        <v>2</v>
      </c>
      <c r="S72" s="86">
        <v>26</v>
      </c>
      <c r="T72" s="86">
        <v>35</v>
      </c>
      <c r="U72" s="86">
        <v>10</v>
      </c>
      <c r="V72" s="117">
        <v>17</v>
      </c>
      <c r="W72" s="164">
        <v>3</v>
      </c>
      <c r="X72" s="164">
        <v>4</v>
      </c>
      <c r="Y72" s="164">
        <v>3</v>
      </c>
      <c r="Z72" s="164">
        <v>1</v>
      </c>
      <c r="AA72" s="164">
        <v>6</v>
      </c>
      <c r="AB72" s="164">
        <v>6</v>
      </c>
      <c r="AC72" s="164">
        <v>14</v>
      </c>
      <c r="AD72" s="164">
        <v>30</v>
      </c>
      <c r="AE72" s="164">
        <v>0</v>
      </c>
      <c r="AF72" s="164">
        <v>1</v>
      </c>
      <c r="AG72" s="164">
        <f t="shared" si="27"/>
        <v>69</v>
      </c>
      <c r="AH72" s="164">
        <f t="shared" si="28"/>
        <v>65</v>
      </c>
      <c r="AI72" s="164">
        <v>4</v>
      </c>
      <c r="AJ72" s="164">
        <v>4</v>
      </c>
      <c r="AK72" s="164">
        <v>14</v>
      </c>
      <c r="AL72" s="164">
        <v>12</v>
      </c>
      <c r="AM72" s="164">
        <v>34</v>
      </c>
      <c r="AN72" s="164">
        <v>38</v>
      </c>
      <c r="AO72" s="164">
        <v>17</v>
      </c>
      <c r="AP72" s="164">
        <v>11</v>
      </c>
      <c r="AQ72" s="164">
        <v>2</v>
      </c>
      <c r="AR72" s="164">
        <v>3</v>
      </c>
      <c r="AS72" s="164">
        <v>1</v>
      </c>
      <c r="AT72" s="164">
        <v>1</v>
      </c>
      <c r="AU72" s="164">
        <v>81</v>
      </c>
      <c r="AV72" s="164">
        <v>76</v>
      </c>
      <c r="AW72" s="164">
        <v>0</v>
      </c>
      <c r="AX72" s="173">
        <v>1</v>
      </c>
      <c r="AY72" s="63"/>
      <c r="AZ72" s="63"/>
      <c r="BA72" s="63"/>
      <c r="BB72" s="63"/>
      <c r="BC72" s="63"/>
      <c r="BD72" s="63"/>
    </row>
    <row r="73" spans="1:56" ht="15.75" customHeight="1">
      <c r="A73" s="95" t="s">
        <v>322</v>
      </c>
      <c r="B73" s="96"/>
      <c r="C73" s="158">
        <f>SUM(C74:C76)</f>
        <v>0</v>
      </c>
      <c r="D73" s="72">
        <f>SUM(D74:D76)</f>
        <v>0</v>
      </c>
      <c r="E73" s="72">
        <f>SUM(E74:E76)</f>
        <v>0</v>
      </c>
      <c r="F73" s="72">
        <f>SUM(F74:F76)</f>
        <v>0</v>
      </c>
      <c r="G73" s="72">
        <f t="shared" si="21"/>
        <v>239</v>
      </c>
      <c r="H73" s="72">
        <f t="shared" si="22"/>
        <v>292</v>
      </c>
      <c r="I73" s="72">
        <f t="shared" si="23"/>
        <v>4</v>
      </c>
      <c r="J73" s="72">
        <f t="shared" si="24"/>
        <v>5</v>
      </c>
      <c r="K73" s="73">
        <f>SUM(K74:K76)</f>
        <v>3</v>
      </c>
      <c r="L73" s="74">
        <f>SUM(L74:L76)</f>
        <v>5</v>
      </c>
      <c r="M73" s="72">
        <f>SUM(M74:M76)</f>
        <v>1</v>
      </c>
      <c r="N73" s="72">
        <f>SUM(N74:N76)</f>
        <v>0</v>
      </c>
      <c r="O73" s="72">
        <f t="shared" si="25"/>
        <v>133</v>
      </c>
      <c r="P73" s="72">
        <f t="shared" si="26"/>
        <v>175</v>
      </c>
      <c r="Q73" s="72">
        <f aca="true" t="shared" si="41" ref="Q73:AF73">SUM(Q74:Q76)</f>
        <v>1</v>
      </c>
      <c r="R73" s="72">
        <f t="shared" si="41"/>
        <v>1</v>
      </c>
      <c r="S73" s="72">
        <f t="shared" si="41"/>
        <v>40</v>
      </c>
      <c r="T73" s="72">
        <f t="shared" si="41"/>
        <v>36</v>
      </c>
      <c r="U73" s="72">
        <f t="shared" si="41"/>
        <v>7</v>
      </c>
      <c r="V73" s="73">
        <f t="shared" si="41"/>
        <v>4</v>
      </c>
      <c r="W73" s="75">
        <f t="shared" si="41"/>
        <v>7</v>
      </c>
      <c r="X73" s="75">
        <f t="shared" si="41"/>
        <v>15</v>
      </c>
      <c r="Y73" s="75">
        <f t="shared" si="41"/>
        <v>3</v>
      </c>
      <c r="Z73" s="75">
        <f t="shared" si="41"/>
        <v>2</v>
      </c>
      <c r="AA73" s="75">
        <f t="shared" si="41"/>
        <v>11</v>
      </c>
      <c r="AB73" s="75">
        <f t="shared" si="41"/>
        <v>16</v>
      </c>
      <c r="AC73" s="75">
        <f t="shared" si="41"/>
        <v>57</v>
      </c>
      <c r="AD73" s="75">
        <f t="shared" si="41"/>
        <v>96</v>
      </c>
      <c r="AE73" s="75">
        <f t="shared" si="41"/>
        <v>7</v>
      </c>
      <c r="AF73" s="75">
        <f t="shared" si="41"/>
        <v>5</v>
      </c>
      <c r="AG73" s="75">
        <f t="shared" si="27"/>
        <v>86</v>
      </c>
      <c r="AH73" s="75">
        <f t="shared" si="28"/>
        <v>102</v>
      </c>
      <c r="AI73" s="75">
        <f aca="true" t="shared" si="42" ref="AI73:AT73">SUM(AI74:AI76)</f>
        <v>6</v>
      </c>
      <c r="AJ73" s="75">
        <f t="shared" si="42"/>
        <v>14</v>
      </c>
      <c r="AK73" s="75">
        <f t="shared" si="42"/>
        <v>24</v>
      </c>
      <c r="AL73" s="75">
        <f t="shared" si="42"/>
        <v>26</v>
      </c>
      <c r="AM73" s="75">
        <f t="shared" si="42"/>
        <v>52</v>
      </c>
      <c r="AN73" s="75">
        <f t="shared" si="42"/>
        <v>54</v>
      </c>
      <c r="AO73" s="75">
        <f t="shared" si="42"/>
        <v>4</v>
      </c>
      <c r="AP73" s="75">
        <f t="shared" si="42"/>
        <v>8</v>
      </c>
      <c r="AQ73" s="75">
        <f t="shared" si="42"/>
        <v>8</v>
      </c>
      <c r="AR73" s="75">
        <f t="shared" si="42"/>
        <v>5</v>
      </c>
      <c r="AS73" s="75">
        <f t="shared" si="42"/>
        <v>8</v>
      </c>
      <c r="AT73" s="75">
        <f t="shared" si="42"/>
        <v>5</v>
      </c>
      <c r="AU73" s="75">
        <v>169</v>
      </c>
      <c r="AV73" s="75">
        <v>150</v>
      </c>
      <c r="AW73" s="75">
        <f>SUM(AW74:AW76)</f>
        <v>0</v>
      </c>
      <c r="AX73" s="76">
        <f>SUM(AX74:AX76)</f>
        <v>1</v>
      </c>
      <c r="AY73" s="63"/>
      <c r="AZ73" s="63"/>
      <c r="BA73" s="63"/>
      <c r="BB73" s="63"/>
      <c r="BC73" s="63"/>
      <c r="BD73" s="63"/>
    </row>
    <row r="74" spans="1:56" ht="15.75" customHeight="1">
      <c r="A74" s="81"/>
      <c r="B74" s="102" t="s">
        <v>323</v>
      </c>
      <c r="C74" s="167">
        <v>0</v>
      </c>
      <c r="D74" s="77">
        <v>0</v>
      </c>
      <c r="E74" s="77">
        <v>0</v>
      </c>
      <c r="F74" s="77">
        <v>0</v>
      </c>
      <c r="G74" s="77">
        <f t="shared" si="21"/>
        <v>66</v>
      </c>
      <c r="H74" s="77">
        <f t="shared" si="22"/>
        <v>82</v>
      </c>
      <c r="I74" s="77">
        <f t="shared" si="23"/>
        <v>1</v>
      </c>
      <c r="J74" s="77">
        <f t="shared" si="24"/>
        <v>2</v>
      </c>
      <c r="K74" s="114">
        <v>0</v>
      </c>
      <c r="L74" s="115">
        <v>2</v>
      </c>
      <c r="M74" s="77">
        <v>1</v>
      </c>
      <c r="N74" s="77">
        <v>0</v>
      </c>
      <c r="O74" s="77">
        <f t="shared" si="25"/>
        <v>38</v>
      </c>
      <c r="P74" s="77">
        <f t="shared" si="26"/>
        <v>52</v>
      </c>
      <c r="Q74" s="77">
        <v>0</v>
      </c>
      <c r="R74" s="77">
        <v>1</v>
      </c>
      <c r="S74" s="77">
        <v>8</v>
      </c>
      <c r="T74" s="77">
        <v>10</v>
      </c>
      <c r="U74" s="77">
        <v>4</v>
      </c>
      <c r="V74" s="114">
        <v>0</v>
      </c>
      <c r="W74" s="159">
        <v>1</v>
      </c>
      <c r="X74" s="159">
        <v>3</v>
      </c>
      <c r="Y74" s="159">
        <v>1</v>
      </c>
      <c r="Z74" s="159">
        <v>0</v>
      </c>
      <c r="AA74" s="159">
        <v>6</v>
      </c>
      <c r="AB74" s="159">
        <v>6</v>
      </c>
      <c r="AC74" s="159">
        <v>13</v>
      </c>
      <c r="AD74" s="159">
        <v>29</v>
      </c>
      <c r="AE74" s="159">
        <v>5</v>
      </c>
      <c r="AF74" s="159">
        <v>3</v>
      </c>
      <c r="AG74" s="159">
        <f t="shared" si="27"/>
        <v>22</v>
      </c>
      <c r="AH74" s="159">
        <f t="shared" si="28"/>
        <v>25</v>
      </c>
      <c r="AI74" s="159">
        <v>2</v>
      </c>
      <c r="AJ74" s="159">
        <v>4</v>
      </c>
      <c r="AK74" s="159">
        <v>6</v>
      </c>
      <c r="AL74" s="159">
        <v>4</v>
      </c>
      <c r="AM74" s="159">
        <v>12</v>
      </c>
      <c r="AN74" s="159">
        <v>14</v>
      </c>
      <c r="AO74" s="159">
        <v>2</v>
      </c>
      <c r="AP74" s="159">
        <v>3</v>
      </c>
      <c r="AQ74" s="159">
        <v>2</v>
      </c>
      <c r="AR74" s="159">
        <v>3</v>
      </c>
      <c r="AS74" s="159">
        <v>3</v>
      </c>
      <c r="AT74" s="159">
        <v>0</v>
      </c>
      <c r="AU74" s="159">
        <v>50</v>
      </c>
      <c r="AV74" s="159">
        <v>45</v>
      </c>
      <c r="AW74" s="159">
        <v>0</v>
      </c>
      <c r="AX74" s="168">
        <v>0</v>
      </c>
      <c r="AY74" s="63"/>
      <c r="AZ74" s="63"/>
      <c r="BA74" s="63"/>
      <c r="BB74" s="63"/>
      <c r="BC74" s="63"/>
      <c r="BD74" s="63"/>
    </row>
    <row r="75" spans="1:56" ht="15.75" customHeight="1">
      <c r="A75" s="81"/>
      <c r="B75" s="102" t="s">
        <v>192</v>
      </c>
      <c r="C75" s="167">
        <v>0</v>
      </c>
      <c r="D75" s="77">
        <v>0</v>
      </c>
      <c r="E75" s="77">
        <v>0</v>
      </c>
      <c r="F75" s="77">
        <v>0</v>
      </c>
      <c r="G75" s="77">
        <f t="shared" si="21"/>
        <v>97</v>
      </c>
      <c r="H75" s="77">
        <f t="shared" si="22"/>
        <v>105</v>
      </c>
      <c r="I75" s="77">
        <f t="shared" si="23"/>
        <v>1</v>
      </c>
      <c r="J75" s="77">
        <f t="shared" si="24"/>
        <v>3</v>
      </c>
      <c r="K75" s="114">
        <v>1</v>
      </c>
      <c r="L75" s="115">
        <v>3</v>
      </c>
      <c r="M75" s="77">
        <v>0</v>
      </c>
      <c r="N75" s="77">
        <v>0</v>
      </c>
      <c r="O75" s="77">
        <f t="shared" si="25"/>
        <v>52</v>
      </c>
      <c r="P75" s="77">
        <f t="shared" si="26"/>
        <v>57</v>
      </c>
      <c r="Q75" s="77">
        <v>1</v>
      </c>
      <c r="R75" s="77">
        <v>0</v>
      </c>
      <c r="S75" s="77">
        <v>16</v>
      </c>
      <c r="T75" s="77">
        <v>9</v>
      </c>
      <c r="U75" s="77">
        <v>2</v>
      </c>
      <c r="V75" s="114">
        <v>1</v>
      </c>
      <c r="W75" s="159">
        <v>4</v>
      </c>
      <c r="X75" s="159">
        <v>9</v>
      </c>
      <c r="Y75" s="159">
        <v>1</v>
      </c>
      <c r="Z75" s="159">
        <v>2</v>
      </c>
      <c r="AA75" s="159">
        <v>4</v>
      </c>
      <c r="AB75" s="159">
        <v>3</v>
      </c>
      <c r="AC75" s="159">
        <v>24</v>
      </c>
      <c r="AD75" s="159">
        <v>32</v>
      </c>
      <c r="AE75" s="159">
        <v>0</v>
      </c>
      <c r="AF75" s="159">
        <v>1</v>
      </c>
      <c r="AG75" s="159">
        <f t="shared" si="27"/>
        <v>37</v>
      </c>
      <c r="AH75" s="159">
        <f t="shared" si="28"/>
        <v>41</v>
      </c>
      <c r="AI75" s="159">
        <v>2</v>
      </c>
      <c r="AJ75" s="159">
        <v>4</v>
      </c>
      <c r="AK75" s="159">
        <v>11</v>
      </c>
      <c r="AL75" s="159">
        <v>15</v>
      </c>
      <c r="AM75" s="159">
        <v>23</v>
      </c>
      <c r="AN75" s="159">
        <v>21</v>
      </c>
      <c r="AO75" s="159">
        <v>1</v>
      </c>
      <c r="AP75" s="159">
        <v>1</v>
      </c>
      <c r="AQ75" s="159">
        <v>4</v>
      </c>
      <c r="AR75" s="159">
        <v>1</v>
      </c>
      <c r="AS75" s="159">
        <v>3</v>
      </c>
      <c r="AT75" s="159">
        <v>3</v>
      </c>
      <c r="AU75" s="159">
        <v>52</v>
      </c>
      <c r="AV75" s="159">
        <v>46</v>
      </c>
      <c r="AW75" s="159">
        <v>0</v>
      </c>
      <c r="AX75" s="168">
        <v>1</v>
      </c>
      <c r="AY75" s="63"/>
      <c r="AZ75" s="63"/>
      <c r="BA75" s="63"/>
      <c r="BB75" s="63"/>
      <c r="BC75" s="63"/>
      <c r="BD75" s="63"/>
    </row>
    <row r="76" spans="1:56" ht="15.75" customHeight="1" thickBot="1">
      <c r="A76" s="109"/>
      <c r="B76" s="110" t="s">
        <v>193</v>
      </c>
      <c r="C76" s="175">
        <v>0</v>
      </c>
      <c r="D76" s="111">
        <v>0</v>
      </c>
      <c r="E76" s="111">
        <v>0</v>
      </c>
      <c r="F76" s="111">
        <v>0</v>
      </c>
      <c r="G76" s="111">
        <f t="shared" si="21"/>
        <v>76</v>
      </c>
      <c r="H76" s="111">
        <f t="shared" si="22"/>
        <v>105</v>
      </c>
      <c r="I76" s="111">
        <f t="shared" si="23"/>
        <v>2</v>
      </c>
      <c r="J76" s="111">
        <f t="shared" si="24"/>
        <v>0</v>
      </c>
      <c r="K76" s="127">
        <v>2</v>
      </c>
      <c r="L76" s="128">
        <v>0</v>
      </c>
      <c r="M76" s="111">
        <v>0</v>
      </c>
      <c r="N76" s="111">
        <v>0</v>
      </c>
      <c r="O76" s="111">
        <f t="shared" si="25"/>
        <v>43</v>
      </c>
      <c r="P76" s="111">
        <f t="shared" si="26"/>
        <v>66</v>
      </c>
      <c r="Q76" s="111">
        <v>0</v>
      </c>
      <c r="R76" s="111">
        <v>0</v>
      </c>
      <c r="S76" s="111">
        <v>16</v>
      </c>
      <c r="T76" s="111">
        <v>17</v>
      </c>
      <c r="U76" s="111">
        <v>1</v>
      </c>
      <c r="V76" s="127">
        <v>3</v>
      </c>
      <c r="W76" s="166">
        <v>2</v>
      </c>
      <c r="X76" s="166">
        <v>3</v>
      </c>
      <c r="Y76" s="166">
        <v>1</v>
      </c>
      <c r="Z76" s="166">
        <v>0</v>
      </c>
      <c r="AA76" s="166">
        <v>1</v>
      </c>
      <c r="AB76" s="166">
        <v>7</v>
      </c>
      <c r="AC76" s="166">
        <v>20</v>
      </c>
      <c r="AD76" s="166">
        <v>35</v>
      </c>
      <c r="AE76" s="166">
        <v>2</v>
      </c>
      <c r="AF76" s="166">
        <v>1</v>
      </c>
      <c r="AG76" s="166">
        <f t="shared" si="27"/>
        <v>27</v>
      </c>
      <c r="AH76" s="166">
        <f t="shared" si="28"/>
        <v>36</v>
      </c>
      <c r="AI76" s="166">
        <v>2</v>
      </c>
      <c r="AJ76" s="166">
        <v>6</v>
      </c>
      <c r="AK76" s="166">
        <v>7</v>
      </c>
      <c r="AL76" s="166">
        <v>7</v>
      </c>
      <c r="AM76" s="166">
        <v>17</v>
      </c>
      <c r="AN76" s="166">
        <v>19</v>
      </c>
      <c r="AO76" s="166">
        <v>1</v>
      </c>
      <c r="AP76" s="166">
        <v>4</v>
      </c>
      <c r="AQ76" s="166">
        <v>2</v>
      </c>
      <c r="AR76" s="166">
        <v>1</v>
      </c>
      <c r="AS76" s="166">
        <v>2</v>
      </c>
      <c r="AT76" s="166">
        <v>2</v>
      </c>
      <c r="AU76" s="166">
        <v>67</v>
      </c>
      <c r="AV76" s="166">
        <v>59</v>
      </c>
      <c r="AW76" s="166">
        <v>0</v>
      </c>
      <c r="AX76" s="176">
        <v>0</v>
      </c>
      <c r="AY76" s="63"/>
      <c r="AZ76" s="63"/>
      <c r="BA76" s="63"/>
      <c r="BB76" s="63"/>
      <c r="BC76" s="63"/>
      <c r="BD76" s="63"/>
    </row>
    <row r="77" spans="1:56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</row>
    <row r="78" spans="3:56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</row>
    <row r="79" spans="3:56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</row>
    <row r="80" spans="3:50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3:50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2" spans="3:50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</row>
    <row r="83" spans="3:50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</row>
    <row r="84" spans="3:50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</row>
    <row r="85" spans="3:50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</row>
    <row r="86" spans="3:50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3:50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3:50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3:50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3:50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3:50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3:50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3:50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</row>
    <row r="94" spans="3:50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</row>
    <row r="95" spans="3:50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</row>
    <row r="96" spans="3:50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</row>
    <row r="97" spans="3:50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</row>
    <row r="98" spans="3:50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</row>
    <row r="99" spans="3:50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</row>
    <row r="100" spans="3:50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</row>
    <row r="101" spans="3:50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</row>
    <row r="102" spans="3:50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</row>
    <row r="103" spans="3:50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</row>
    <row r="104" spans="3:50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</row>
    <row r="105" spans="3:50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</row>
    <row r="106" spans="3:50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</row>
    <row r="107" spans="3:50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</row>
    <row r="108" spans="3:50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3:50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</row>
    <row r="110" spans="3:50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</row>
    <row r="111" spans="3:50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</row>
    <row r="112" spans="3:50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3:50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3:50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</row>
    <row r="115" spans="3:50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</row>
    <row r="116" spans="3:50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</row>
    <row r="117" spans="3:50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</row>
    <row r="118" spans="3:50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</row>
    <row r="119" spans="3:50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</row>
    <row r="120" spans="3:50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</row>
    <row r="121" spans="3:50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</row>
    <row r="122" spans="3:50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</row>
    <row r="123" spans="3:50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</row>
    <row r="124" spans="3:50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</row>
    <row r="125" spans="3:50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</row>
    <row r="126" spans="3:50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</row>
    <row r="127" spans="3:50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</row>
    <row r="128" spans="3:50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</row>
    <row r="129" spans="3:50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</row>
    <row r="130" spans="3:50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</row>
    <row r="131" spans="3:50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</row>
    <row r="132" spans="3:50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</row>
    <row r="133" spans="3:50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</row>
    <row r="134" spans="3:50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</row>
    <row r="135" spans="3:50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</row>
    <row r="136" spans="3:50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</row>
    <row r="137" spans="3:50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</row>
    <row r="138" spans="3:50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</row>
    <row r="139" spans="3:50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</row>
    <row r="140" spans="3:50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</row>
    <row r="141" spans="3:50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</row>
    <row r="142" spans="3:50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</row>
    <row r="143" spans="3:50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</row>
    <row r="144" spans="3:50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</row>
    <row r="145" spans="3:50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</row>
    <row r="146" spans="3:50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</row>
    <row r="147" spans="3:50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</row>
    <row r="148" spans="3:50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</row>
    <row r="149" spans="3:50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</row>
    <row r="150" spans="3:50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</row>
    <row r="151" spans="3:50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</row>
    <row r="152" spans="3:50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</row>
    <row r="153" spans="3:50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</row>
    <row r="154" spans="3:50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</row>
    <row r="155" spans="3:50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</row>
    <row r="156" spans="3:50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</row>
    <row r="157" spans="3:50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</row>
    <row r="158" spans="3:50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</row>
    <row r="159" spans="3:50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</row>
    <row r="160" spans="3:50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</row>
    <row r="161" spans="3:50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</row>
    <row r="162" spans="3:50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</row>
    <row r="163" spans="3:50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</row>
    <row r="164" spans="3:50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</row>
    <row r="165" spans="3:50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</row>
    <row r="166" spans="3:50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</row>
    <row r="167" spans="3:50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</row>
    <row r="168" spans="3:50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</row>
    <row r="169" spans="3:50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</row>
    <row r="170" spans="3:50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</row>
    <row r="171" spans="3:50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</row>
    <row r="172" spans="3:50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</row>
    <row r="173" spans="3:50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</row>
    <row r="174" spans="3:50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</row>
    <row r="175" spans="3:50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</row>
    <row r="176" spans="3:50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</row>
    <row r="177" spans="3:50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</row>
    <row r="178" spans="3:50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</row>
    <row r="179" spans="3:50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</row>
    <row r="180" spans="3:50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</row>
    <row r="181" spans="3:50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</row>
    <row r="182" spans="3:50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</row>
    <row r="183" spans="3:50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</row>
    <row r="184" spans="3:50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</row>
    <row r="185" spans="3:50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</row>
    <row r="186" spans="3:50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</row>
    <row r="187" spans="3:50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</row>
    <row r="188" spans="3:50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</row>
    <row r="189" spans="3:50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</row>
    <row r="190" spans="3:50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</row>
    <row r="191" spans="3:50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</row>
    <row r="192" spans="3:50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</row>
    <row r="193" spans="3:50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</row>
    <row r="194" spans="3:50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</row>
    <row r="195" spans="3:50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</row>
    <row r="196" spans="3:50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</row>
    <row r="197" spans="3:50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</row>
    <row r="198" spans="3:50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</row>
    <row r="199" spans="3:50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</row>
    <row r="200" spans="3:50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</row>
    <row r="201" spans="3:50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</row>
    <row r="202" spans="3:50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</row>
    <row r="203" spans="3:50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</row>
    <row r="204" spans="3:50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</row>
    <row r="205" spans="3:50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</row>
    <row r="206" spans="3:50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</row>
    <row r="207" spans="3:50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</row>
    <row r="208" spans="3:50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</row>
    <row r="209" spans="3:50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</row>
    <row r="210" spans="3:50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</row>
    <row r="211" spans="3:50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</row>
    <row r="212" spans="3:50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</row>
    <row r="213" spans="3:50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</row>
    <row r="214" spans="3:50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</row>
    <row r="215" spans="3:50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</row>
    <row r="216" spans="3:50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</row>
    <row r="217" spans="3:50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</row>
    <row r="218" spans="3:50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</row>
    <row r="219" spans="3:50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</row>
    <row r="220" spans="3:50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</row>
    <row r="221" spans="3:50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</row>
    <row r="222" spans="3:50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</row>
    <row r="223" spans="3:50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</row>
    <row r="224" spans="3:50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</row>
    <row r="225" spans="3:50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</row>
    <row r="226" spans="3:50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</row>
    <row r="227" spans="3:50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</row>
    <row r="228" spans="3:50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</row>
    <row r="229" spans="3:50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</row>
    <row r="230" spans="3:50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</row>
    <row r="231" spans="3:50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</row>
    <row r="232" spans="3:50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</row>
    <row r="233" spans="3:50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</row>
    <row r="234" spans="3:50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</row>
    <row r="235" spans="3:50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</row>
    <row r="236" spans="3:50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</row>
    <row r="237" spans="3:50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</row>
    <row r="238" spans="3:50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</row>
  </sheetData>
  <sheetProtection/>
  <mergeCells count="46">
    <mergeCell ref="AA3:AB3"/>
    <mergeCell ref="AQ5:AR6"/>
    <mergeCell ref="AI6:AJ6"/>
    <mergeCell ref="AI3:AJ3"/>
    <mergeCell ref="AK6:AL6"/>
    <mergeCell ref="AM6:AN6"/>
    <mergeCell ref="AE3:AF3"/>
    <mergeCell ref="AW3:AX3"/>
    <mergeCell ref="AU5:AV6"/>
    <mergeCell ref="AE6:AF6"/>
    <mergeCell ref="AT5:AT6"/>
    <mergeCell ref="AU3:AV3"/>
    <mergeCell ref="AG3:AH3"/>
    <mergeCell ref="AK3:AL3"/>
    <mergeCell ref="AM3:AN3"/>
    <mergeCell ref="AO3:AP3"/>
    <mergeCell ref="AQ3:AR3"/>
    <mergeCell ref="AS3:AT3"/>
    <mergeCell ref="AS5:AS6"/>
    <mergeCell ref="AC6:AD6"/>
    <mergeCell ref="A3:A8"/>
    <mergeCell ref="B3:B8"/>
    <mergeCell ref="O3:P3"/>
    <mergeCell ref="Q3:R3"/>
    <mergeCell ref="C5:D6"/>
    <mergeCell ref="E5:E6"/>
    <mergeCell ref="F5:F6"/>
    <mergeCell ref="C3:D3"/>
    <mergeCell ref="Y6:Z6"/>
    <mergeCell ref="W3:X3"/>
    <mergeCell ref="S3:T3"/>
    <mergeCell ref="O5:O6"/>
    <mergeCell ref="P5:P6"/>
    <mergeCell ref="I3:J3"/>
    <mergeCell ref="E3:F3"/>
    <mergeCell ref="Y3:Z3"/>
    <mergeCell ref="AW5:AX6"/>
    <mergeCell ref="S6:T6"/>
    <mergeCell ref="G3:H3"/>
    <mergeCell ref="K3:L3"/>
    <mergeCell ref="M3:N3"/>
    <mergeCell ref="U3:V3"/>
    <mergeCell ref="AG5:AH6"/>
    <mergeCell ref="I5:J6"/>
    <mergeCell ref="G5:H6"/>
    <mergeCell ref="AC3:AD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55" r:id="rId1"/>
  <headerFooter alignWithMargins="0">
    <oddFooter>&amp;R&amp;A &amp;P/&amp;N</oddFooter>
  </headerFooter>
  <colBreaks count="1" manualBreakCount="1">
    <brk id="26" max="1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BN238"/>
  <sheetViews>
    <sheetView view="pageBreakPreview" zoomScale="70" zoomScaleNormal="70" zoomScaleSheetLayoutView="7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2" sqref="G22"/>
    </sheetView>
  </sheetViews>
  <sheetFormatPr defaultColWidth="9.00390625" defaultRowHeight="13.5"/>
  <cols>
    <col min="1" max="1" width="8.75390625" style="10" customWidth="1"/>
    <col min="2" max="2" width="11.625" style="10" customWidth="1"/>
    <col min="3" max="4" width="8.875" style="10" customWidth="1"/>
    <col min="5" max="10" width="5.875" style="10" customWidth="1"/>
    <col min="11" max="14" width="8.875" style="10" customWidth="1"/>
    <col min="15" max="60" width="5.875" style="10" customWidth="1"/>
    <col min="61" max="16384" width="9.00390625" style="10" customWidth="1"/>
  </cols>
  <sheetData>
    <row r="1" spans="1:22" ht="30" customHeight="1">
      <c r="A1" s="3" t="s">
        <v>324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</row>
    <row r="2" spans="1:36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AI2" s="185"/>
      <c r="AJ2" s="185"/>
    </row>
    <row r="3" spans="1:60" ht="19.5" customHeight="1">
      <c r="A3" s="407" t="s">
        <v>194</v>
      </c>
      <c r="B3" s="411" t="s">
        <v>198</v>
      </c>
      <c r="C3" s="439" t="s">
        <v>325</v>
      </c>
      <c r="D3" s="440"/>
      <c r="E3" s="439" t="s">
        <v>326</v>
      </c>
      <c r="F3" s="441"/>
      <c r="G3" s="439" t="s">
        <v>327</v>
      </c>
      <c r="H3" s="441"/>
      <c r="I3" s="439" t="s">
        <v>328</v>
      </c>
      <c r="J3" s="440"/>
      <c r="K3" s="439" t="s">
        <v>329</v>
      </c>
      <c r="L3" s="441"/>
      <c r="M3" s="442" t="s">
        <v>330</v>
      </c>
      <c r="N3" s="443"/>
      <c r="O3" s="439" t="s">
        <v>331</v>
      </c>
      <c r="P3" s="440"/>
      <c r="Q3" s="439" t="s">
        <v>332</v>
      </c>
      <c r="R3" s="440"/>
      <c r="S3" s="439" t="s">
        <v>333</v>
      </c>
      <c r="T3" s="440"/>
      <c r="U3" s="439" t="s">
        <v>334</v>
      </c>
      <c r="V3" s="440"/>
      <c r="W3" s="439" t="s">
        <v>335</v>
      </c>
      <c r="X3" s="440"/>
      <c r="Y3" s="439" t="s">
        <v>336</v>
      </c>
      <c r="Z3" s="440"/>
      <c r="AA3" s="442" t="s">
        <v>337</v>
      </c>
      <c r="AB3" s="445"/>
      <c r="AC3" s="442" t="s">
        <v>338</v>
      </c>
      <c r="AD3" s="443"/>
      <c r="AE3" s="442" t="s">
        <v>339</v>
      </c>
      <c r="AF3" s="445"/>
      <c r="AG3" s="439" t="s">
        <v>340</v>
      </c>
      <c r="AH3" s="440"/>
      <c r="AI3" s="395" t="s">
        <v>341</v>
      </c>
      <c r="AJ3" s="446"/>
      <c r="AK3" s="439" t="s">
        <v>342</v>
      </c>
      <c r="AL3" s="441"/>
      <c r="AM3" s="439" t="s">
        <v>343</v>
      </c>
      <c r="AN3" s="440"/>
      <c r="AO3" s="439" t="s">
        <v>344</v>
      </c>
      <c r="AP3" s="441"/>
      <c r="AQ3" s="439" t="s">
        <v>345</v>
      </c>
      <c r="AR3" s="440"/>
      <c r="AS3" s="442" t="s">
        <v>346</v>
      </c>
      <c r="AT3" s="445"/>
      <c r="AU3" s="442" t="s">
        <v>347</v>
      </c>
      <c r="AV3" s="443"/>
      <c r="AW3" s="439" t="s">
        <v>348</v>
      </c>
      <c r="AX3" s="440"/>
      <c r="AY3" s="439" t="s">
        <v>349</v>
      </c>
      <c r="AZ3" s="440"/>
      <c r="BA3" s="439" t="s">
        <v>350</v>
      </c>
      <c r="BB3" s="440"/>
      <c r="BC3" s="439" t="s">
        <v>351</v>
      </c>
      <c r="BD3" s="441"/>
      <c r="BE3" s="439" t="s">
        <v>352</v>
      </c>
      <c r="BF3" s="440"/>
      <c r="BG3" s="439" t="s">
        <v>353</v>
      </c>
      <c r="BH3" s="450"/>
    </row>
    <row r="4" spans="1:60" ht="4.5" customHeight="1">
      <c r="A4" s="408"/>
      <c r="B4" s="412"/>
      <c r="C4" s="13"/>
      <c r="D4" s="15"/>
      <c r="E4" s="13"/>
      <c r="F4" s="14"/>
      <c r="G4" s="13"/>
      <c r="H4" s="14"/>
      <c r="I4" s="13"/>
      <c r="J4" s="15"/>
      <c r="K4" s="13"/>
      <c r="L4" s="14"/>
      <c r="M4" s="11"/>
      <c r="N4" s="133"/>
      <c r="O4" s="13"/>
      <c r="P4" s="15"/>
      <c r="Q4" s="13"/>
      <c r="R4" s="15"/>
      <c r="S4" s="13"/>
      <c r="T4" s="15"/>
      <c r="U4" s="13"/>
      <c r="V4" s="15"/>
      <c r="W4" s="13"/>
      <c r="X4" s="15"/>
      <c r="Y4" s="13"/>
      <c r="Z4" s="15"/>
      <c r="AA4" s="11"/>
      <c r="AB4" s="12"/>
      <c r="AC4" s="11"/>
      <c r="AD4" s="133"/>
      <c r="AE4" s="11"/>
      <c r="AF4" s="12"/>
      <c r="AG4" s="13"/>
      <c r="AH4" s="15"/>
      <c r="AI4" s="186"/>
      <c r="AJ4" s="187"/>
      <c r="AK4" s="13"/>
      <c r="AL4" s="14"/>
      <c r="AM4" s="13"/>
      <c r="AN4" s="15"/>
      <c r="AO4" s="13"/>
      <c r="AP4" s="14"/>
      <c r="AQ4" s="13"/>
      <c r="AR4" s="15"/>
      <c r="AS4" s="11"/>
      <c r="AT4" s="12"/>
      <c r="AU4" s="11"/>
      <c r="AV4" s="133"/>
      <c r="AW4" s="13"/>
      <c r="AX4" s="15"/>
      <c r="AY4" s="13"/>
      <c r="AZ4" s="15"/>
      <c r="BA4" s="13"/>
      <c r="BB4" s="15"/>
      <c r="BC4" s="13"/>
      <c r="BD4" s="14"/>
      <c r="BE4" s="13"/>
      <c r="BF4" s="15"/>
      <c r="BG4" s="13"/>
      <c r="BH4" s="16"/>
    </row>
    <row r="5" spans="1:60" ht="19.5" customHeight="1">
      <c r="A5" s="409"/>
      <c r="B5" s="413"/>
      <c r="C5" s="403" t="s">
        <v>354</v>
      </c>
      <c r="D5" s="434"/>
      <c r="E5" s="403" t="s">
        <v>355</v>
      </c>
      <c r="F5" s="434"/>
      <c r="G5" s="403" t="s">
        <v>356</v>
      </c>
      <c r="H5" s="434"/>
      <c r="I5" s="403" t="s">
        <v>357</v>
      </c>
      <c r="J5" s="434"/>
      <c r="K5" s="400" t="s">
        <v>127</v>
      </c>
      <c r="L5" s="416" t="s">
        <v>302</v>
      </c>
      <c r="M5" s="399" t="s">
        <v>358</v>
      </c>
      <c r="N5" s="438"/>
      <c r="O5" s="403" t="s">
        <v>359</v>
      </c>
      <c r="P5" s="416" t="s">
        <v>360</v>
      </c>
      <c r="Q5" s="403" t="s">
        <v>361</v>
      </c>
      <c r="R5" s="416" t="s">
        <v>362</v>
      </c>
      <c r="S5" s="400" t="s">
        <v>363</v>
      </c>
      <c r="T5" s="434"/>
      <c r="U5" s="19"/>
      <c r="V5" s="23"/>
      <c r="W5" s="17"/>
      <c r="X5" s="138"/>
      <c r="Y5" s="403" t="s">
        <v>127</v>
      </c>
      <c r="Z5" s="416" t="s">
        <v>358</v>
      </c>
      <c r="AA5" s="399" t="s">
        <v>364</v>
      </c>
      <c r="AB5" s="431" t="s">
        <v>365</v>
      </c>
      <c r="AC5" s="420" t="s">
        <v>366</v>
      </c>
      <c r="AD5" s="431" t="s">
        <v>367</v>
      </c>
      <c r="AE5" s="399" t="s">
        <v>368</v>
      </c>
      <c r="AF5" s="431"/>
      <c r="AG5" s="403" t="s">
        <v>369</v>
      </c>
      <c r="AH5" s="416" t="s">
        <v>370</v>
      </c>
      <c r="AI5" s="403" t="s">
        <v>371</v>
      </c>
      <c r="AJ5" s="434"/>
      <c r="AK5" s="27"/>
      <c r="AL5" s="28"/>
      <c r="AM5" s="27"/>
      <c r="AN5" s="29"/>
      <c r="AO5" s="27"/>
      <c r="AP5" s="28"/>
      <c r="AQ5" s="403" t="s">
        <v>127</v>
      </c>
      <c r="AR5" s="416" t="s">
        <v>372</v>
      </c>
      <c r="AS5" s="399" t="s">
        <v>373</v>
      </c>
      <c r="AT5" s="431" t="s">
        <v>374</v>
      </c>
      <c r="AU5" s="399" t="s">
        <v>375</v>
      </c>
      <c r="AV5" s="431" t="s">
        <v>376</v>
      </c>
      <c r="AW5" s="403" t="s">
        <v>377</v>
      </c>
      <c r="AX5" s="416" t="s">
        <v>378</v>
      </c>
      <c r="AY5" s="403" t="s">
        <v>379</v>
      </c>
      <c r="AZ5" s="434"/>
      <c r="BA5" s="423" t="s">
        <v>380</v>
      </c>
      <c r="BB5" s="432"/>
      <c r="BC5" s="403" t="s">
        <v>381</v>
      </c>
      <c r="BD5" s="416" t="s">
        <v>382</v>
      </c>
      <c r="BE5" s="447" t="s">
        <v>383</v>
      </c>
      <c r="BF5" s="448"/>
      <c r="BG5" s="403" t="s">
        <v>384</v>
      </c>
      <c r="BH5" s="433" t="s">
        <v>385</v>
      </c>
    </row>
    <row r="6" spans="1:60" ht="139.5" customHeight="1">
      <c r="A6" s="409"/>
      <c r="B6" s="413"/>
      <c r="C6" s="425"/>
      <c r="D6" s="434"/>
      <c r="E6" s="425"/>
      <c r="F6" s="434"/>
      <c r="G6" s="425"/>
      <c r="H6" s="434"/>
      <c r="I6" s="425"/>
      <c r="J6" s="434"/>
      <c r="K6" s="425"/>
      <c r="L6" s="416"/>
      <c r="M6" s="428"/>
      <c r="N6" s="438"/>
      <c r="O6" s="425"/>
      <c r="P6" s="434"/>
      <c r="Q6" s="425"/>
      <c r="R6" s="434"/>
      <c r="S6" s="425"/>
      <c r="T6" s="434"/>
      <c r="U6" s="27" t="s">
        <v>386</v>
      </c>
      <c r="V6" s="188" t="s">
        <v>387</v>
      </c>
      <c r="W6" s="403" t="s">
        <v>388</v>
      </c>
      <c r="X6" s="444"/>
      <c r="Y6" s="425"/>
      <c r="Z6" s="434"/>
      <c r="AA6" s="428"/>
      <c r="AB6" s="431"/>
      <c r="AC6" s="425"/>
      <c r="AD6" s="434"/>
      <c r="AE6" s="399"/>
      <c r="AF6" s="431"/>
      <c r="AG6" s="425"/>
      <c r="AH6" s="416"/>
      <c r="AI6" s="425"/>
      <c r="AJ6" s="434"/>
      <c r="AK6" s="403" t="s">
        <v>389</v>
      </c>
      <c r="AL6" s="434"/>
      <c r="AM6" s="403" t="s">
        <v>390</v>
      </c>
      <c r="AN6" s="416"/>
      <c r="AO6" s="403" t="s">
        <v>391</v>
      </c>
      <c r="AP6" s="434"/>
      <c r="AQ6" s="425"/>
      <c r="AR6" s="434"/>
      <c r="AS6" s="428"/>
      <c r="AT6" s="431"/>
      <c r="AU6" s="425"/>
      <c r="AV6" s="431"/>
      <c r="AW6" s="425"/>
      <c r="AX6" s="434"/>
      <c r="AY6" s="425"/>
      <c r="AZ6" s="434"/>
      <c r="BA6" s="423"/>
      <c r="BB6" s="432"/>
      <c r="BC6" s="425"/>
      <c r="BD6" s="434"/>
      <c r="BE6" s="449"/>
      <c r="BF6" s="448"/>
      <c r="BG6" s="403"/>
      <c r="BH6" s="433"/>
    </row>
    <row r="7" spans="1:60" ht="4.5" customHeight="1">
      <c r="A7" s="409"/>
      <c r="B7" s="413"/>
      <c r="C7" s="154"/>
      <c r="D7" s="148"/>
      <c r="E7" s="154"/>
      <c r="F7" s="148"/>
      <c r="G7" s="154"/>
      <c r="H7" s="148"/>
      <c r="I7" s="154"/>
      <c r="J7" s="148"/>
      <c r="K7" s="154"/>
      <c r="L7" s="39"/>
      <c r="M7" s="152"/>
      <c r="N7" s="178"/>
      <c r="O7" s="154"/>
      <c r="P7" s="148"/>
      <c r="Q7" s="154"/>
      <c r="R7" s="148"/>
      <c r="S7" s="154"/>
      <c r="T7" s="148"/>
      <c r="U7" s="37"/>
      <c r="V7" s="190"/>
      <c r="W7" s="37"/>
      <c r="X7" s="191"/>
      <c r="Y7" s="154"/>
      <c r="Z7" s="148"/>
      <c r="AA7" s="152"/>
      <c r="AB7" s="153"/>
      <c r="AC7" s="154"/>
      <c r="AD7" s="148"/>
      <c r="AE7" s="33"/>
      <c r="AF7" s="153"/>
      <c r="AG7" s="154"/>
      <c r="AH7" s="39"/>
      <c r="AI7" s="154"/>
      <c r="AJ7" s="148"/>
      <c r="AK7" s="37"/>
      <c r="AL7" s="148"/>
      <c r="AM7" s="37"/>
      <c r="AN7" s="39"/>
      <c r="AO7" s="37"/>
      <c r="AP7" s="148"/>
      <c r="AQ7" s="154"/>
      <c r="AR7" s="148"/>
      <c r="AS7" s="152"/>
      <c r="AT7" s="153"/>
      <c r="AU7" s="154"/>
      <c r="AV7" s="153"/>
      <c r="AW7" s="154"/>
      <c r="AX7" s="148"/>
      <c r="AY7" s="154"/>
      <c r="AZ7" s="148"/>
      <c r="BA7" s="41"/>
      <c r="BB7" s="151"/>
      <c r="BC7" s="154"/>
      <c r="BD7" s="148"/>
      <c r="BE7" s="192"/>
      <c r="BF7" s="193"/>
      <c r="BG7" s="37"/>
      <c r="BH7" s="155"/>
    </row>
    <row r="8" spans="1:60" ht="19.5" customHeight="1" thickBot="1">
      <c r="A8" s="410"/>
      <c r="B8" s="396"/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5" t="s">
        <v>141</v>
      </c>
      <c r="J8" s="45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5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141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5" t="s">
        <v>195</v>
      </c>
      <c r="AY8" s="45" t="s">
        <v>196</v>
      </c>
      <c r="AZ8" s="45" t="s">
        <v>195</v>
      </c>
      <c r="BA8" s="45" t="s">
        <v>196</v>
      </c>
      <c r="BB8" s="45" t="s">
        <v>195</v>
      </c>
      <c r="BC8" s="45" t="s">
        <v>196</v>
      </c>
      <c r="BD8" s="45" t="s">
        <v>195</v>
      </c>
      <c r="BE8" s="45" t="s">
        <v>141</v>
      </c>
      <c r="BF8" s="45" t="s">
        <v>142</v>
      </c>
      <c r="BG8" s="45" t="s">
        <v>196</v>
      </c>
      <c r="BH8" s="46" t="s">
        <v>195</v>
      </c>
    </row>
    <row r="9" spans="1:66" s="7" customFormat="1" ht="15.75" customHeight="1">
      <c r="A9" s="47"/>
      <c r="B9" s="48" t="s">
        <v>926</v>
      </c>
      <c r="C9" s="49">
        <v>2422</v>
      </c>
      <c r="D9" s="49">
        <v>2205</v>
      </c>
      <c r="E9" s="49">
        <v>6</v>
      </c>
      <c r="F9" s="49">
        <v>17</v>
      </c>
      <c r="G9" s="49">
        <v>516</v>
      </c>
      <c r="H9" s="49">
        <v>144</v>
      </c>
      <c r="I9" s="49">
        <v>52</v>
      </c>
      <c r="J9" s="49">
        <v>81</v>
      </c>
      <c r="K9" s="50">
        <v>886</v>
      </c>
      <c r="L9" s="51">
        <v>744</v>
      </c>
      <c r="M9" s="49">
        <v>1107</v>
      </c>
      <c r="N9" s="52">
        <v>983</v>
      </c>
      <c r="O9" s="49">
        <v>84</v>
      </c>
      <c r="P9" s="49">
        <v>67</v>
      </c>
      <c r="Q9" s="49">
        <v>119</v>
      </c>
      <c r="R9" s="49">
        <v>156</v>
      </c>
      <c r="S9" s="49">
        <v>549</v>
      </c>
      <c r="T9" s="49">
        <v>268</v>
      </c>
      <c r="U9" s="49">
        <v>264</v>
      </c>
      <c r="V9" s="50">
        <v>179</v>
      </c>
      <c r="W9" s="53">
        <v>285</v>
      </c>
      <c r="X9" s="53">
        <v>89</v>
      </c>
      <c r="Y9" s="53">
        <v>355</v>
      </c>
      <c r="Z9" s="53">
        <v>492</v>
      </c>
      <c r="AA9" s="53">
        <v>23</v>
      </c>
      <c r="AB9" s="53">
        <v>31</v>
      </c>
      <c r="AC9" s="53">
        <v>88</v>
      </c>
      <c r="AD9" s="53">
        <v>159</v>
      </c>
      <c r="AE9" s="53">
        <v>536</v>
      </c>
      <c r="AF9" s="53">
        <v>764</v>
      </c>
      <c r="AG9" s="53">
        <v>59</v>
      </c>
      <c r="AH9" s="53">
        <v>118</v>
      </c>
      <c r="AI9" s="53">
        <v>439</v>
      </c>
      <c r="AJ9" s="53">
        <v>557</v>
      </c>
      <c r="AK9" s="53">
        <v>81</v>
      </c>
      <c r="AL9" s="53">
        <v>101</v>
      </c>
      <c r="AM9" s="53">
        <v>259</v>
      </c>
      <c r="AN9" s="53">
        <v>299</v>
      </c>
      <c r="AO9" s="53">
        <v>99</v>
      </c>
      <c r="AP9" s="53">
        <v>157</v>
      </c>
      <c r="AQ9" s="53">
        <v>38</v>
      </c>
      <c r="AR9" s="53">
        <v>89</v>
      </c>
      <c r="AS9" s="53">
        <v>0</v>
      </c>
      <c r="AT9" s="53">
        <v>2</v>
      </c>
      <c r="AU9" s="53">
        <v>16</v>
      </c>
      <c r="AV9" s="53">
        <v>16</v>
      </c>
      <c r="AW9" s="53">
        <v>1</v>
      </c>
      <c r="AX9" s="53">
        <v>2</v>
      </c>
      <c r="AY9" s="53">
        <v>1</v>
      </c>
      <c r="AZ9" s="53">
        <v>0</v>
      </c>
      <c r="BA9" s="53">
        <v>7</v>
      </c>
      <c r="BB9" s="53">
        <v>11</v>
      </c>
      <c r="BC9" s="53">
        <v>0</v>
      </c>
      <c r="BD9" s="53">
        <v>1</v>
      </c>
      <c r="BE9" s="53">
        <v>1</v>
      </c>
      <c r="BF9" s="53">
        <v>1</v>
      </c>
      <c r="BG9" s="53">
        <v>6</v>
      </c>
      <c r="BH9" s="54">
        <v>1</v>
      </c>
      <c r="BI9" s="55"/>
      <c r="BJ9" s="55"/>
      <c r="BK9" s="55"/>
      <c r="BL9" s="55"/>
      <c r="BM9" s="55"/>
      <c r="BN9" s="55"/>
    </row>
    <row r="10" spans="1:66" s="7" customFormat="1" ht="15.75" customHeight="1">
      <c r="A10" s="47"/>
      <c r="B10" s="48">
        <v>20</v>
      </c>
      <c r="C10" s="49">
        <v>2498</v>
      </c>
      <c r="D10" s="49">
        <v>2330</v>
      </c>
      <c r="E10" s="49">
        <v>4</v>
      </c>
      <c r="F10" s="49">
        <v>15</v>
      </c>
      <c r="G10" s="49">
        <v>505</v>
      </c>
      <c r="H10" s="49">
        <v>167</v>
      </c>
      <c r="I10" s="49">
        <v>54</v>
      </c>
      <c r="J10" s="49">
        <v>74</v>
      </c>
      <c r="K10" s="50">
        <v>978</v>
      </c>
      <c r="L10" s="51">
        <v>783</v>
      </c>
      <c r="M10" s="49">
        <v>1099</v>
      </c>
      <c r="N10" s="52">
        <v>959</v>
      </c>
      <c r="O10" s="49">
        <v>99</v>
      </c>
      <c r="P10" s="49">
        <v>72</v>
      </c>
      <c r="Q10" s="49">
        <v>107</v>
      </c>
      <c r="R10" s="49">
        <v>141</v>
      </c>
      <c r="S10" s="49">
        <v>509</v>
      </c>
      <c r="T10" s="49">
        <v>264</v>
      </c>
      <c r="U10" s="49">
        <v>246</v>
      </c>
      <c r="V10" s="50">
        <v>173</v>
      </c>
      <c r="W10" s="53">
        <v>263</v>
      </c>
      <c r="X10" s="53">
        <v>91</v>
      </c>
      <c r="Y10" s="53">
        <v>384</v>
      </c>
      <c r="Z10" s="53">
        <v>482</v>
      </c>
      <c r="AA10" s="53">
        <v>20</v>
      </c>
      <c r="AB10" s="53">
        <v>40</v>
      </c>
      <c r="AC10" s="53">
        <v>96</v>
      </c>
      <c r="AD10" s="53">
        <v>162</v>
      </c>
      <c r="AE10" s="53">
        <v>547</v>
      </c>
      <c r="AF10" s="53">
        <v>768</v>
      </c>
      <c r="AG10" s="53">
        <v>61</v>
      </c>
      <c r="AH10" s="53">
        <v>92</v>
      </c>
      <c r="AI10" s="53">
        <v>437</v>
      </c>
      <c r="AJ10" s="53">
        <v>563</v>
      </c>
      <c r="AK10" s="53">
        <v>76</v>
      </c>
      <c r="AL10" s="53">
        <v>101</v>
      </c>
      <c r="AM10" s="53">
        <v>253</v>
      </c>
      <c r="AN10" s="53">
        <v>307</v>
      </c>
      <c r="AO10" s="53">
        <v>108</v>
      </c>
      <c r="AP10" s="53">
        <v>155</v>
      </c>
      <c r="AQ10" s="53">
        <v>49</v>
      </c>
      <c r="AR10" s="53">
        <v>113</v>
      </c>
      <c r="AS10" s="53">
        <v>0</v>
      </c>
      <c r="AT10" s="53">
        <v>3</v>
      </c>
      <c r="AU10" s="53">
        <v>21</v>
      </c>
      <c r="AV10" s="53">
        <v>16</v>
      </c>
      <c r="AW10" s="53">
        <v>1</v>
      </c>
      <c r="AX10" s="53">
        <v>4</v>
      </c>
      <c r="AY10" s="53">
        <v>0</v>
      </c>
      <c r="AZ10" s="53">
        <v>1</v>
      </c>
      <c r="BA10" s="53">
        <v>10</v>
      </c>
      <c r="BB10" s="53">
        <v>7</v>
      </c>
      <c r="BC10" s="53">
        <v>1</v>
      </c>
      <c r="BD10" s="53">
        <v>1</v>
      </c>
      <c r="BE10" s="53">
        <v>5</v>
      </c>
      <c r="BF10" s="53">
        <v>0</v>
      </c>
      <c r="BG10" s="53">
        <v>4</v>
      </c>
      <c r="BH10" s="54">
        <v>3</v>
      </c>
      <c r="BI10" s="55"/>
      <c r="BJ10" s="55"/>
      <c r="BK10" s="55"/>
      <c r="BL10" s="55"/>
      <c r="BM10" s="55"/>
      <c r="BN10" s="55"/>
    </row>
    <row r="11" spans="1:66" ht="15.75" customHeight="1">
      <c r="A11" s="47"/>
      <c r="B11" s="56">
        <v>21</v>
      </c>
      <c r="C11" s="57">
        <f aca="true" t="shared" si="0" ref="C11:AH11">SUM(C13,C14)</f>
        <v>2367</v>
      </c>
      <c r="D11" s="57">
        <f t="shared" si="0"/>
        <v>2179</v>
      </c>
      <c r="E11" s="57">
        <f t="shared" si="0"/>
        <v>5</v>
      </c>
      <c r="F11" s="57">
        <f t="shared" si="0"/>
        <v>20</v>
      </c>
      <c r="G11" s="57">
        <f t="shared" si="0"/>
        <v>534</v>
      </c>
      <c r="H11" s="57">
        <f t="shared" si="0"/>
        <v>130</v>
      </c>
      <c r="I11" s="57">
        <f t="shared" si="0"/>
        <v>51</v>
      </c>
      <c r="J11" s="57">
        <f t="shared" si="0"/>
        <v>65</v>
      </c>
      <c r="K11" s="58">
        <f t="shared" si="0"/>
        <v>1015</v>
      </c>
      <c r="L11" s="59">
        <f t="shared" si="0"/>
        <v>866</v>
      </c>
      <c r="M11" s="57">
        <f t="shared" si="0"/>
        <v>1120</v>
      </c>
      <c r="N11" s="60">
        <f t="shared" si="0"/>
        <v>955</v>
      </c>
      <c r="O11" s="57">
        <f t="shared" si="0"/>
        <v>91</v>
      </c>
      <c r="P11" s="57">
        <f t="shared" si="0"/>
        <v>83</v>
      </c>
      <c r="Q11" s="57">
        <f t="shared" si="0"/>
        <v>99</v>
      </c>
      <c r="R11" s="57">
        <f t="shared" si="0"/>
        <v>141</v>
      </c>
      <c r="S11" s="57">
        <f t="shared" si="0"/>
        <v>508</v>
      </c>
      <c r="T11" s="57">
        <f t="shared" si="0"/>
        <v>277</v>
      </c>
      <c r="U11" s="57">
        <f t="shared" si="0"/>
        <v>269</v>
      </c>
      <c r="V11" s="58">
        <f t="shared" si="0"/>
        <v>192</v>
      </c>
      <c r="W11" s="61">
        <f t="shared" si="0"/>
        <v>239</v>
      </c>
      <c r="X11" s="61">
        <f t="shared" si="0"/>
        <v>85</v>
      </c>
      <c r="Y11" s="61">
        <f t="shared" si="0"/>
        <v>422</v>
      </c>
      <c r="Z11" s="61">
        <f t="shared" si="0"/>
        <v>454</v>
      </c>
      <c r="AA11" s="61">
        <f t="shared" si="0"/>
        <v>19</v>
      </c>
      <c r="AB11" s="61">
        <f t="shared" si="0"/>
        <v>45</v>
      </c>
      <c r="AC11" s="61">
        <f t="shared" si="0"/>
        <v>95</v>
      </c>
      <c r="AD11" s="61">
        <f t="shared" si="0"/>
        <v>173</v>
      </c>
      <c r="AE11" s="61">
        <f t="shared" si="0"/>
        <v>612</v>
      </c>
      <c r="AF11" s="61">
        <f t="shared" si="0"/>
        <v>772</v>
      </c>
      <c r="AG11" s="61">
        <f t="shared" si="0"/>
        <v>54</v>
      </c>
      <c r="AH11" s="61">
        <f t="shared" si="0"/>
        <v>95</v>
      </c>
      <c r="AI11" s="61">
        <f aca="true" t="shared" si="1" ref="AI11:BH11">SUM(AI13,AI14)</f>
        <v>497</v>
      </c>
      <c r="AJ11" s="61">
        <f t="shared" si="1"/>
        <v>564</v>
      </c>
      <c r="AK11" s="61">
        <f t="shared" si="1"/>
        <v>83</v>
      </c>
      <c r="AL11" s="61">
        <f t="shared" si="1"/>
        <v>128</v>
      </c>
      <c r="AM11" s="61">
        <f t="shared" si="1"/>
        <v>293</v>
      </c>
      <c r="AN11" s="61">
        <f t="shared" si="1"/>
        <v>279</v>
      </c>
      <c r="AO11" s="61">
        <f t="shared" si="1"/>
        <v>121</v>
      </c>
      <c r="AP11" s="61">
        <f t="shared" si="1"/>
        <v>157</v>
      </c>
      <c r="AQ11" s="61">
        <f t="shared" si="1"/>
        <v>61</v>
      </c>
      <c r="AR11" s="61">
        <f t="shared" si="1"/>
        <v>113</v>
      </c>
      <c r="AS11" s="61">
        <f t="shared" si="1"/>
        <v>0</v>
      </c>
      <c r="AT11" s="61">
        <f t="shared" si="1"/>
        <v>5</v>
      </c>
      <c r="AU11" s="61">
        <f t="shared" si="1"/>
        <v>14</v>
      </c>
      <c r="AV11" s="61">
        <f t="shared" si="1"/>
        <v>10</v>
      </c>
      <c r="AW11" s="61">
        <f t="shared" si="1"/>
        <v>0</v>
      </c>
      <c r="AX11" s="61">
        <f t="shared" si="1"/>
        <v>1</v>
      </c>
      <c r="AY11" s="61">
        <f t="shared" si="1"/>
        <v>0</v>
      </c>
      <c r="AZ11" s="61">
        <f t="shared" si="1"/>
        <v>0</v>
      </c>
      <c r="BA11" s="61">
        <f t="shared" si="1"/>
        <v>11</v>
      </c>
      <c r="BB11" s="61">
        <f t="shared" si="1"/>
        <v>2</v>
      </c>
      <c r="BC11" s="61">
        <f t="shared" si="1"/>
        <v>1</v>
      </c>
      <c r="BD11" s="61">
        <f t="shared" si="1"/>
        <v>1</v>
      </c>
      <c r="BE11" s="61">
        <f t="shared" si="1"/>
        <v>0</v>
      </c>
      <c r="BF11" s="61">
        <f t="shared" si="1"/>
        <v>3</v>
      </c>
      <c r="BG11" s="61">
        <f t="shared" si="1"/>
        <v>2</v>
      </c>
      <c r="BH11" s="62">
        <f t="shared" si="1"/>
        <v>3</v>
      </c>
      <c r="BI11" s="63"/>
      <c r="BJ11" s="63"/>
      <c r="BK11" s="63"/>
      <c r="BL11" s="63"/>
      <c r="BM11" s="63"/>
      <c r="BN11" s="63"/>
    </row>
    <row r="12" spans="1:66" ht="15.7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8"/>
      <c r="L12" s="69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7"/>
      <c r="BI12" s="63"/>
      <c r="BJ12" s="63"/>
      <c r="BK12" s="63"/>
      <c r="BL12" s="63"/>
      <c r="BM12" s="63"/>
      <c r="BN12" s="63"/>
    </row>
    <row r="13" spans="1:66" ht="15.75" customHeight="1">
      <c r="A13" s="64"/>
      <c r="B13" s="65" t="s">
        <v>143</v>
      </c>
      <c r="C13" s="180">
        <f aca="true" t="shared" si="2" ref="C13:AH13">SUM(C16,C26,C27,C28,C29,C31,C32,C35,C36,C37,C39,C40,C44,C45,C46,C47,C48,C51,C52,C56,C57,C64,C68,C69,C71,C72,C74,C75,C76)</f>
        <v>2227</v>
      </c>
      <c r="D13" s="181">
        <f t="shared" si="2"/>
        <v>2057</v>
      </c>
      <c r="E13" s="181">
        <f t="shared" si="2"/>
        <v>5</v>
      </c>
      <c r="F13" s="181">
        <f t="shared" si="2"/>
        <v>19</v>
      </c>
      <c r="G13" s="181">
        <f t="shared" si="2"/>
        <v>507</v>
      </c>
      <c r="H13" s="181">
        <f t="shared" si="2"/>
        <v>122</v>
      </c>
      <c r="I13" s="181">
        <f t="shared" si="2"/>
        <v>49</v>
      </c>
      <c r="J13" s="181">
        <f t="shared" si="2"/>
        <v>60</v>
      </c>
      <c r="K13" s="182">
        <f t="shared" si="2"/>
        <v>965</v>
      </c>
      <c r="L13" s="183">
        <f t="shared" si="2"/>
        <v>813</v>
      </c>
      <c r="M13" s="181">
        <f t="shared" si="2"/>
        <v>1049</v>
      </c>
      <c r="N13" s="181">
        <f t="shared" si="2"/>
        <v>901</v>
      </c>
      <c r="O13" s="181">
        <f t="shared" si="2"/>
        <v>86</v>
      </c>
      <c r="P13" s="181">
        <f t="shared" si="2"/>
        <v>78</v>
      </c>
      <c r="Q13" s="181">
        <f t="shared" si="2"/>
        <v>94</v>
      </c>
      <c r="R13" s="181">
        <f t="shared" si="2"/>
        <v>132</v>
      </c>
      <c r="S13" s="181">
        <f t="shared" si="2"/>
        <v>476</v>
      </c>
      <c r="T13" s="181">
        <f t="shared" si="2"/>
        <v>262</v>
      </c>
      <c r="U13" s="181">
        <f t="shared" si="2"/>
        <v>253</v>
      </c>
      <c r="V13" s="182">
        <f t="shared" si="2"/>
        <v>183</v>
      </c>
      <c r="W13" s="180">
        <f t="shared" si="2"/>
        <v>223</v>
      </c>
      <c r="X13" s="180">
        <f t="shared" si="2"/>
        <v>79</v>
      </c>
      <c r="Y13" s="180">
        <f t="shared" si="2"/>
        <v>393</v>
      </c>
      <c r="Z13" s="180">
        <f t="shared" si="2"/>
        <v>429</v>
      </c>
      <c r="AA13" s="180">
        <f t="shared" si="2"/>
        <v>18</v>
      </c>
      <c r="AB13" s="180">
        <f t="shared" si="2"/>
        <v>42</v>
      </c>
      <c r="AC13" s="180">
        <f t="shared" si="2"/>
        <v>81</v>
      </c>
      <c r="AD13" s="180">
        <f t="shared" si="2"/>
        <v>155</v>
      </c>
      <c r="AE13" s="180">
        <f t="shared" si="2"/>
        <v>581</v>
      </c>
      <c r="AF13" s="180">
        <f t="shared" si="2"/>
        <v>713</v>
      </c>
      <c r="AG13" s="180">
        <f t="shared" si="2"/>
        <v>53</v>
      </c>
      <c r="AH13" s="180">
        <f t="shared" si="2"/>
        <v>85</v>
      </c>
      <c r="AI13" s="180">
        <f aca="true" t="shared" si="3" ref="AI13:BH13">SUM(AI16,AI26,AI27,AI28,AI29,AI31,AI32,AI35,AI36,AI37,AI39,AI40,AI44,AI45,AI46,AI47,AI48,AI51,AI52,AI56,AI57,AI64,AI68,AI69,AI71,AI72,AI74,AI75,AI76)</f>
        <v>472</v>
      </c>
      <c r="AJ13" s="180">
        <f t="shared" si="3"/>
        <v>524</v>
      </c>
      <c r="AK13" s="180">
        <f t="shared" si="3"/>
        <v>76</v>
      </c>
      <c r="AL13" s="180">
        <f t="shared" si="3"/>
        <v>118</v>
      </c>
      <c r="AM13" s="180">
        <f t="shared" si="3"/>
        <v>281</v>
      </c>
      <c r="AN13" s="180">
        <f t="shared" si="3"/>
        <v>260</v>
      </c>
      <c r="AO13" s="180">
        <f t="shared" si="3"/>
        <v>115</v>
      </c>
      <c r="AP13" s="180">
        <f t="shared" si="3"/>
        <v>146</v>
      </c>
      <c r="AQ13" s="180">
        <f t="shared" si="3"/>
        <v>56</v>
      </c>
      <c r="AR13" s="180">
        <f t="shared" si="3"/>
        <v>104</v>
      </c>
      <c r="AS13" s="180">
        <f t="shared" si="3"/>
        <v>0</v>
      </c>
      <c r="AT13" s="180">
        <f t="shared" si="3"/>
        <v>5</v>
      </c>
      <c r="AU13" s="180">
        <f t="shared" si="3"/>
        <v>14</v>
      </c>
      <c r="AV13" s="180">
        <f t="shared" si="3"/>
        <v>8</v>
      </c>
      <c r="AW13" s="180">
        <f t="shared" si="3"/>
        <v>0</v>
      </c>
      <c r="AX13" s="180">
        <f t="shared" si="3"/>
        <v>0</v>
      </c>
      <c r="AY13" s="180">
        <f t="shared" si="3"/>
        <v>0</v>
      </c>
      <c r="AZ13" s="180">
        <f t="shared" si="3"/>
        <v>0</v>
      </c>
      <c r="BA13" s="180">
        <f t="shared" si="3"/>
        <v>11</v>
      </c>
      <c r="BB13" s="180">
        <f t="shared" si="3"/>
        <v>1</v>
      </c>
      <c r="BC13" s="180">
        <f t="shared" si="3"/>
        <v>1</v>
      </c>
      <c r="BD13" s="180">
        <f t="shared" si="3"/>
        <v>1</v>
      </c>
      <c r="BE13" s="180">
        <f t="shared" si="3"/>
        <v>0</v>
      </c>
      <c r="BF13" s="180">
        <f t="shared" si="3"/>
        <v>3</v>
      </c>
      <c r="BG13" s="180">
        <f t="shared" si="3"/>
        <v>2</v>
      </c>
      <c r="BH13" s="184">
        <f t="shared" si="3"/>
        <v>3</v>
      </c>
      <c r="BI13" s="63"/>
      <c r="BJ13" s="63"/>
      <c r="BK13" s="63"/>
      <c r="BL13" s="63"/>
      <c r="BM13" s="63"/>
      <c r="BN13" s="63"/>
    </row>
    <row r="14" spans="1:66" ht="15.75" customHeight="1">
      <c r="A14" s="64"/>
      <c r="B14" s="65" t="s">
        <v>144</v>
      </c>
      <c r="C14" s="180">
        <f aca="true" t="shared" si="4" ref="C14:AH14">SUM(C33,C41,C42,C49,C53,C54,C58,C60,C61,C62,C65,C66)</f>
        <v>140</v>
      </c>
      <c r="D14" s="181">
        <f t="shared" si="4"/>
        <v>122</v>
      </c>
      <c r="E14" s="181">
        <f t="shared" si="4"/>
        <v>0</v>
      </c>
      <c r="F14" s="181">
        <f t="shared" si="4"/>
        <v>1</v>
      </c>
      <c r="G14" s="181">
        <f t="shared" si="4"/>
        <v>27</v>
      </c>
      <c r="H14" s="181">
        <f t="shared" si="4"/>
        <v>8</v>
      </c>
      <c r="I14" s="181">
        <f t="shared" si="4"/>
        <v>2</v>
      </c>
      <c r="J14" s="181">
        <f t="shared" si="4"/>
        <v>5</v>
      </c>
      <c r="K14" s="182">
        <f t="shared" si="4"/>
        <v>50</v>
      </c>
      <c r="L14" s="183">
        <f t="shared" si="4"/>
        <v>53</v>
      </c>
      <c r="M14" s="181">
        <f t="shared" si="4"/>
        <v>71</v>
      </c>
      <c r="N14" s="181">
        <f t="shared" si="4"/>
        <v>54</v>
      </c>
      <c r="O14" s="181">
        <f t="shared" si="4"/>
        <v>5</v>
      </c>
      <c r="P14" s="181">
        <f t="shared" si="4"/>
        <v>5</v>
      </c>
      <c r="Q14" s="181">
        <f t="shared" si="4"/>
        <v>5</v>
      </c>
      <c r="R14" s="181">
        <f t="shared" si="4"/>
        <v>9</v>
      </c>
      <c r="S14" s="181">
        <f t="shared" si="4"/>
        <v>32</v>
      </c>
      <c r="T14" s="181">
        <f t="shared" si="4"/>
        <v>15</v>
      </c>
      <c r="U14" s="181">
        <f t="shared" si="4"/>
        <v>16</v>
      </c>
      <c r="V14" s="182">
        <f t="shared" si="4"/>
        <v>9</v>
      </c>
      <c r="W14" s="180">
        <f t="shared" si="4"/>
        <v>16</v>
      </c>
      <c r="X14" s="180">
        <f t="shared" si="4"/>
        <v>6</v>
      </c>
      <c r="Y14" s="180">
        <f t="shared" si="4"/>
        <v>29</v>
      </c>
      <c r="Z14" s="180">
        <f t="shared" si="4"/>
        <v>25</v>
      </c>
      <c r="AA14" s="180">
        <f t="shared" si="4"/>
        <v>1</v>
      </c>
      <c r="AB14" s="180">
        <f t="shared" si="4"/>
        <v>3</v>
      </c>
      <c r="AC14" s="180">
        <f t="shared" si="4"/>
        <v>14</v>
      </c>
      <c r="AD14" s="180">
        <f t="shared" si="4"/>
        <v>18</v>
      </c>
      <c r="AE14" s="180">
        <f t="shared" si="4"/>
        <v>31</v>
      </c>
      <c r="AF14" s="180">
        <f t="shared" si="4"/>
        <v>59</v>
      </c>
      <c r="AG14" s="180">
        <f t="shared" si="4"/>
        <v>1</v>
      </c>
      <c r="AH14" s="180">
        <f t="shared" si="4"/>
        <v>10</v>
      </c>
      <c r="AI14" s="180">
        <f aca="true" t="shared" si="5" ref="AI14:BH14">SUM(AI33,AI41,AI42,AI49,AI53,AI54,AI58,AI60,AI61,AI62,AI65,AI66)</f>
        <v>25</v>
      </c>
      <c r="AJ14" s="180">
        <f t="shared" si="5"/>
        <v>40</v>
      </c>
      <c r="AK14" s="180">
        <f t="shared" si="5"/>
        <v>7</v>
      </c>
      <c r="AL14" s="180">
        <f t="shared" si="5"/>
        <v>10</v>
      </c>
      <c r="AM14" s="180">
        <f t="shared" si="5"/>
        <v>12</v>
      </c>
      <c r="AN14" s="180">
        <f t="shared" si="5"/>
        <v>19</v>
      </c>
      <c r="AO14" s="180">
        <f t="shared" si="5"/>
        <v>6</v>
      </c>
      <c r="AP14" s="180">
        <f t="shared" si="5"/>
        <v>11</v>
      </c>
      <c r="AQ14" s="180">
        <f t="shared" si="5"/>
        <v>5</v>
      </c>
      <c r="AR14" s="180">
        <f t="shared" si="5"/>
        <v>9</v>
      </c>
      <c r="AS14" s="180">
        <f t="shared" si="5"/>
        <v>0</v>
      </c>
      <c r="AT14" s="180">
        <f t="shared" si="5"/>
        <v>0</v>
      </c>
      <c r="AU14" s="180">
        <f t="shared" si="5"/>
        <v>0</v>
      </c>
      <c r="AV14" s="180">
        <f t="shared" si="5"/>
        <v>2</v>
      </c>
      <c r="AW14" s="180">
        <f t="shared" si="5"/>
        <v>0</v>
      </c>
      <c r="AX14" s="180">
        <f t="shared" si="5"/>
        <v>1</v>
      </c>
      <c r="AY14" s="180">
        <f t="shared" si="5"/>
        <v>0</v>
      </c>
      <c r="AZ14" s="180">
        <f t="shared" si="5"/>
        <v>0</v>
      </c>
      <c r="BA14" s="180">
        <f t="shared" si="5"/>
        <v>0</v>
      </c>
      <c r="BB14" s="180">
        <f t="shared" si="5"/>
        <v>1</v>
      </c>
      <c r="BC14" s="180">
        <f t="shared" si="5"/>
        <v>0</v>
      </c>
      <c r="BD14" s="180">
        <f t="shared" si="5"/>
        <v>0</v>
      </c>
      <c r="BE14" s="180">
        <f t="shared" si="5"/>
        <v>0</v>
      </c>
      <c r="BF14" s="180">
        <f t="shared" si="5"/>
        <v>0</v>
      </c>
      <c r="BG14" s="180">
        <f t="shared" si="5"/>
        <v>0</v>
      </c>
      <c r="BH14" s="184">
        <f t="shared" si="5"/>
        <v>0</v>
      </c>
      <c r="BI14" s="63"/>
      <c r="BJ14" s="63"/>
      <c r="BK14" s="63"/>
      <c r="BL14" s="63"/>
      <c r="BM14" s="63"/>
      <c r="BN14" s="63"/>
    </row>
    <row r="15" spans="1:66" ht="15.75" customHeight="1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7"/>
      <c r="BI15" s="63"/>
      <c r="BJ15" s="63"/>
      <c r="BK15" s="63"/>
      <c r="BL15" s="63"/>
      <c r="BM15" s="63"/>
      <c r="BN15" s="63"/>
    </row>
    <row r="16" spans="1:66" ht="15.75" customHeight="1">
      <c r="A16" s="80" t="s">
        <v>66</v>
      </c>
      <c r="B16" s="4" t="s">
        <v>145</v>
      </c>
      <c r="C16" s="158">
        <f aca="true" t="shared" si="6" ref="C16:L16">SUM(C17:C25)</f>
        <v>574</v>
      </c>
      <c r="D16" s="72">
        <f t="shared" si="6"/>
        <v>598</v>
      </c>
      <c r="E16" s="72">
        <f t="shared" si="6"/>
        <v>3</v>
      </c>
      <c r="F16" s="72">
        <f t="shared" si="6"/>
        <v>0</v>
      </c>
      <c r="G16" s="72">
        <f t="shared" si="6"/>
        <v>127</v>
      </c>
      <c r="H16" s="72">
        <f t="shared" si="6"/>
        <v>47</v>
      </c>
      <c r="I16" s="72">
        <f t="shared" si="6"/>
        <v>8</v>
      </c>
      <c r="J16" s="72">
        <f t="shared" si="6"/>
        <v>21</v>
      </c>
      <c r="K16" s="73">
        <f t="shared" si="6"/>
        <v>294</v>
      </c>
      <c r="L16" s="74">
        <f t="shared" si="6"/>
        <v>252</v>
      </c>
      <c r="M16" s="72">
        <f aca="true" t="shared" si="7" ref="M16:M47">SUM(O16,Q16,S16,Y16,)</f>
        <v>308</v>
      </c>
      <c r="N16" s="72">
        <f aca="true" t="shared" si="8" ref="N16:N47">SUM(P16,R16,T16,Z16,)</f>
        <v>261</v>
      </c>
      <c r="O16" s="72">
        <f>SUM(O17:O25)</f>
        <v>33</v>
      </c>
      <c r="P16" s="72">
        <f>SUM(P17:P25)</f>
        <v>26</v>
      </c>
      <c r="Q16" s="72">
        <f>SUM(Q17:Q25)</f>
        <v>30</v>
      </c>
      <c r="R16" s="72">
        <f>SUM(R17:R25)</f>
        <v>36</v>
      </c>
      <c r="S16" s="72">
        <f aca="true" t="shared" si="9" ref="S16:S47">SUM(U16,W16)</f>
        <v>130</v>
      </c>
      <c r="T16" s="72">
        <f aca="true" t="shared" si="10" ref="T16:T47">SUM(V16,X16)</f>
        <v>84</v>
      </c>
      <c r="U16" s="72">
        <f aca="true" t="shared" si="11" ref="U16:AD16">SUM(U17:U25)</f>
        <v>70</v>
      </c>
      <c r="V16" s="73">
        <f t="shared" si="11"/>
        <v>64</v>
      </c>
      <c r="W16" s="75">
        <f t="shared" si="11"/>
        <v>60</v>
      </c>
      <c r="X16" s="75">
        <f t="shared" si="11"/>
        <v>20</v>
      </c>
      <c r="Y16" s="75">
        <f t="shared" si="11"/>
        <v>115</v>
      </c>
      <c r="Z16" s="75">
        <f t="shared" si="11"/>
        <v>115</v>
      </c>
      <c r="AA16" s="75">
        <f t="shared" si="11"/>
        <v>9</v>
      </c>
      <c r="AB16" s="75">
        <f t="shared" si="11"/>
        <v>10</v>
      </c>
      <c r="AC16" s="75">
        <f t="shared" si="11"/>
        <v>25</v>
      </c>
      <c r="AD16" s="75">
        <f t="shared" si="11"/>
        <v>55</v>
      </c>
      <c r="AE16" s="75">
        <f aca="true" t="shared" si="12" ref="AE16:AE47">SUM(AG16,AI16,AQ16)</f>
        <v>157</v>
      </c>
      <c r="AF16" s="75">
        <f aca="true" t="shared" si="13" ref="AF16:AF47">SUM(AH16,AJ16,AR16)</f>
        <v>208</v>
      </c>
      <c r="AG16" s="75">
        <f>SUM(AG17:AG25)</f>
        <v>17</v>
      </c>
      <c r="AH16" s="75">
        <f>SUM(AH17:AH25)</f>
        <v>24</v>
      </c>
      <c r="AI16" s="75">
        <f aca="true" t="shared" si="14" ref="AI16:AI47">SUM(AK16,AM16,AO16)</f>
        <v>118</v>
      </c>
      <c r="AJ16" s="75">
        <f aca="true" t="shared" si="15" ref="AJ16:AJ47">SUM(AL16,AN16,AP16)</f>
        <v>142</v>
      </c>
      <c r="AK16" s="75">
        <f aca="true" t="shared" si="16" ref="AK16:AT16">SUM(AK17:AK25)</f>
        <v>14</v>
      </c>
      <c r="AL16" s="75">
        <f t="shared" si="16"/>
        <v>33</v>
      </c>
      <c r="AM16" s="75">
        <f t="shared" si="16"/>
        <v>73</v>
      </c>
      <c r="AN16" s="75">
        <f t="shared" si="16"/>
        <v>71</v>
      </c>
      <c r="AO16" s="75">
        <f t="shared" si="16"/>
        <v>31</v>
      </c>
      <c r="AP16" s="75">
        <f t="shared" si="16"/>
        <v>38</v>
      </c>
      <c r="AQ16" s="75">
        <f t="shared" si="16"/>
        <v>22</v>
      </c>
      <c r="AR16" s="75">
        <f t="shared" si="16"/>
        <v>42</v>
      </c>
      <c r="AS16" s="75">
        <f t="shared" si="16"/>
        <v>0</v>
      </c>
      <c r="AT16" s="75">
        <f t="shared" si="16"/>
        <v>2</v>
      </c>
      <c r="AU16" s="75">
        <f aca="true" t="shared" si="17" ref="AU16:AU47">SUM(AW16,AY16,BA16,BC16,BE16,BG16)</f>
        <v>3</v>
      </c>
      <c r="AV16" s="75">
        <f aca="true" t="shared" si="18" ref="AV16:AV47">SUM(AX16,AZ16,BB16,BD16,BF16,BH16)</f>
        <v>1</v>
      </c>
      <c r="AW16" s="75">
        <f aca="true" t="shared" si="19" ref="AW16:BH16">SUM(AW17:AW25)</f>
        <v>0</v>
      </c>
      <c r="AX16" s="75">
        <f t="shared" si="19"/>
        <v>0</v>
      </c>
      <c r="AY16" s="75">
        <f t="shared" si="19"/>
        <v>0</v>
      </c>
      <c r="AZ16" s="75">
        <f t="shared" si="19"/>
        <v>0</v>
      </c>
      <c r="BA16" s="75">
        <f t="shared" si="19"/>
        <v>2</v>
      </c>
      <c r="BB16" s="75">
        <f t="shared" si="19"/>
        <v>0</v>
      </c>
      <c r="BC16" s="75">
        <f t="shared" si="19"/>
        <v>0</v>
      </c>
      <c r="BD16" s="75">
        <f t="shared" si="19"/>
        <v>0</v>
      </c>
      <c r="BE16" s="75">
        <f t="shared" si="19"/>
        <v>0</v>
      </c>
      <c r="BF16" s="75">
        <f t="shared" si="19"/>
        <v>1</v>
      </c>
      <c r="BG16" s="75">
        <f t="shared" si="19"/>
        <v>1</v>
      </c>
      <c r="BH16" s="76">
        <f t="shared" si="19"/>
        <v>0</v>
      </c>
      <c r="BI16" s="63"/>
      <c r="BJ16" s="63"/>
      <c r="BK16" s="63"/>
      <c r="BL16" s="63"/>
      <c r="BM16" s="63"/>
      <c r="BN16" s="63"/>
    </row>
    <row r="17" spans="1:66" ht="15.75" customHeight="1">
      <c r="A17" s="81"/>
      <c r="B17" s="82" t="s">
        <v>146</v>
      </c>
      <c r="C17" s="167">
        <v>57</v>
      </c>
      <c r="D17" s="77">
        <v>67</v>
      </c>
      <c r="E17" s="77">
        <v>0</v>
      </c>
      <c r="F17" s="77">
        <v>0</v>
      </c>
      <c r="G17" s="77">
        <v>12</v>
      </c>
      <c r="H17" s="77">
        <v>5</v>
      </c>
      <c r="I17" s="77">
        <v>2</v>
      </c>
      <c r="J17" s="77">
        <v>3</v>
      </c>
      <c r="K17" s="114">
        <v>44</v>
      </c>
      <c r="L17" s="115">
        <v>30</v>
      </c>
      <c r="M17" s="77">
        <f t="shared" si="7"/>
        <v>24</v>
      </c>
      <c r="N17" s="77">
        <f t="shared" si="8"/>
        <v>30</v>
      </c>
      <c r="O17" s="77">
        <v>5</v>
      </c>
      <c r="P17" s="77">
        <v>4</v>
      </c>
      <c r="Q17" s="77">
        <v>1</v>
      </c>
      <c r="R17" s="77">
        <v>1</v>
      </c>
      <c r="S17" s="77">
        <f t="shared" si="9"/>
        <v>10</v>
      </c>
      <c r="T17" s="77">
        <f t="shared" si="10"/>
        <v>8</v>
      </c>
      <c r="U17" s="77">
        <v>6</v>
      </c>
      <c r="V17" s="114">
        <v>6</v>
      </c>
      <c r="W17" s="159">
        <v>4</v>
      </c>
      <c r="X17" s="159">
        <v>2</v>
      </c>
      <c r="Y17" s="159">
        <v>8</v>
      </c>
      <c r="Z17" s="159">
        <v>17</v>
      </c>
      <c r="AA17" s="159">
        <v>3</v>
      </c>
      <c r="AB17" s="159">
        <v>0</v>
      </c>
      <c r="AC17" s="159">
        <v>3</v>
      </c>
      <c r="AD17" s="159">
        <v>5</v>
      </c>
      <c r="AE17" s="159">
        <f t="shared" si="12"/>
        <v>13</v>
      </c>
      <c r="AF17" s="159">
        <f t="shared" si="13"/>
        <v>19</v>
      </c>
      <c r="AG17" s="159">
        <v>1</v>
      </c>
      <c r="AH17" s="159">
        <v>4</v>
      </c>
      <c r="AI17" s="159">
        <f t="shared" si="14"/>
        <v>9</v>
      </c>
      <c r="AJ17" s="159">
        <f t="shared" si="15"/>
        <v>11</v>
      </c>
      <c r="AK17" s="159">
        <v>1</v>
      </c>
      <c r="AL17" s="159">
        <v>4</v>
      </c>
      <c r="AM17" s="159">
        <v>3</v>
      </c>
      <c r="AN17" s="159">
        <v>5</v>
      </c>
      <c r="AO17" s="159">
        <v>5</v>
      </c>
      <c r="AP17" s="159">
        <v>2</v>
      </c>
      <c r="AQ17" s="159">
        <v>3</v>
      </c>
      <c r="AR17" s="159">
        <v>4</v>
      </c>
      <c r="AS17" s="159">
        <v>0</v>
      </c>
      <c r="AT17" s="159">
        <v>0</v>
      </c>
      <c r="AU17" s="159">
        <f t="shared" si="17"/>
        <v>1</v>
      </c>
      <c r="AV17" s="159">
        <f t="shared" si="18"/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1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68">
        <v>0</v>
      </c>
      <c r="BI17" s="63"/>
      <c r="BJ17" s="63"/>
      <c r="BK17" s="63"/>
      <c r="BL17" s="63"/>
      <c r="BM17" s="63"/>
      <c r="BN17" s="63"/>
    </row>
    <row r="18" spans="1:66" ht="15.75" customHeight="1">
      <c r="A18" s="81"/>
      <c r="B18" s="82" t="s">
        <v>147</v>
      </c>
      <c r="C18" s="167">
        <v>51</v>
      </c>
      <c r="D18" s="77">
        <v>53</v>
      </c>
      <c r="E18" s="77">
        <v>0</v>
      </c>
      <c r="F18" s="77">
        <v>0</v>
      </c>
      <c r="G18" s="77">
        <v>7</v>
      </c>
      <c r="H18" s="77">
        <v>3</v>
      </c>
      <c r="I18" s="77">
        <v>1</v>
      </c>
      <c r="J18" s="77">
        <v>6</v>
      </c>
      <c r="K18" s="114">
        <v>33</v>
      </c>
      <c r="L18" s="115">
        <v>17</v>
      </c>
      <c r="M18" s="77">
        <f t="shared" si="7"/>
        <v>22</v>
      </c>
      <c r="N18" s="77">
        <f t="shared" si="8"/>
        <v>24</v>
      </c>
      <c r="O18" s="77">
        <v>3</v>
      </c>
      <c r="P18" s="77">
        <v>1</v>
      </c>
      <c r="Q18" s="77">
        <v>0</v>
      </c>
      <c r="R18" s="77">
        <v>5</v>
      </c>
      <c r="S18" s="77">
        <f t="shared" si="9"/>
        <v>10</v>
      </c>
      <c r="T18" s="77">
        <f t="shared" si="10"/>
        <v>10</v>
      </c>
      <c r="U18" s="77">
        <v>6</v>
      </c>
      <c r="V18" s="114">
        <v>6</v>
      </c>
      <c r="W18" s="159">
        <v>4</v>
      </c>
      <c r="X18" s="159">
        <v>4</v>
      </c>
      <c r="Y18" s="159">
        <v>9</v>
      </c>
      <c r="Z18" s="159">
        <v>8</v>
      </c>
      <c r="AA18" s="159">
        <v>0</v>
      </c>
      <c r="AB18" s="159">
        <v>0</v>
      </c>
      <c r="AC18" s="159">
        <v>2</v>
      </c>
      <c r="AD18" s="159">
        <v>4</v>
      </c>
      <c r="AE18" s="159">
        <f t="shared" si="12"/>
        <v>12</v>
      </c>
      <c r="AF18" s="159">
        <f t="shared" si="13"/>
        <v>17</v>
      </c>
      <c r="AG18" s="159">
        <v>1</v>
      </c>
      <c r="AH18" s="159">
        <v>0</v>
      </c>
      <c r="AI18" s="159">
        <f t="shared" si="14"/>
        <v>11</v>
      </c>
      <c r="AJ18" s="159">
        <f t="shared" si="15"/>
        <v>14</v>
      </c>
      <c r="AK18" s="159">
        <v>1</v>
      </c>
      <c r="AL18" s="159">
        <v>3</v>
      </c>
      <c r="AM18" s="159">
        <v>7</v>
      </c>
      <c r="AN18" s="159">
        <v>8</v>
      </c>
      <c r="AO18" s="159">
        <v>3</v>
      </c>
      <c r="AP18" s="159">
        <v>3</v>
      </c>
      <c r="AQ18" s="159">
        <v>0</v>
      </c>
      <c r="AR18" s="159">
        <v>3</v>
      </c>
      <c r="AS18" s="159">
        <v>0</v>
      </c>
      <c r="AT18" s="159">
        <v>0</v>
      </c>
      <c r="AU18" s="159">
        <f t="shared" si="17"/>
        <v>1</v>
      </c>
      <c r="AV18" s="159">
        <f t="shared" si="18"/>
        <v>0</v>
      </c>
      <c r="AW18" s="159">
        <v>0</v>
      </c>
      <c r="AX18" s="159">
        <v>0</v>
      </c>
      <c r="AY18" s="159">
        <v>0</v>
      </c>
      <c r="AZ18" s="159">
        <v>0</v>
      </c>
      <c r="BA18" s="159">
        <v>1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68">
        <v>0</v>
      </c>
      <c r="BI18" s="63"/>
      <c r="BJ18" s="63"/>
      <c r="BK18" s="63"/>
      <c r="BL18" s="63"/>
      <c r="BM18" s="63"/>
      <c r="BN18" s="63"/>
    </row>
    <row r="19" spans="1:66" ht="15.75" customHeight="1">
      <c r="A19" s="81"/>
      <c r="B19" s="82" t="s">
        <v>148</v>
      </c>
      <c r="C19" s="167">
        <v>49</v>
      </c>
      <c r="D19" s="77">
        <v>47</v>
      </c>
      <c r="E19" s="77">
        <v>0</v>
      </c>
      <c r="F19" s="77">
        <v>0</v>
      </c>
      <c r="G19" s="77">
        <v>17</v>
      </c>
      <c r="H19" s="77">
        <v>6</v>
      </c>
      <c r="I19" s="77">
        <v>0</v>
      </c>
      <c r="J19" s="77">
        <v>1</v>
      </c>
      <c r="K19" s="114">
        <v>28</v>
      </c>
      <c r="L19" s="115">
        <v>20</v>
      </c>
      <c r="M19" s="77">
        <f t="shared" si="7"/>
        <v>39</v>
      </c>
      <c r="N19" s="77">
        <f t="shared" si="8"/>
        <v>31</v>
      </c>
      <c r="O19" s="77">
        <v>5</v>
      </c>
      <c r="P19" s="77">
        <v>3</v>
      </c>
      <c r="Q19" s="77">
        <v>6</v>
      </c>
      <c r="R19" s="77">
        <v>2</v>
      </c>
      <c r="S19" s="77">
        <f t="shared" si="9"/>
        <v>17</v>
      </c>
      <c r="T19" s="77">
        <f t="shared" si="10"/>
        <v>12</v>
      </c>
      <c r="U19" s="77">
        <v>7</v>
      </c>
      <c r="V19" s="114">
        <v>8</v>
      </c>
      <c r="W19" s="159">
        <v>10</v>
      </c>
      <c r="X19" s="159">
        <v>4</v>
      </c>
      <c r="Y19" s="159">
        <v>11</v>
      </c>
      <c r="Z19" s="159">
        <v>14</v>
      </c>
      <c r="AA19" s="159">
        <v>0</v>
      </c>
      <c r="AB19" s="159">
        <v>2</v>
      </c>
      <c r="AC19" s="159">
        <v>3</v>
      </c>
      <c r="AD19" s="159">
        <v>5</v>
      </c>
      <c r="AE19" s="159">
        <f t="shared" si="12"/>
        <v>19</v>
      </c>
      <c r="AF19" s="159">
        <f t="shared" si="13"/>
        <v>17</v>
      </c>
      <c r="AG19" s="159">
        <v>0</v>
      </c>
      <c r="AH19" s="159">
        <v>4</v>
      </c>
      <c r="AI19" s="159">
        <f t="shared" si="14"/>
        <v>17</v>
      </c>
      <c r="AJ19" s="159">
        <f t="shared" si="15"/>
        <v>8</v>
      </c>
      <c r="AK19" s="159">
        <v>3</v>
      </c>
      <c r="AL19" s="159">
        <v>0</v>
      </c>
      <c r="AM19" s="159">
        <v>12</v>
      </c>
      <c r="AN19" s="159">
        <v>7</v>
      </c>
      <c r="AO19" s="159">
        <v>2</v>
      </c>
      <c r="AP19" s="159">
        <v>1</v>
      </c>
      <c r="AQ19" s="159">
        <v>2</v>
      </c>
      <c r="AR19" s="159">
        <v>5</v>
      </c>
      <c r="AS19" s="159">
        <v>0</v>
      </c>
      <c r="AT19" s="159">
        <v>1</v>
      </c>
      <c r="AU19" s="159">
        <f t="shared" si="17"/>
        <v>0</v>
      </c>
      <c r="AV19" s="159">
        <f t="shared" si="18"/>
        <v>0</v>
      </c>
      <c r="AW19" s="159">
        <v>0</v>
      </c>
      <c r="AX19" s="159">
        <v>0</v>
      </c>
      <c r="AY19" s="159">
        <v>0</v>
      </c>
      <c r="AZ19" s="159">
        <v>0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68">
        <v>0</v>
      </c>
      <c r="BI19" s="63"/>
      <c r="BJ19" s="63"/>
      <c r="BK19" s="63"/>
      <c r="BL19" s="63"/>
      <c r="BM19" s="63"/>
      <c r="BN19" s="63"/>
    </row>
    <row r="20" spans="1:66" ht="15.75" customHeight="1">
      <c r="A20" s="81"/>
      <c r="B20" s="82" t="s">
        <v>149</v>
      </c>
      <c r="C20" s="167">
        <v>47</v>
      </c>
      <c r="D20" s="77">
        <v>50</v>
      </c>
      <c r="E20" s="77">
        <v>2</v>
      </c>
      <c r="F20" s="77">
        <v>0</v>
      </c>
      <c r="G20" s="77">
        <v>12</v>
      </c>
      <c r="H20" s="77">
        <v>5</v>
      </c>
      <c r="I20" s="77">
        <v>0</v>
      </c>
      <c r="J20" s="77">
        <v>3</v>
      </c>
      <c r="K20" s="114">
        <v>24</v>
      </c>
      <c r="L20" s="115">
        <v>26</v>
      </c>
      <c r="M20" s="77">
        <f t="shared" si="7"/>
        <v>35</v>
      </c>
      <c r="N20" s="77">
        <f t="shared" si="8"/>
        <v>27</v>
      </c>
      <c r="O20" s="77">
        <v>1</v>
      </c>
      <c r="P20" s="77">
        <v>3</v>
      </c>
      <c r="Q20" s="77">
        <v>2</v>
      </c>
      <c r="R20" s="77">
        <v>4</v>
      </c>
      <c r="S20" s="77">
        <f t="shared" si="9"/>
        <v>17</v>
      </c>
      <c r="T20" s="77">
        <f t="shared" si="10"/>
        <v>9</v>
      </c>
      <c r="U20" s="77">
        <v>9</v>
      </c>
      <c r="V20" s="114">
        <v>8</v>
      </c>
      <c r="W20" s="159">
        <v>8</v>
      </c>
      <c r="X20" s="159">
        <v>1</v>
      </c>
      <c r="Y20" s="159">
        <v>15</v>
      </c>
      <c r="Z20" s="159">
        <v>11</v>
      </c>
      <c r="AA20" s="159">
        <v>1</v>
      </c>
      <c r="AB20" s="159">
        <v>0</v>
      </c>
      <c r="AC20" s="159">
        <v>1</v>
      </c>
      <c r="AD20" s="159">
        <v>3</v>
      </c>
      <c r="AE20" s="159">
        <f t="shared" si="12"/>
        <v>16</v>
      </c>
      <c r="AF20" s="159">
        <f t="shared" si="13"/>
        <v>17</v>
      </c>
      <c r="AG20" s="159">
        <v>0</v>
      </c>
      <c r="AH20" s="159">
        <v>0</v>
      </c>
      <c r="AI20" s="159">
        <f t="shared" si="14"/>
        <v>12</v>
      </c>
      <c r="AJ20" s="159">
        <f t="shared" si="15"/>
        <v>12</v>
      </c>
      <c r="AK20" s="159">
        <v>0</v>
      </c>
      <c r="AL20" s="159">
        <v>4</v>
      </c>
      <c r="AM20" s="159">
        <v>8</v>
      </c>
      <c r="AN20" s="159">
        <v>5</v>
      </c>
      <c r="AO20" s="159">
        <v>4</v>
      </c>
      <c r="AP20" s="159">
        <v>3</v>
      </c>
      <c r="AQ20" s="159">
        <v>4</v>
      </c>
      <c r="AR20" s="159">
        <v>5</v>
      </c>
      <c r="AS20" s="159">
        <v>0</v>
      </c>
      <c r="AT20" s="159">
        <v>0</v>
      </c>
      <c r="AU20" s="159">
        <f t="shared" si="17"/>
        <v>1</v>
      </c>
      <c r="AV20" s="159">
        <f t="shared" si="18"/>
        <v>0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1</v>
      </c>
      <c r="BH20" s="168">
        <v>0</v>
      </c>
      <c r="BI20" s="63"/>
      <c r="BJ20" s="63"/>
      <c r="BK20" s="63"/>
      <c r="BL20" s="63"/>
      <c r="BM20" s="63"/>
      <c r="BN20" s="63"/>
    </row>
    <row r="21" spans="1:66" ht="15.75" customHeight="1">
      <c r="A21" s="81"/>
      <c r="B21" s="82" t="s">
        <v>150</v>
      </c>
      <c r="C21" s="167">
        <v>64</v>
      </c>
      <c r="D21" s="77">
        <v>52</v>
      </c>
      <c r="E21" s="77">
        <v>0</v>
      </c>
      <c r="F21" s="77">
        <v>0</v>
      </c>
      <c r="G21" s="77">
        <v>19</v>
      </c>
      <c r="H21" s="77">
        <v>2</v>
      </c>
      <c r="I21" s="77">
        <v>0</v>
      </c>
      <c r="J21" s="77">
        <v>1</v>
      </c>
      <c r="K21" s="114">
        <v>34</v>
      </c>
      <c r="L21" s="115">
        <v>31</v>
      </c>
      <c r="M21" s="77">
        <f t="shared" si="7"/>
        <v>41</v>
      </c>
      <c r="N21" s="77">
        <f t="shared" si="8"/>
        <v>24</v>
      </c>
      <c r="O21" s="77">
        <v>3</v>
      </c>
      <c r="P21" s="77">
        <v>1</v>
      </c>
      <c r="Q21" s="77">
        <v>8</v>
      </c>
      <c r="R21" s="77">
        <v>4</v>
      </c>
      <c r="S21" s="77">
        <f t="shared" si="9"/>
        <v>16</v>
      </c>
      <c r="T21" s="77">
        <f t="shared" si="10"/>
        <v>6</v>
      </c>
      <c r="U21" s="77">
        <v>11</v>
      </c>
      <c r="V21" s="114">
        <v>6</v>
      </c>
      <c r="W21" s="159">
        <v>5</v>
      </c>
      <c r="X21" s="159">
        <v>0</v>
      </c>
      <c r="Y21" s="159">
        <v>14</v>
      </c>
      <c r="Z21" s="159">
        <v>13</v>
      </c>
      <c r="AA21" s="159">
        <v>1</v>
      </c>
      <c r="AB21" s="159">
        <v>0</v>
      </c>
      <c r="AC21" s="159">
        <v>1</v>
      </c>
      <c r="AD21" s="159">
        <v>10</v>
      </c>
      <c r="AE21" s="159">
        <f t="shared" si="12"/>
        <v>21</v>
      </c>
      <c r="AF21" s="159">
        <f t="shared" si="13"/>
        <v>27</v>
      </c>
      <c r="AG21" s="159">
        <v>2</v>
      </c>
      <c r="AH21" s="159">
        <v>3</v>
      </c>
      <c r="AI21" s="159">
        <f t="shared" si="14"/>
        <v>15</v>
      </c>
      <c r="AJ21" s="159">
        <f t="shared" si="15"/>
        <v>21</v>
      </c>
      <c r="AK21" s="159">
        <v>2</v>
      </c>
      <c r="AL21" s="159">
        <v>1</v>
      </c>
      <c r="AM21" s="159">
        <v>8</v>
      </c>
      <c r="AN21" s="159">
        <v>12</v>
      </c>
      <c r="AO21" s="159">
        <v>5</v>
      </c>
      <c r="AP21" s="159">
        <v>8</v>
      </c>
      <c r="AQ21" s="159">
        <v>4</v>
      </c>
      <c r="AR21" s="159">
        <v>3</v>
      </c>
      <c r="AS21" s="159">
        <v>0</v>
      </c>
      <c r="AT21" s="159">
        <v>0</v>
      </c>
      <c r="AU21" s="159">
        <f t="shared" si="17"/>
        <v>0</v>
      </c>
      <c r="AV21" s="159">
        <f t="shared" si="18"/>
        <v>0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68">
        <v>0</v>
      </c>
      <c r="BI21" s="63"/>
      <c r="BJ21" s="63"/>
      <c r="BK21" s="63"/>
      <c r="BL21" s="63"/>
      <c r="BM21" s="63"/>
      <c r="BN21" s="63"/>
    </row>
    <row r="22" spans="1:66" ht="15.75" customHeight="1">
      <c r="A22" s="81"/>
      <c r="B22" s="82" t="s">
        <v>151</v>
      </c>
      <c r="C22" s="167">
        <v>100</v>
      </c>
      <c r="D22" s="77">
        <v>87</v>
      </c>
      <c r="E22" s="77">
        <v>0</v>
      </c>
      <c r="F22" s="77">
        <v>0</v>
      </c>
      <c r="G22" s="77">
        <v>21</v>
      </c>
      <c r="H22" s="77">
        <v>7</v>
      </c>
      <c r="I22" s="77">
        <v>0</v>
      </c>
      <c r="J22" s="77">
        <v>2</v>
      </c>
      <c r="K22" s="114">
        <v>38</v>
      </c>
      <c r="L22" s="115">
        <v>44</v>
      </c>
      <c r="M22" s="77">
        <f t="shared" si="7"/>
        <v>50</v>
      </c>
      <c r="N22" s="77">
        <f t="shared" si="8"/>
        <v>45</v>
      </c>
      <c r="O22" s="77">
        <v>2</v>
      </c>
      <c r="P22" s="77">
        <v>5</v>
      </c>
      <c r="Q22" s="77">
        <v>4</v>
      </c>
      <c r="R22" s="77">
        <v>7</v>
      </c>
      <c r="S22" s="77">
        <f t="shared" si="9"/>
        <v>21</v>
      </c>
      <c r="T22" s="77">
        <f t="shared" si="10"/>
        <v>14</v>
      </c>
      <c r="U22" s="77">
        <v>13</v>
      </c>
      <c r="V22" s="114">
        <v>12</v>
      </c>
      <c r="W22" s="159">
        <v>8</v>
      </c>
      <c r="X22" s="159">
        <v>2</v>
      </c>
      <c r="Y22" s="159">
        <v>23</v>
      </c>
      <c r="Z22" s="159">
        <v>19</v>
      </c>
      <c r="AA22" s="159">
        <v>1</v>
      </c>
      <c r="AB22" s="159">
        <v>2</v>
      </c>
      <c r="AC22" s="159">
        <v>5</v>
      </c>
      <c r="AD22" s="159">
        <v>4</v>
      </c>
      <c r="AE22" s="159">
        <f t="shared" si="12"/>
        <v>30</v>
      </c>
      <c r="AF22" s="159">
        <f t="shared" si="13"/>
        <v>34</v>
      </c>
      <c r="AG22" s="159">
        <v>7</v>
      </c>
      <c r="AH22" s="159">
        <v>4</v>
      </c>
      <c r="AI22" s="159">
        <f t="shared" si="14"/>
        <v>18</v>
      </c>
      <c r="AJ22" s="159">
        <f t="shared" si="15"/>
        <v>22</v>
      </c>
      <c r="AK22" s="159">
        <v>1</v>
      </c>
      <c r="AL22" s="159">
        <v>4</v>
      </c>
      <c r="AM22" s="159">
        <v>12</v>
      </c>
      <c r="AN22" s="159">
        <v>9</v>
      </c>
      <c r="AO22" s="159">
        <v>5</v>
      </c>
      <c r="AP22" s="159">
        <v>9</v>
      </c>
      <c r="AQ22" s="159">
        <v>5</v>
      </c>
      <c r="AR22" s="159">
        <v>8</v>
      </c>
      <c r="AS22" s="159">
        <v>0</v>
      </c>
      <c r="AT22" s="159">
        <v>0</v>
      </c>
      <c r="AU22" s="159">
        <f t="shared" si="17"/>
        <v>0</v>
      </c>
      <c r="AV22" s="159">
        <f t="shared" si="18"/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68">
        <v>0</v>
      </c>
      <c r="BI22" s="63"/>
      <c r="BJ22" s="63"/>
      <c r="BK22" s="63"/>
      <c r="BL22" s="63"/>
      <c r="BM22" s="63"/>
      <c r="BN22" s="63"/>
    </row>
    <row r="23" spans="1:66" ht="15.75" customHeight="1">
      <c r="A23" s="81"/>
      <c r="B23" s="82" t="s">
        <v>152</v>
      </c>
      <c r="C23" s="167">
        <v>99</v>
      </c>
      <c r="D23" s="77">
        <v>102</v>
      </c>
      <c r="E23" s="77">
        <v>0</v>
      </c>
      <c r="F23" s="77">
        <v>0</v>
      </c>
      <c r="G23" s="77">
        <v>17</v>
      </c>
      <c r="H23" s="77">
        <v>1</v>
      </c>
      <c r="I23" s="77">
        <v>2</v>
      </c>
      <c r="J23" s="77">
        <v>1</v>
      </c>
      <c r="K23" s="114">
        <v>34</v>
      </c>
      <c r="L23" s="115">
        <v>27</v>
      </c>
      <c r="M23" s="77">
        <f t="shared" si="7"/>
        <v>44</v>
      </c>
      <c r="N23" s="77">
        <f t="shared" si="8"/>
        <v>27</v>
      </c>
      <c r="O23" s="77">
        <v>6</v>
      </c>
      <c r="P23" s="77">
        <v>3</v>
      </c>
      <c r="Q23" s="77">
        <v>4</v>
      </c>
      <c r="R23" s="77">
        <v>5</v>
      </c>
      <c r="S23" s="77">
        <f t="shared" si="9"/>
        <v>17</v>
      </c>
      <c r="T23" s="77">
        <f t="shared" si="10"/>
        <v>9</v>
      </c>
      <c r="U23" s="77">
        <v>7</v>
      </c>
      <c r="V23" s="114">
        <v>6</v>
      </c>
      <c r="W23" s="159">
        <v>10</v>
      </c>
      <c r="X23" s="159">
        <v>3</v>
      </c>
      <c r="Y23" s="159">
        <v>17</v>
      </c>
      <c r="Z23" s="159">
        <v>10</v>
      </c>
      <c r="AA23" s="159">
        <v>1</v>
      </c>
      <c r="AB23" s="159">
        <v>3</v>
      </c>
      <c r="AC23" s="159">
        <v>3</v>
      </c>
      <c r="AD23" s="159">
        <v>6</v>
      </c>
      <c r="AE23" s="159">
        <f t="shared" si="12"/>
        <v>18</v>
      </c>
      <c r="AF23" s="159">
        <f t="shared" si="13"/>
        <v>29</v>
      </c>
      <c r="AG23" s="159">
        <v>1</v>
      </c>
      <c r="AH23" s="159">
        <v>2</v>
      </c>
      <c r="AI23" s="159">
        <f t="shared" si="14"/>
        <v>17</v>
      </c>
      <c r="AJ23" s="159">
        <f t="shared" si="15"/>
        <v>24</v>
      </c>
      <c r="AK23" s="159">
        <v>2</v>
      </c>
      <c r="AL23" s="159">
        <v>6</v>
      </c>
      <c r="AM23" s="159">
        <v>12</v>
      </c>
      <c r="AN23" s="159">
        <v>13</v>
      </c>
      <c r="AO23" s="159">
        <v>3</v>
      </c>
      <c r="AP23" s="159">
        <v>5</v>
      </c>
      <c r="AQ23" s="159">
        <v>0</v>
      </c>
      <c r="AR23" s="159">
        <v>3</v>
      </c>
      <c r="AS23" s="159">
        <v>0</v>
      </c>
      <c r="AT23" s="159">
        <v>1</v>
      </c>
      <c r="AU23" s="159">
        <f t="shared" si="17"/>
        <v>0</v>
      </c>
      <c r="AV23" s="159">
        <f t="shared" si="18"/>
        <v>0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68">
        <v>0</v>
      </c>
      <c r="BI23" s="63"/>
      <c r="BJ23" s="63"/>
      <c r="BK23" s="63"/>
      <c r="BL23" s="63"/>
      <c r="BM23" s="63"/>
      <c r="BN23" s="63"/>
    </row>
    <row r="24" spans="1:66" ht="15.75" customHeight="1">
      <c r="A24" s="81"/>
      <c r="B24" s="82" t="s">
        <v>153</v>
      </c>
      <c r="C24" s="167">
        <v>43</v>
      </c>
      <c r="D24" s="77">
        <v>53</v>
      </c>
      <c r="E24" s="77">
        <v>1</v>
      </c>
      <c r="F24" s="77">
        <v>0</v>
      </c>
      <c r="G24" s="77">
        <v>7</v>
      </c>
      <c r="H24" s="77">
        <v>9</v>
      </c>
      <c r="I24" s="77">
        <v>2</v>
      </c>
      <c r="J24" s="77">
        <v>2</v>
      </c>
      <c r="K24" s="114">
        <v>20</v>
      </c>
      <c r="L24" s="115">
        <v>26</v>
      </c>
      <c r="M24" s="77">
        <f t="shared" si="7"/>
        <v>18</v>
      </c>
      <c r="N24" s="77">
        <f t="shared" si="8"/>
        <v>20</v>
      </c>
      <c r="O24" s="77">
        <v>4</v>
      </c>
      <c r="P24" s="77">
        <v>3</v>
      </c>
      <c r="Q24" s="77">
        <v>1</v>
      </c>
      <c r="R24" s="77">
        <v>3</v>
      </c>
      <c r="S24" s="77">
        <f t="shared" si="9"/>
        <v>9</v>
      </c>
      <c r="T24" s="77">
        <f t="shared" si="10"/>
        <v>8</v>
      </c>
      <c r="U24" s="77">
        <v>4</v>
      </c>
      <c r="V24" s="114">
        <v>7</v>
      </c>
      <c r="W24" s="159">
        <v>5</v>
      </c>
      <c r="X24" s="159">
        <v>1</v>
      </c>
      <c r="Y24" s="159">
        <v>4</v>
      </c>
      <c r="Z24" s="159">
        <v>6</v>
      </c>
      <c r="AA24" s="159">
        <v>0</v>
      </c>
      <c r="AB24" s="159">
        <v>1</v>
      </c>
      <c r="AC24" s="159">
        <v>2</v>
      </c>
      <c r="AD24" s="159">
        <v>4</v>
      </c>
      <c r="AE24" s="159">
        <f t="shared" si="12"/>
        <v>13</v>
      </c>
      <c r="AF24" s="159">
        <f t="shared" si="13"/>
        <v>24</v>
      </c>
      <c r="AG24" s="159">
        <v>3</v>
      </c>
      <c r="AH24" s="159">
        <v>3</v>
      </c>
      <c r="AI24" s="159">
        <f t="shared" si="14"/>
        <v>9</v>
      </c>
      <c r="AJ24" s="159">
        <f t="shared" si="15"/>
        <v>16</v>
      </c>
      <c r="AK24" s="159">
        <v>3</v>
      </c>
      <c r="AL24" s="159">
        <v>3</v>
      </c>
      <c r="AM24" s="159">
        <v>5</v>
      </c>
      <c r="AN24" s="159">
        <v>8</v>
      </c>
      <c r="AO24" s="159">
        <v>1</v>
      </c>
      <c r="AP24" s="159">
        <v>5</v>
      </c>
      <c r="AQ24" s="159">
        <v>1</v>
      </c>
      <c r="AR24" s="159">
        <v>5</v>
      </c>
      <c r="AS24" s="159">
        <v>0</v>
      </c>
      <c r="AT24" s="159">
        <v>0</v>
      </c>
      <c r="AU24" s="159">
        <f t="shared" si="17"/>
        <v>0</v>
      </c>
      <c r="AV24" s="159">
        <f t="shared" si="18"/>
        <v>0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68">
        <v>0</v>
      </c>
      <c r="BI24" s="63"/>
      <c r="BJ24" s="63"/>
      <c r="BK24" s="63"/>
      <c r="BL24" s="63"/>
      <c r="BM24" s="63"/>
      <c r="BN24" s="63"/>
    </row>
    <row r="25" spans="1:66" ht="15.75" customHeight="1">
      <c r="A25" s="84"/>
      <c r="B25" s="85" t="s">
        <v>154</v>
      </c>
      <c r="C25" s="169">
        <v>64</v>
      </c>
      <c r="D25" s="86">
        <v>87</v>
      </c>
      <c r="E25" s="86">
        <v>0</v>
      </c>
      <c r="F25" s="86">
        <v>0</v>
      </c>
      <c r="G25" s="86">
        <v>15</v>
      </c>
      <c r="H25" s="86">
        <v>9</v>
      </c>
      <c r="I25" s="86">
        <v>1</v>
      </c>
      <c r="J25" s="86">
        <v>2</v>
      </c>
      <c r="K25" s="117">
        <v>39</v>
      </c>
      <c r="L25" s="118">
        <v>31</v>
      </c>
      <c r="M25" s="86">
        <f t="shared" si="7"/>
        <v>35</v>
      </c>
      <c r="N25" s="86">
        <f t="shared" si="8"/>
        <v>33</v>
      </c>
      <c r="O25" s="86">
        <v>4</v>
      </c>
      <c r="P25" s="86">
        <v>3</v>
      </c>
      <c r="Q25" s="86">
        <v>4</v>
      </c>
      <c r="R25" s="86">
        <v>5</v>
      </c>
      <c r="S25" s="86">
        <f t="shared" si="9"/>
        <v>13</v>
      </c>
      <c r="T25" s="86">
        <f t="shared" si="10"/>
        <v>8</v>
      </c>
      <c r="U25" s="86">
        <v>7</v>
      </c>
      <c r="V25" s="117">
        <v>5</v>
      </c>
      <c r="W25" s="159">
        <v>6</v>
      </c>
      <c r="X25" s="159">
        <v>3</v>
      </c>
      <c r="Y25" s="159">
        <v>14</v>
      </c>
      <c r="Z25" s="159">
        <v>17</v>
      </c>
      <c r="AA25" s="159">
        <v>2</v>
      </c>
      <c r="AB25" s="159">
        <v>2</v>
      </c>
      <c r="AC25" s="159">
        <v>5</v>
      </c>
      <c r="AD25" s="159">
        <v>14</v>
      </c>
      <c r="AE25" s="159">
        <f t="shared" si="12"/>
        <v>15</v>
      </c>
      <c r="AF25" s="159">
        <f t="shared" si="13"/>
        <v>24</v>
      </c>
      <c r="AG25" s="159">
        <v>2</v>
      </c>
      <c r="AH25" s="159">
        <v>4</v>
      </c>
      <c r="AI25" s="159">
        <f t="shared" si="14"/>
        <v>10</v>
      </c>
      <c r="AJ25" s="159">
        <f t="shared" si="15"/>
        <v>14</v>
      </c>
      <c r="AK25" s="159">
        <v>1</v>
      </c>
      <c r="AL25" s="159">
        <v>8</v>
      </c>
      <c r="AM25" s="159">
        <v>6</v>
      </c>
      <c r="AN25" s="159">
        <v>4</v>
      </c>
      <c r="AO25" s="159">
        <v>3</v>
      </c>
      <c r="AP25" s="159">
        <v>2</v>
      </c>
      <c r="AQ25" s="159">
        <v>3</v>
      </c>
      <c r="AR25" s="159">
        <v>6</v>
      </c>
      <c r="AS25" s="159">
        <v>0</v>
      </c>
      <c r="AT25" s="159">
        <v>0</v>
      </c>
      <c r="AU25" s="159">
        <f t="shared" si="17"/>
        <v>0</v>
      </c>
      <c r="AV25" s="160">
        <f t="shared" si="18"/>
        <v>1</v>
      </c>
      <c r="AW25" s="160">
        <v>0</v>
      </c>
      <c r="AX25" s="160">
        <v>0</v>
      </c>
      <c r="AY25" s="160">
        <v>0</v>
      </c>
      <c r="AZ25" s="160">
        <v>0</v>
      </c>
      <c r="BA25" s="160">
        <v>0</v>
      </c>
      <c r="BB25" s="160">
        <v>0</v>
      </c>
      <c r="BC25" s="160">
        <v>0</v>
      </c>
      <c r="BD25" s="160">
        <v>0</v>
      </c>
      <c r="BE25" s="160">
        <v>0</v>
      </c>
      <c r="BF25" s="160">
        <v>1</v>
      </c>
      <c r="BG25" s="160">
        <v>0</v>
      </c>
      <c r="BH25" s="170">
        <v>0</v>
      </c>
      <c r="BI25" s="63"/>
      <c r="BJ25" s="63"/>
      <c r="BK25" s="63"/>
      <c r="BL25" s="63"/>
      <c r="BM25" s="63"/>
      <c r="BN25" s="63"/>
    </row>
    <row r="26" spans="1:66" ht="15.75" customHeight="1">
      <c r="A26" s="87" t="s">
        <v>67</v>
      </c>
      <c r="B26" s="88" t="s">
        <v>155</v>
      </c>
      <c r="C26" s="89">
        <v>244</v>
      </c>
      <c r="D26" s="90">
        <v>186</v>
      </c>
      <c r="E26" s="90">
        <v>0</v>
      </c>
      <c r="F26" s="90">
        <v>3</v>
      </c>
      <c r="G26" s="90">
        <v>44</v>
      </c>
      <c r="H26" s="90">
        <v>5</v>
      </c>
      <c r="I26" s="90">
        <v>7</v>
      </c>
      <c r="J26" s="90">
        <v>4</v>
      </c>
      <c r="K26" s="119">
        <v>115</v>
      </c>
      <c r="L26" s="120">
        <v>83</v>
      </c>
      <c r="M26" s="90">
        <f t="shared" si="7"/>
        <v>101</v>
      </c>
      <c r="N26" s="90">
        <f t="shared" si="8"/>
        <v>76</v>
      </c>
      <c r="O26" s="90">
        <v>7</v>
      </c>
      <c r="P26" s="90">
        <v>4</v>
      </c>
      <c r="Q26" s="90">
        <v>6</v>
      </c>
      <c r="R26" s="90">
        <v>10</v>
      </c>
      <c r="S26" s="90">
        <f t="shared" si="9"/>
        <v>51</v>
      </c>
      <c r="T26" s="90">
        <f t="shared" si="10"/>
        <v>32</v>
      </c>
      <c r="U26" s="90">
        <v>30</v>
      </c>
      <c r="V26" s="119">
        <v>26</v>
      </c>
      <c r="W26" s="161">
        <v>21</v>
      </c>
      <c r="X26" s="161">
        <v>6</v>
      </c>
      <c r="Y26" s="161">
        <v>37</v>
      </c>
      <c r="Z26" s="161">
        <v>30</v>
      </c>
      <c r="AA26" s="161">
        <v>2</v>
      </c>
      <c r="AB26" s="161">
        <v>4</v>
      </c>
      <c r="AC26" s="161">
        <v>6</v>
      </c>
      <c r="AD26" s="161">
        <v>10</v>
      </c>
      <c r="AE26" s="161">
        <f t="shared" si="12"/>
        <v>74</v>
      </c>
      <c r="AF26" s="161">
        <f t="shared" si="13"/>
        <v>79</v>
      </c>
      <c r="AG26" s="161">
        <v>5</v>
      </c>
      <c r="AH26" s="161">
        <v>10</v>
      </c>
      <c r="AI26" s="161">
        <f t="shared" si="14"/>
        <v>67</v>
      </c>
      <c r="AJ26" s="161">
        <f t="shared" si="15"/>
        <v>64</v>
      </c>
      <c r="AK26" s="161">
        <v>15</v>
      </c>
      <c r="AL26" s="161">
        <v>14</v>
      </c>
      <c r="AM26" s="161">
        <v>35</v>
      </c>
      <c r="AN26" s="161">
        <v>38</v>
      </c>
      <c r="AO26" s="161">
        <v>17</v>
      </c>
      <c r="AP26" s="161">
        <v>12</v>
      </c>
      <c r="AQ26" s="161">
        <v>2</v>
      </c>
      <c r="AR26" s="161">
        <v>5</v>
      </c>
      <c r="AS26" s="161">
        <v>0</v>
      </c>
      <c r="AT26" s="161">
        <v>2</v>
      </c>
      <c r="AU26" s="161">
        <f t="shared" si="17"/>
        <v>3</v>
      </c>
      <c r="AV26" s="161">
        <f t="shared" si="18"/>
        <v>1</v>
      </c>
      <c r="AW26" s="161">
        <v>0</v>
      </c>
      <c r="AX26" s="161">
        <v>0</v>
      </c>
      <c r="AY26" s="161">
        <v>0</v>
      </c>
      <c r="AZ26" s="161">
        <v>0</v>
      </c>
      <c r="BA26" s="161">
        <v>2</v>
      </c>
      <c r="BB26" s="161">
        <v>0</v>
      </c>
      <c r="BC26" s="161">
        <v>1</v>
      </c>
      <c r="BD26" s="161">
        <v>0</v>
      </c>
      <c r="BE26" s="161">
        <v>0</v>
      </c>
      <c r="BF26" s="161">
        <v>0</v>
      </c>
      <c r="BG26" s="161">
        <v>0</v>
      </c>
      <c r="BH26" s="171">
        <v>1</v>
      </c>
      <c r="BI26" s="63"/>
      <c r="BJ26" s="63"/>
      <c r="BK26" s="63"/>
      <c r="BL26" s="63"/>
      <c r="BM26" s="63"/>
      <c r="BN26" s="63"/>
    </row>
    <row r="27" spans="1:66" ht="15.75" customHeight="1">
      <c r="A27" s="87" t="s">
        <v>68</v>
      </c>
      <c r="B27" s="88" t="s">
        <v>156</v>
      </c>
      <c r="C27" s="89">
        <v>175</v>
      </c>
      <c r="D27" s="90">
        <v>162</v>
      </c>
      <c r="E27" s="90">
        <v>0</v>
      </c>
      <c r="F27" s="90">
        <v>3</v>
      </c>
      <c r="G27" s="90">
        <v>34</v>
      </c>
      <c r="H27" s="90">
        <v>12</v>
      </c>
      <c r="I27" s="90">
        <v>5</v>
      </c>
      <c r="J27" s="90">
        <v>4</v>
      </c>
      <c r="K27" s="119">
        <v>84</v>
      </c>
      <c r="L27" s="120">
        <v>57</v>
      </c>
      <c r="M27" s="90">
        <f t="shared" si="7"/>
        <v>116</v>
      </c>
      <c r="N27" s="90">
        <f t="shared" si="8"/>
        <v>82</v>
      </c>
      <c r="O27" s="90">
        <v>9</v>
      </c>
      <c r="P27" s="90">
        <v>6</v>
      </c>
      <c r="Q27" s="90">
        <v>3</v>
      </c>
      <c r="R27" s="90">
        <v>14</v>
      </c>
      <c r="S27" s="90">
        <f t="shared" si="9"/>
        <v>74</v>
      </c>
      <c r="T27" s="90">
        <f t="shared" si="10"/>
        <v>33</v>
      </c>
      <c r="U27" s="90">
        <v>36</v>
      </c>
      <c r="V27" s="119">
        <v>16</v>
      </c>
      <c r="W27" s="161">
        <v>38</v>
      </c>
      <c r="X27" s="161">
        <v>17</v>
      </c>
      <c r="Y27" s="161">
        <v>30</v>
      </c>
      <c r="Z27" s="161">
        <v>29</v>
      </c>
      <c r="AA27" s="161">
        <v>0</v>
      </c>
      <c r="AB27" s="161">
        <v>6</v>
      </c>
      <c r="AC27" s="161">
        <v>9</v>
      </c>
      <c r="AD27" s="161">
        <v>11</v>
      </c>
      <c r="AE27" s="161">
        <f t="shared" si="12"/>
        <v>50</v>
      </c>
      <c r="AF27" s="161">
        <f t="shared" si="13"/>
        <v>62</v>
      </c>
      <c r="AG27" s="161">
        <v>4</v>
      </c>
      <c r="AH27" s="161">
        <v>6</v>
      </c>
      <c r="AI27" s="161">
        <f t="shared" si="14"/>
        <v>44</v>
      </c>
      <c r="AJ27" s="161">
        <f t="shared" si="15"/>
        <v>43</v>
      </c>
      <c r="AK27" s="161">
        <v>6</v>
      </c>
      <c r="AL27" s="161">
        <v>9</v>
      </c>
      <c r="AM27" s="161">
        <v>24</v>
      </c>
      <c r="AN27" s="161">
        <v>25</v>
      </c>
      <c r="AO27" s="161">
        <v>14</v>
      </c>
      <c r="AP27" s="161">
        <v>9</v>
      </c>
      <c r="AQ27" s="161">
        <v>2</v>
      </c>
      <c r="AR27" s="161">
        <v>13</v>
      </c>
      <c r="AS27" s="161">
        <v>0</v>
      </c>
      <c r="AT27" s="161">
        <v>0</v>
      </c>
      <c r="AU27" s="161">
        <f t="shared" si="17"/>
        <v>0</v>
      </c>
      <c r="AV27" s="161">
        <f t="shared" si="18"/>
        <v>2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1">
        <v>1</v>
      </c>
      <c r="BE27" s="161">
        <v>0</v>
      </c>
      <c r="BF27" s="161">
        <v>0</v>
      </c>
      <c r="BG27" s="161">
        <v>0</v>
      </c>
      <c r="BH27" s="171">
        <v>1</v>
      </c>
      <c r="BI27" s="63"/>
      <c r="BJ27" s="63"/>
      <c r="BK27" s="63"/>
      <c r="BL27" s="63"/>
      <c r="BM27" s="63"/>
      <c r="BN27" s="63"/>
    </row>
    <row r="28" spans="1:66" ht="15.75" customHeight="1">
      <c r="A28" s="87" t="s">
        <v>69</v>
      </c>
      <c r="B28" s="88" t="s">
        <v>157</v>
      </c>
      <c r="C28" s="89">
        <v>154</v>
      </c>
      <c r="D28" s="90">
        <v>167</v>
      </c>
      <c r="E28" s="90">
        <v>1</v>
      </c>
      <c r="F28" s="90">
        <v>2</v>
      </c>
      <c r="G28" s="90">
        <v>35</v>
      </c>
      <c r="H28" s="90">
        <v>9</v>
      </c>
      <c r="I28" s="90">
        <v>6</v>
      </c>
      <c r="J28" s="90">
        <v>6</v>
      </c>
      <c r="K28" s="119">
        <v>74</v>
      </c>
      <c r="L28" s="120">
        <v>69</v>
      </c>
      <c r="M28" s="90">
        <f t="shared" si="7"/>
        <v>67</v>
      </c>
      <c r="N28" s="90">
        <f t="shared" si="8"/>
        <v>64</v>
      </c>
      <c r="O28" s="90">
        <v>3</v>
      </c>
      <c r="P28" s="90">
        <v>7</v>
      </c>
      <c r="Q28" s="90">
        <v>2</v>
      </c>
      <c r="R28" s="90">
        <v>10</v>
      </c>
      <c r="S28" s="90">
        <f t="shared" si="9"/>
        <v>25</v>
      </c>
      <c r="T28" s="90">
        <f t="shared" si="10"/>
        <v>15</v>
      </c>
      <c r="U28" s="90">
        <v>13</v>
      </c>
      <c r="V28" s="119">
        <v>9</v>
      </c>
      <c r="W28" s="161">
        <v>12</v>
      </c>
      <c r="X28" s="161">
        <v>6</v>
      </c>
      <c r="Y28" s="161">
        <v>37</v>
      </c>
      <c r="Z28" s="161">
        <v>32</v>
      </c>
      <c r="AA28" s="161">
        <v>1</v>
      </c>
      <c r="AB28" s="161">
        <v>5</v>
      </c>
      <c r="AC28" s="161">
        <v>4</v>
      </c>
      <c r="AD28" s="161">
        <v>11</v>
      </c>
      <c r="AE28" s="161">
        <f t="shared" si="12"/>
        <v>44</v>
      </c>
      <c r="AF28" s="161">
        <f t="shared" si="13"/>
        <v>44</v>
      </c>
      <c r="AG28" s="161">
        <v>2</v>
      </c>
      <c r="AH28" s="161">
        <v>3</v>
      </c>
      <c r="AI28" s="161">
        <f t="shared" si="14"/>
        <v>38</v>
      </c>
      <c r="AJ28" s="161">
        <f t="shared" si="15"/>
        <v>34</v>
      </c>
      <c r="AK28" s="161">
        <v>7</v>
      </c>
      <c r="AL28" s="161">
        <v>6</v>
      </c>
      <c r="AM28" s="161">
        <v>20</v>
      </c>
      <c r="AN28" s="161">
        <v>11</v>
      </c>
      <c r="AO28" s="161">
        <v>11</v>
      </c>
      <c r="AP28" s="161">
        <v>17</v>
      </c>
      <c r="AQ28" s="161">
        <v>4</v>
      </c>
      <c r="AR28" s="161">
        <v>7</v>
      </c>
      <c r="AS28" s="161">
        <v>0</v>
      </c>
      <c r="AT28" s="161">
        <v>1</v>
      </c>
      <c r="AU28" s="161">
        <f t="shared" si="17"/>
        <v>1</v>
      </c>
      <c r="AV28" s="161">
        <f t="shared" si="18"/>
        <v>2</v>
      </c>
      <c r="AW28" s="161">
        <v>0</v>
      </c>
      <c r="AX28" s="161">
        <v>0</v>
      </c>
      <c r="AY28" s="161">
        <v>0</v>
      </c>
      <c r="AZ28" s="161">
        <v>0</v>
      </c>
      <c r="BA28" s="161">
        <v>1</v>
      </c>
      <c r="BB28" s="161">
        <v>1</v>
      </c>
      <c r="BC28" s="161">
        <v>0</v>
      </c>
      <c r="BD28" s="161">
        <v>0</v>
      </c>
      <c r="BE28" s="161">
        <v>0</v>
      </c>
      <c r="BF28" s="161">
        <v>1</v>
      </c>
      <c r="BG28" s="161">
        <v>0</v>
      </c>
      <c r="BH28" s="171">
        <v>0</v>
      </c>
      <c r="BI28" s="63"/>
      <c r="BJ28" s="63"/>
      <c r="BK28" s="63"/>
      <c r="BL28" s="63"/>
      <c r="BM28" s="63"/>
      <c r="BN28" s="63"/>
    </row>
    <row r="29" spans="1:66" ht="15.75" customHeight="1">
      <c r="A29" s="87" t="s">
        <v>70</v>
      </c>
      <c r="B29" s="88" t="s">
        <v>158</v>
      </c>
      <c r="C29" s="92">
        <v>36</v>
      </c>
      <c r="D29" s="93">
        <v>34</v>
      </c>
      <c r="E29" s="93">
        <v>0</v>
      </c>
      <c r="F29" s="93">
        <v>0</v>
      </c>
      <c r="G29" s="93">
        <v>6</v>
      </c>
      <c r="H29" s="93">
        <v>3</v>
      </c>
      <c r="I29" s="93">
        <v>1</v>
      </c>
      <c r="J29" s="93">
        <v>1</v>
      </c>
      <c r="K29" s="122">
        <v>16</v>
      </c>
      <c r="L29" s="123">
        <v>18</v>
      </c>
      <c r="M29" s="93">
        <f t="shared" si="7"/>
        <v>12</v>
      </c>
      <c r="N29" s="93">
        <f t="shared" si="8"/>
        <v>17</v>
      </c>
      <c r="O29" s="93">
        <v>2</v>
      </c>
      <c r="P29" s="93">
        <v>0</v>
      </c>
      <c r="Q29" s="93">
        <v>2</v>
      </c>
      <c r="R29" s="93">
        <v>3</v>
      </c>
      <c r="S29" s="93">
        <f t="shared" si="9"/>
        <v>5</v>
      </c>
      <c r="T29" s="93">
        <f t="shared" si="10"/>
        <v>4</v>
      </c>
      <c r="U29" s="93">
        <v>2</v>
      </c>
      <c r="V29" s="122">
        <v>3</v>
      </c>
      <c r="W29" s="162">
        <v>3</v>
      </c>
      <c r="X29" s="162">
        <v>1</v>
      </c>
      <c r="Y29" s="162">
        <v>3</v>
      </c>
      <c r="Z29" s="162">
        <v>10</v>
      </c>
      <c r="AA29" s="162">
        <v>0</v>
      </c>
      <c r="AB29" s="162">
        <v>1</v>
      </c>
      <c r="AC29" s="162">
        <v>2</v>
      </c>
      <c r="AD29" s="162">
        <v>1</v>
      </c>
      <c r="AE29" s="162">
        <f t="shared" si="12"/>
        <v>14</v>
      </c>
      <c r="AF29" s="162">
        <f t="shared" si="13"/>
        <v>14</v>
      </c>
      <c r="AG29" s="162">
        <v>3</v>
      </c>
      <c r="AH29" s="162">
        <v>2</v>
      </c>
      <c r="AI29" s="162">
        <f t="shared" si="14"/>
        <v>9</v>
      </c>
      <c r="AJ29" s="162">
        <f t="shared" si="15"/>
        <v>10</v>
      </c>
      <c r="AK29" s="162">
        <v>0</v>
      </c>
      <c r="AL29" s="162">
        <v>0</v>
      </c>
      <c r="AM29" s="162">
        <v>6</v>
      </c>
      <c r="AN29" s="162">
        <v>6</v>
      </c>
      <c r="AO29" s="162">
        <v>3</v>
      </c>
      <c r="AP29" s="162">
        <v>4</v>
      </c>
      <c r="AQ29" s="162">
        <v>2</v>
      </c>
      <c r="AR29" s="162">
        <v>2</v>
      </c>
      <c r="AS29" s="162">
        <v>0</v>
      </c>
      <c r="AT29" s="162">
        <v>0</v>
      </c>
      <c r="AU29" s="162">
        <f t="shared" si="17"/>
        <v>0</v>
      </c>
      <c r="AV29" s="162">
        <f t="shared" si="18"/>
        <v>0</v>
      </c>
      <c r="AW29" s="162">
        <v>0</v>
      </c>
      <c r="AX29" s="162">
        <v>0</v>
      </c>
      <c r="AY29" s="162">
        <v>0</v>
      </c>
      <c r="AZ29" s="162">
        <v>0</v>
      </c>
      <c r="BA29" s="162">
        <v>0</v>
      </c>
      <c r="BB29" s="162">
        <v>0</v>
      </c>
      <c r="BC29" s="162">
        <v>0</v>
      </c>
      <c r="BD29" s="162">
        <v>0</v>
      </c>
      <c r="BE29" s="162">
        <v>0</v>
      </c>
      <c r="BF29" s="162">
        <v>0</v>
      </c>
      <c r="BG29" s="162">
        <v>0</v>
      </c>
      <c r="BH29" s="172">
        <v>0</v>
      </c>
      <c r="BI29" s="63"/>
      <c r="BJ29" s="63"/>
      <c r="BK29" s="63"/>
      <c r="BL29" s="63"/>
      <c r="BM29" s="63"/>
      <c r="BN29" s="63"/>
    </row>
    <row r="30" spans="1:66" ht="15.75" customHeight="1">
      <c r="A30" s="95" t="s">
        <v>159</v>
      </c>
      <c r="B30" s="96"/>
      <c r="C30" s="163">
        <f aca="true" t="shared" si="20" ref="C30:L30">SUM(C31:C33)</f>
        <v>144</v>
      </c>
      <c r="D30" s="97">
        <f t="shared" si="20"/>
        <v>114</v>
      </c>
      <c r="E30" s="97">
        <f t="shared" si="20"/>
        <v>0</v>
      </c>
      <c r="F30" s="97">
        <f t="shared" si="20"/>
        <v>2</v>
      </c>
      <c r="G30" s="97">
        <f t="shared" si="20"/>
        <v>36</v>
      </c>
      <c r="H30" s="97">
        <f t="shared" si="20"/>
        <v>3</v>
      </c>
      <c r="I30" s="97">
        <f t="shared" si="20"/>
        <v>3</v>
      </c>
      <c r="J30" s="97">
        <f t="shared" si="20"/>
        <v>2</v>
      </c>
      <c r="K30" s="98">
        <f t="shared" si="20"/>
        <v>48</v>
      </c>
      <c r="L30" s="99">
        <f t="shared" si="20"/>
        <v>44</v>
      </c>
      <c r="M30" s="97">
        <f t="shared" si="7"/>
        <v>82</v>
      </c>
      <c r="N30" s="97">
        <f t="shared" si="8"/>
        <v>63</v>
      </c>
      <c r="O30" s="97">
        <f>SUM(O31:O33)</f>
        <v>6</v>
      </c>
      <c r="P30" s="97">
        <f>SUM(P31:P33)</f>
        <v>3</v>
      </c>
      <c r="Q30" s="97">
        <f>SUM(Q31:Q33)</f>
        <v>10</v>
      </c>
      <c r="R30" s="97">
        <f>SUM(R31:R33)</f>
        <v>7</v>
      </c>
      <c r="S30" s="97">
        <f t="shared" si="9"/>
        <v>33</v>
      </c>
      <c r="T30" s="97">
        <f t="shared" si="10"/>
        <v>18</v>
      </c>
      <c r="U30" s="97">
        <f aca="true" t="shared" si="21" ref="U30:AD30">SUM(U31:U33)</f>
        <v>13</v>
      </c>
      <c r="V30" s="98">
        <f t="shared" si="21"/>
        <v>10</v>
      </c>
      <c r="W30" s="100">
        <f t="shared" si="21"/>
        <v>20</v>
      </c>
      <c r="X30" s="100">
        <f t="shared" si="21"/>
        <v>8</v>
      </c>
      <c r="Y30" s="100">
        <f t="shared" si="21"/>
        <v>33</v>
      </c>
      <c r="Z30" s="100">
        <f t="shared" si="21"/>
        <v>35</v>
      </c>
      <c r="AA30" s="100">
        <f t="shared" si="21"/>
        <v>0</v>
      </c>
      <c r="AB30" s="100">
        <f t="shared" si="21"/>
        <v>1</v>
      </c>
      <c r="AC30" s="100">
        <f t="shared" si="21"/>
        <v>3</v>
      </c>
      <c r="AD30" s="100">
        <f t="shared" si="21"/>
        <v>14</v>
      </c>
      <c r="AE30" s="100">
        <f t="shared" si="12"/>
        <v>33</v>
      </c>
      <c r="AF30" s="100">
        <f t="shared" si="13"/>
        <v>58</v>
      </c>
      <c r="AG30" s="100">
        <f>SUM(AG31:AG33)</f>
        <v>2</v>
      </c>
      <c r="AH30" s="100">
        <f>SUM(AH31:AH33)</f>
        <v>8</v>
      </c>
      <c r="AI30" s="100">
        <f t="shared" si="14"/>
        <v>26</v>
      </c>
      <c r="AJ30" s="100">
        <f t="shared" si="15"/>
        <v>41</v>
      </c>
      <c r="AK30" s="100">
        <f aca="true" t="shared" si="22" ref="AK30:AT30">SUM(AK31:AK33)</f>
        <v>5</v>
      </c>
      <c r="AL30" s="100">
        <f t="shared" si="22"/>
        <v>11</v>
      </c>
      <c r="AM30" s="100">
        <f t="shared" si="22"/>
        <v>16</v>
      </c>
      <c r="AN30" s="100">
        <f t="shared" si="22"/>
        <v>20</v>
      </c>
      <c r="AO30" s="100">
        <f t="shared" si="22"/>
        <v>5</v>
      </c>
      <c r="AP30" s="100">
        <f t="shared" si="22"/>
        <v>10</v>
      </c>
      <c r="AQ30" s="100">
        <f t="shared" si="22"/>
        <v>5</v>
      </c>
      <c r="AR30" s="100">
        <f t="shared" si="22"/>
        <v>9</v>
      </c>
      <c r="AS30" s="100">
        <f t="shared" si="22"/>
        <v>0</v>
      </c>
      <c r="AT30" s="100">
        <f t="shared" si="22"/>
        <v>0</v>
      </c>
      <c r="AU30" s="100">
        <f t="shared" si="17"/>
        <v>1</v>
      </c>
      <c r="AV30" s="100">
        <f t="shared" si="18"/>
        <v>1</v>
      </c>
      <c r="AW30" s="100">
        <f aca="true" t="shared" si="23" ref="AW30:BH30">SUM(AW31:AW33)</f>
        <v>0</v>
      </c>
      <c r="AX30" s="100">
        <f t="shared" si="23"/>
        <v>0</v>
      </c>
      <c r="AY30" s="100">
        <f t="shared" si="23"/>
        <v>0</v>
      </c>
      <c r="AZ30" s="100">
        <f t="shared" si="23"/>
        <v>0</v>
      </c>
      <c r="BA30" s="100">
        <f t="shared" si="23"/>
        <v>1</v>
      </c>
      <c r="BB30" s="100">
        <f t="shared" si="23"/>
        <v>1</v>
      </c>
      <c r="BC30" s="100">
        <f t="shared" si="23"/>
        <v>0</v>
      </c>
      <c r="BD30" s="100">
        <f t="shared" si="23"/>
        <v>0</v>
      </c>
      <c r="BE30" s="100">
        <f t="shared" si="23"/>
        <v>0</v>
      </c>
      <c r="BF30" s="100">
        <f t="shared" si="23"/>
        <v>0</v>
      </c>
      <c r="BG30" s="100">
        <f t="shared" si="23"/>
        <v>0</v>
      </c>
      <c r="BH30" s="101">
        <f t="shared" si="23"/>
        <v>0</v>
      </c>
      <c r="BI30" s="63"/>
      <c r="BJ30" s="63"/>
      <c r="BK30" s="63"/>
      <c r="BL30" s="63"/>
      <c r="BM30" s="63"/>
      <c r="BN30" s="63"/>
    </row>
    <row r="31" spans="1:66" ht="15.75" customHeight="1">
      <c r="A31" s="81"/>
      <c r="B31" s="102" t="s">
        <v>160</v>
      </c>
      <c r="C31" s="167">
        <v>74</v>
      </c>
      <c r="D31" s="77">
        <v>57</v>
      </c>
      <c r="E31" s="77">
        <v>0</v>
      </c>
      <c r="F31" s="77">
        <v>2</v>
      </c>
      <c r="G31" s="77">
        <v>24</v>
      </c>
      <c r="H31" s="77">
        <v>1</v>
      </c>
      <c r="I31" s="77">
        <v>2</v>
      </c>
      <c r="J31" s="77">
        <v>1</v>
      </c>
      <c r="K31" s="114">
        <v>29</v>
      </c>
      <c r="L31" s="115">
        <v>23</v>
      </c>
      <c r="M31" s="77">
        <f t="shared" si="7"/>
        <v>38</v>
      </c>
      <c r="N31" s="77">
        <f t="shared" si="8"/>
        <v>23</v>
      </c>
      <c r="O31" s="77">
        <v>2</v>
      </c>
      <c r="P31" s="77">
        <v>1</v>
      </c>
      <c r="Q31" s="77">
        <v>4</v>
      </c>
      <c r="R31" s="77">
        <v>3</v>
      </c>
      <c r="S31" s="77">
        <f t="shared" si="9"/>
        <v>18</v>
      </c>
      <c r="T31" s="77">
        <f t="shared" si="10"/>
        <v>8</v>
      </c>
      <c r="U31" s="77">
        <v>6</v>
      </c>
      <c r="V31" s="114">
        <v>3</v>
      </c>
      <c r="W31" s="159">
        <v>12</v>
      </c>
      <c r="X31" s="159">
        <v>5</v>
      </c>
      <c r="Y31" s="159">
        <v>14</v>
      </c>
      <c r="Z31" s="159">
        <v>11</v>
      </c>
      <c r="AA31" s="159">
        <v>0</v>
      </c>
      <c r="AB31" s="159">
        <v>0</v>
      </c>
      <c r="AC31" s="159">
        <v>1</v>
      </c>
      <c r="AD31" s="159">
        <v>5</v>
      </c>
      <c r="AE31" s="159">
        <f t="shared" si="12"/>
        <v>14</v>
      </c>
      <c r="AF31" s="159">
        <f t="shared" si="13"/>
        <v>23</v>
      </c>
      <c r="AG31" s="159">
        <v>1</v>
      </c>
      <c r="AH31" s="159">
        <v>5</v>
      </c>
      <c r="AI31" s="159">
        <f t="shared" si="14"/>
        <v>12</v>
      </c>
      <c r="AJ31" s="159">
        <f t="shared" si="15"/>
        <v>17</v>
      </c>
      <c r="AK31" s="159">
        <v>3</v>
      </c>
      <c r="AL31" s="159">
        <v>4</v>
      </c>
      <c r="AM31" s="159">
        <v>9</v>
      </c>
      <c r="AN31" s="159">
        <v>10</v>
      </c>
      <c r="AO31" s="159">
        <v>0</v>
      </c>
      <c r="AP31" s="159">
        <v>3</v>
      </c>
      <c r="AQ31" s="159">
        <v>1</v>
      </c>
      <c r="AR31" s="159">
        <v>1</v>
      </c>
      <c r="AS31" s="159">
        <v>0</v>
      </c>
      <c r="AT31" s="159">
        <v>0</v>
      </c>
      <c r="AU31" s="159">
        <f t="shared" si="17"/>
        <v>0</v>
      </c>
      <c r="AV31" s="159">
        <f t="shared" si="18"/>
        <v>0</v>
      </c>
      <c r="AW31" s="159">
        <v>0</v>
      </c>
      <c r="AX31" s="159">
        <v>0</v>
      </c>
      <c r="AY31" s="159">
        <v>0</v>
      </c>
      <c r="AZ31" s="159">
        <v>0</v>
      </c>
      <c r="BA31" s="159">
        <v>0</v>
      </c>
      <c r="BB31" s="159">
        <v>0</v>
      </c>
      <c r="BC31" s="159">
        <v>0</v>
      </c>
      <c r="BD31" s="159">
        <v>0</v>
      </c>
      <c r="BE31" s="159">
        <v>0</v>
      </c>
      <c r="BF31" s="159">
        <v>0</v>
      </c>
      <c r="BG31" s="159">
        <v>0</v>
      </c>
      <c r="BH31" s="168">
        <v>0</v>
      </c>
      <c r="BI31" s="63"/>
      <c r="BJ31" s="63"/>
      <c r="BK31" s="63"/>
      <c r="BL31" s="63"/>
      <c r="BM31" s="63"/>
      <c r="BN31" s="63"/>
    </row>
    <row r="32" spans="1:66" ht="15.75" customHeight="1">
      <c r="A32" s="81"/>
      <c r="B32" s="102" t="s">
        <v>161</v>
      </c>
      <c r="C32" s="167">
        <v>63</v>
      </c>
      <c r="D32" s="77">
        <v>48</v>
      </c>
      <c r="E32" s="77">
        <v>0</v>
      </c>
      <c r="F32" s="77">
        <v>0</v>
      </c>
      <c r="G32" s="77">
        <v>10</v>
      </c>
      <c r="H32" s="77">
        <v>2</v>
      </c>
      <c r="I32" s="77">
        <v>1</v>
      </c>
      <c r="J32" s="77">
        <v>1</v>
      </c>
      <c r="K32" s="114">
        <v>19</v>
      </c>
      <c r="L32" s="115">
        <v>17</v>
      </c>
      <c r="M32" s="77">
        <f t="shared" si="7"/>
        <v>38</v>
      </c>
      <c r="N32" s="77">
        <f t="shared" si="8"/>
        <v>36</v>
      </c>
      <c r="O32" s="77">
        <v>4</v>
      </c>
      <c r="P32" s="77">
        <v>2</v>
      </c>
      <c r="Q32" s="77">
        <v>6</v>
      </c>
      <c r="R32" s="77">
        <v>3</v>
      </c>
      <c r="S32" s="77">
        <f t="shared" si="9"/>
        <v>15</v>
      </c>
      <c r="T32" s="77">
        <f t="shared" si="10"/>
        <v>8</v>
      </c>
      <c r="U32" s="77">
        <v>7</v>
      </c>
      <c r="V32" s="114">
        <v>6</v>
      </c>
      <c r="W32" s="159">
        <v>8</v>
      </c>
      <c r="X32" s="159">
        <v>2</v>
      </c>
      <c r="Y32" s="159">
        <v>13</v>
      </c>
      <c r="Z32" s="159">
        <v>23</v>
      </c>
      <c r="AA32" s="159">
        <v>0</v>
      </c>
      <c r="AB32" s="159">
        <v>1</v>
      </c>
      <c r="AC32" s="159">
        <v>1</v>
      </c>
      <c r="AD32" s="159">
        <v>8</v>
      </c>
      <c r="AE32" s="159">
        <f t="shared" si="12"/>
        <v>12</v>
      </c>
      <c r="AF32" s="159">
        <f t="shared" si="13"/>
        <v>33</v>
      </c>
      <c r="AG32" s="159">
        <v>1</v>
      </c>
      <c r="AH32" s="159">
        <v>3</v>
      </c>
      <c r="AI32" s="159">
        <f t="shared" si="14"/>
        <v>9</v>
      </c>
      <c r="AJ32" s="159">
        <f t="shared" si="15"/>
        <v>22</v>
      </c>
      <c r="AK32" s="159">
        <v>2</v>
      </c>
      <c r="AL32" s="159">
        <v>7</v>
      </c>
      <c r="AM32" s="159">
        <v>4</v>
      </c>
      <c r="AN32" s="159">
        <v>8</v>
      </c>
      <c r="AO32" s="159">
        <v>3</v>
      </c>
      <c r="AP32" s="159">
        <v>7</v>
      </c>
      <c r="AQ32" s="159">
        <v>2</v>
      </c>
      <c r="AR32" s="159">
        <v>8</v>
      </c>
      <c r="AS32" s="159">
        <v>0</v>
      </c>
      <c r="AT32" s="159">
        <v>0</v>
      </c>
      <c r="AU32" s="159">
        <f t="shared" si="17"/>
        <v>1</v>
      </c>
      <c r="AV32" s="159">
        <f t="shared" si="18"/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1</v>
      </c>
      <c r="BB32" s="159">
        <v>0</v>
      </c>
      <c r="BC32" s="159">
        <v>0</v>
      </c>
      <c r="BD32" s="159">
        <v>0</v>
      </c>
      <c r="BE32" s="159">
        <v>0</v>
      </c>
      <c r="BF32" s="159">
        <v>0</v>
      </c>
      <c r="BG32" s="159">
        <v>0</v>
      </c>
      <c r="BH32" s="168">
        <v>0</v>
      </c>
      <c r="BI32" s="63"/>
      <c r="BJ32" s="63"/>
      <c r="BK32" s="63"/>
      <c r="BL32" s="63"/>
      <c r="BM32" s="63"/>
      <c r="BN32" s="63"/>
    </row>
    <row r="33" spans="1:66" ht="15.75" customHeight="1">
      <c r="A33" s="84"/>
      <c r="B33" s="103" t="s">
        <v>71</v>
      </c>
      <c r="C33" s="169">
        <v>7</v>
      </c>
      <c r="D33" s="86">
        <v>9</v>
      </c>
      <c r="E33" s="86">
        <v>0</v>
      </c>
      <c r="F33" s="86">
        <v>0</v>
      </c>
      <c r="G33" s="86">
        <v>2</v>
      </c>
      <c r="H33" s="86">
        <v>0</v>
      </c>
      <c r="I33" s="86">
        <v>0</v>
      </c>
      <c r="J33" s="86">
        <v>0</v>
      </c>
      <c r="K33" s="117">
        <v>0</v>
      </c>
      <c r="L33" s="118">
        <v>4</v>
      </c>
      <c r="M33" s="86">
        <f t="shared" si="7"/>
        <v>6</v>
      </c>
      <c r="N33" s="86">
        <f t="shared" si="8"/>
        <v>4</v>
      </c>
      <c r="O33" s="86">
        <v>0</v>
      </c>
      <c r="P33" s="86">
        <v>0</v>
      </c>
      <c r="Q33" s="86">
        <v>0</v>
      </c>
      <c r="R33" s="86">
        <v>1</v>
      </c>
      <c r="S33" s="86">
        <f t="shared" si="9"/>
        <v>0</v>
      </c>
      <c r="T33" s="86">
        <f t="shared" si="10"/>
        <v>2</v>
      </c>
      <c r="U33" s="86">
        <v>0</v>
      </c>
      <c r="V33" s="117">
        <v>1</v>
      </c>
      <c r="W33" s="164">
        <v>0</v>
      </c>
      <c r="X33" s="164">
        <v>1</v>
      </c>
      <c r="Y33" s="164">
        <v>6</v>
      </c>
      <c r="Z33" s="164">
        <v>1</v>
      </c>
      <c r="AA33" s="164">
        <v>0</v>
      </c>
      <c r="AB33" s="164">
        <v>0</v>
      </c>
      <c r="AC33" s="164">
        <v>1</v>
      </c>
      <c r="AD33" s="164">
        <v>1</v>
      </c>
      <c r="AE33" s="164">
        <f t="shared" si="12"/>
        <v>7</v>
      </c>
      <c r="AF33" s="164">
        <f t="shared" si="13"/>
        <v>2</v>
      </c>
      <c r="AG33" s="164">
        <v>0</v>
      </c>
      <c r="AH33" s="164">
        <v>0</v>
      </c>
      <c r="AI33" s="164">
        <f t="shared" si="14"/>
        <v>5</v>
      </c>
      <c r="AJ33" s="164">
        <f t="shared" si="15"/>
        <v>2</v>
      </c>
      <c r="AK33" s="164">
        <v>0</v>
      </c>
      <c r="AL33" s="164">
        <v>0</v>
      </c>
      <c r="AM33" s="164">
        <v>3</v>
      </c>
      <c r="AN33" s="164">
        <v>2</v>
      </c>
      <c r="AO33" s="164">
        <v>2</v>
      </c>
      <c r="AP33" s="164">
        <v>0</v>
      </c>
      <c r="AQ33" s="164">
        <v>2</v>
      </c>
      <c r="AR33" s="164">
        <v>0</v>
      </c>
      <c r="AS33" s="164">
        <v>0</v>
      </c>
      <c r="AT33" s="164">
        <v>0</v>
      </c>
      <c r="AU33" s="164">
        <f t="shared" si="17"/>
        <v>0</v>
      </c>
      <c r="AV33" s="164">
        <f t="shared" si="18"/>
        <v>1</v>
      </c>
      <c r="AW33" s="164">
        <v>0</v>
      </c>
      <c r="AX33" s="164">
        <v>0</v>
      </c>
      <c r="AY33" s="164">
        <v>0</v>
      </c>
      <c r="AZ33" s="164">
        <v>0</v>
      </c>
      <c r="BA33" s="164">
        <v>0</v>
      </c>
      <c r="BB33" s="164">
        <v>1</v>
      </c>
      <c r="BC33" s="164">
        <v>0</v>
      </c>
      <c r="BD33" s="164">
        <v>0</v>
      </c>
      <c r="BE33" s="164">
        <v>0</v>
      </c>
      <c r="BF33" s="164">
        <v>0</v>
      </c>
      <c r="BG33" s="164">
        <v>0</v>
      </c>
      <c r="BH33" s="173">
        <v>0</v>
      </c>
      <c r="BI33" s="63"/>
      <c r="BJ33" s="63"/>
      <c r="BK33" s="63"/>
      <c r="BL33" s="63"/>
      <c r="BM33" s="63"/>
      <c r="BN33" s="63"/>
    </row>
    <row r="34" spans="1:66" ht="15.75" customHeight="1">
      <c r="A34" s="95" t="s">
        <v>162</v>
      </c>
      <c r="B34" s="96"/>
      <c r="C34" s="158">
        <f aca="true" t="shared" si="24" ref="C34:L34">SUM(C35:C36)</f>
        <v>129</v>
      </c>
      <c r="D34" s="72">
        <f t="shared" si="24"/>
        <v>87</v>
      </c>
      <c r="E34" s="72">
        <f t="shared" si="24"/>
        <v>0</v>
      </c>
      <c r="F34" s="72">
        <f t="shared" si="24"/>
        <v>2</v>
      </c>
      <c r="G34" s="72">
        <f t="shared" si="24"/>
        <v>29</v>
      </c>
      <c r="H34" s="72">
        <f t="shared" si="24"/>
        <v>9</v>
      </c>
      <c r="I34" s="72">
        <f t="shared" si="24"/>
        <v>0</v>
      </c>
      <c r="J34" s="72">
        <f t="shared" si="24"/>
        <v>2</v>
      </c>
      <c r="K34" s="73">
        <f t="shared" si="24"/>
        <v>39</v>
      </c>
      <c r="L34" s="74">
        <f t="shared" si="24"/>
        <v>35</v>
      </c>
      <c r="M34" s="72">
        <f t="shared" si="7"/>
        <v>47</v>
      </c>
      <c r="N34" s="72">
        <f t="shared" si="8"/>
        <v>43</v>
      </c>
      <c r="O34" s="72">
        <f>SUM(O35:O36)</f>
        <v>4</v>
      </c>
      <c r="P34" s="72">
        <f>SUM(P35:P36)</f>
        <v>3</v>
      </c>
      <c r="Q34" s="72">
        <f>SUM(Q35:Q36)</f>
        <v>1</v>
      </c>
      <c r="R34" s="72">
        <f>SUM(R35:R36)</f>
        <v>7</v>
      </c>
      <c r="S34" s="72">
        <f t="shared" si="9"/>
        <v>20</v>
      </c>
      <c r="T34" s="72">
        <f t="shared" si="10"/>
        <v>11</v>
      </c>
      <c r="U34" s="72">
        <f aca="true" t="shared" si="25" ref="U34:AD34">SUM(U35:U36)</f>
        <v>12</v>
      </c>
      <c r="V34" s="73">
        <f t="shared" si="25"/>
        <v>8</v>
      </c>
      <c r="W34" s="75">
        <f t="shared" si="25"/>
        <v>8</v>
      </c>
      <c r="X34" s="75">
        <f t="shared" si="25"/>
        <v>3</v>
      </c>
      <c r="Y34" s="75">
        <f t="shared" si="25"/>
        <v>22</v>
      </c>
      <c r="Z34" s="75">
        <f t="shared" si="25"/>
        <v>22</v>
      </c>
      <c r="AA34" s="75">
        <f t="shared" si="25"/>
        <v>1</v>
      </c>
      <c r="AB34" s="75">
        <f t="shared" si="25"/>
        <v>3</v>
      </c>
      <c r="AC34" s="75">
        <f t="shared" si="25"/>
        <v>4</v>
      </c>
      <c r="AD34" s="75">
        <f t="shared" si="25"/>
        <v>9</v>
      </c>
      <c r="AE34" s="75">
        <f t="shared" si="12"/>
        <v>29</v>
      </c>
      <c r="AF34" s="75">
        <f t="shared" si="13"/>
        <v>35</v>
      </c>
      <c r="AG34" s="75">
        <f>SUM(AG35:AG36)</f>
        <v>4</v>
      </c>
      <c r="AH34" s="75">
        <f>SUM(AH35:AH36)</f>
        <v>9</v>
      </c>
      <c r="AI34" s="75">
        <f t="shared" si="14"/>
        <v>22</v>
      </c>
      <c r="AJ34" s="75">
        <f t="shared" si="15"/>
        <v>22</v>
      </c>
      <c r="AK34" s="75">
        <f aca="true" t="shared" si="26" ref="AK34:AT34">SUM(AK35:AK36)</f>
        <v>4</v>
      </c>
      <c r="AL34" s="75">
        <f t="shared" si="26"/>
        <v>8</v>
      </c>
      <c r="AM34" s="75">
        <f t="shared" si="26"/>
        <v>17</v>
      </c>
      <c r="AN34" s="75">
        <f t="shared" si="26"/>
        <v>10</v>
      </c>
      <c r="AO34" s="75">
        <f t="shared" si="26"/>
        <v>1</v>
      </c>
      <c r="AP34" s="75">
        <f t="shared" si="26"/>
        <v>4</v>
      </c>
      <c r="AQ34" s="75">
        <f t="shared" si="26"/>
        <v>3</v>
      </c>
      <c r="AR34" s="75">
        <f t="shared" si="26"/>
        <v>4</v>
      </c>
      <c r="AS34" s="75">
        <f t="shared" si="26"/>
        <v>0</v>
      </c>
      <c r="AT34" s="75">
        <f t="shared" si="26"/>
        <v>0</v>
      </c>
      <c r="AU34" s="75">
        <f t="shared" si="17"/>
        <v>0</v>
      </c>
      <c r="AV34" s="75">
        <f t="shared" si="18"/>
        <v>1</v>
      </c>
      <c r="AW34" s="75">
        <f aca="true" t="shared" si="27" ref="AW34:BH34">SUM(AW35:AW36)</f>
        <v>0</v>
      </c>
      <c r="AX34" s="75">
        <f t="shared" si="27"/>
        <v>0</v>
      </c>
      <c r="AY34" s="75">
        <f t="shared" si="27"/>
        <v>0</v>
      </c>
      <c r="AZ34" s="75">
        <f t="shared" si="27"/>
        <v>0</v>
      </c>
      <c r="BA34" s="75">
        <f t="shared" si="27"/>
        <v>0</v>
      </c>
      <c r="BB34" s="75">
        <f t="shared" si="27"/>
        <v>0</v>
      </c>
      <c r="BC34" s="75">
        <f t="shared" si="27"/>
        <v>0</v>
      </c>
      <c r="BD34" s="75">
        <f t="shared" si="27"/>
        <v>0</v>
      </c>
      <c r="BE34" s="75">
        <f t="shared" si="27"/>
        <v>0</v>
      </c>
      <c r="BF34" s="75">
        <f t="shared" si="27"/>
        <v>1</v>
      </c>
      <c r="BG34" s="75">
        <f t="shared" si="27"/>
        <v>0</v>
      </c>
      <c r="BH34" s="76">
        <f t="shared" si="27"/>
        <v>0</v>
      </c>
      <c r="BI34" s="63"/>
      <c r="BJ34" s="63"/>
      <c r="BK34" s="63"/>
      <c r="BL34" s="63"/>
      <c r="BM34" s="63"/>
      <c r="BN34" s="63"/>
    </row>
    <row r="35" spans="1:66" ht="15.75" customHeight="1">
      <c r="A35" s="81"/>
      <c r="B35" s="102" t="s">
        <v>163</v>
      </c>
      <c r="C35" s="167">
        <v>95</v>
      </c>
      <c r="D35" s="77">
        <v>58</v>
      </c>
      <c r="E35" s="77">
        <v>0</v>
      </c>
      <c r="F35" s="77">
        <v>2</v>
      </c>
      <c r="G35" s="77">
        <v>19</v>
      </c>
      <c r="H35" s="77">
        <v>5</v>
      </c>
      <c r="I35" s="77">
        <v>0</v>
      </c>
      <c r="J35" s="77">
        <v>2</v>
      </c>
      <c r="K35" s="114">
        <v>32</v>
      </c>
      <c r="L35" s="115">
        <v>25</v>
      </c>
      <c r="M35" s="77">
        <f t="shared" si="7"/>
        <v>40</v>
      </c>
      <c r="N35" s="77">
        <f t="shared" si="8"/>
        <v>34</v>
      </c>
      <c r="O35" s="77">
        <v>3</v>
      </c>
      <c r="P35" s="77">
        <v>3</v>
      </c>
      <c r="Q35" s="77">
        <v>1</v>
      </c>
      <c r="R35" s="77">
        <v>6</v>
      </c>
      <c r="S35" s="77">
        <f t="shared" si="9"/>
        <v>19</v>
      </c>
      <c r="T35" s="77">
        <f t="shared" si="10"/>
        <v>7</v>
      </c>
      <c r="U35" s="77">
        <v>12</v>
      </c>
      <c r="V35" s="114">
        <v>6</v>
      </c>
      <c r="W35" s="159">
        <v>7</v>
      </c>
      <c r="X35" s="159">
        <v>1</v>
      </c>
      <c r="Y35" s="159">
        <v>17</v>
      </c>
      <c r="Z35" s="159">
        <v>18</v>
      </c>
      <c r="AA35" s="159">
        <v>1</v>
      </c>
      <c r="AB35" s="159">
        <v>3</v>
      </c>
      <c r="AC35" s="159">
        <v>3</v>
      </c>
      <c r="AD35" s="159">
        <v>8</v>
      </c>
      <c r="AE35" s="159">
        <f t="shared" si="12"/>
        <v>24</v>
      </c>
      <c r="AF35" s="159">
        <f t="shared" si="13"/>
        <v>25</v>
      </c>
      <c r="AG35" s="159">
        <v>3</v>
      </c>
      <c r="AH35" s="159">
        <v>7</v>
      </c>
      <c r="AI35" s="159">
        <f t="shared" si="14"/>
        <v>19</v>
      </c>
      <c r="AJ35" s="159">
        <f t="shared" si="15"/>
        <v>14</v>
      </c>
      <c r="AK35" s="159">
        <v>3</v>
      </c>
      <c r="AL35" s="159">
        <v>5</v>
      </c>
      <c r="AM35" s="159">
        <v>15</v>
      </c>
      <c r="AN35" s="159">
        <v>7</v>
      </c>
      <c r="AO35" s="159">
        <v>1</v>
      </c>
      <c r="AP35" s="159">
        <v>2</v>
      </c>
      <c r="AQ35" s="159">
        <v>2</v>
      </c>
      <c r="AR35" s="159">
        <v>4</v>
      </c>
      <c r="AS35" s="159">
        <v>0</v>
      </c>
      <c r="AT35" s="159">
        <v>0</v>
      </c>
      <c r="AU35" s="159">
        <f t="shared" si="17"/>
        <v>0</v>
      </c>
      <c r="AV35" s="159">
        <f t="shared" si="18"/>
        <v>1</v>
      </c>
      <c r="AW35" s="159">
        <v>0</v>
      </c>
      <c r="AX35" s="159">
        <v>0</v>
      </c>
      <c r="AY35" s="159">
        <v>0</v>
      </c>
      <c r="AZ35" s="159">
        <v>0</v>
      </c>
      <c r="BA35" s="159">
        <v>0</v>
      </c>
      <c r="BB35" s="159">
        <v>0</v>
      </c>
      <c r="BC35" s="159">
        <v>0</v>
      </c>
      <c r="BD35" s="159">
        <v>0</v>
      </c>
      <c r="BE35" s="159">
        <v>0</v>
      </c>
      <c r="BF35" s="159">
        <v>1</v>
      </c>
      <c r="BG35" s="159">
        <v>0</v>
      </c>
      <c r="BH35" s="168">
        <v>0</v>
      </c>
      <c r="BI35" s="63"/>
      <c r="BJ35" s="63"/>
      <c r="BK35" s="63"/>
      <c r="BL35" s="63"/>
      <c r="BM35" s="63"/>
      <c r="BN35" s="63"/>
    </row>
    <row r="36" spans="1:66" ht="15.75" customHeight="1">
      <c r="A36" s="84"/>
      <c r="B36" s="103" t="s">
        <v>164</v>
      </c>
      <c r="C36" s="169">
        <v>34</v>
      </c>
      <c r="D36" s="86">
        <v>29</v>
      </c>
      <c r="E36" s="86">
        <v>0</v>
      </c>
      <c r="F36" s="86">
        <v>0</v>
      </c>
      <c r="G36" s="86">
        <v>10</v>
      </c>
      <c r="H36" s="86">
        <v>4</v>
      </c>
      <c r="I36" s="86">
        <v>0</v>
      </c>
      <c r="J36" s="86">
        <v>0</v>
      </c>
      <c r="K36" s="117">
        <v>7</v>
      </c>
      <c r="L36" s="118">
        <v>10</v>
      </c>
      <c r="M36" s="86">
        <f t="shared" si="7"/>
        <v>7</v>
      </c>
      <c r="N36" s="86">
        <f t="shared" si="8"/>
        <v>9</v>
      </c>
      <c r="O36" s="86">
        <v>1</v>
      </c>
      <c r="P36" s="86">
        <v>0</v>
      </c>
      <c r="Q36" s="86">
        <v>0</v>
      </c>
      <c r="R36" s="86">
        <v>1</v>
      </c>
      <c r="S36" s="86">
        <f t="shared" si="9"/>
        <v>1</v>
      </c>
      <c r="T36" s="86">
        <f t="shared" si="10"/>
        <v>4</v>
      </c>
      <c r="U36" s="86">
        <v>0</v>
      </c>
      <c r="V36" s="117">
        <v>2</v>
      </c>
      <c r="W36" s="164">
        <v>1</v>
      </c>
      <c r="X36" s="164">
        <v>2</v>
      </c>
      <c r="Y36" s="164">
        <v>5</v>
      </c>
      <c r="Z36" s="164">
        <v>4</v>
      </c>
      <c r="AA36" s="164">
        <v>0</v>
      </c>
      <c r="AB36" s="164">
        <v>0</v>
      </c>
      <c r="AC36" s="164">
        <v>1</v>
      </c>
      <c r="AD36" s="164">
        <v>1</v>
      </c>
      <c r="AE36" s="164">
        <f t="shared" si="12"/>
        <v>5</v>
      </c>
      <c r="AF36" s="164">
        <f t="shared" si="13"/>
        <v>10</v>
      </c>
      <c r="AG36" s="164">
        <v>1</v>
      </c>
      <c r="AH36" s="164">
        <v>2</v>
      </c>
      <c r="AI36" s="164">
        <f t="shared" si="14"/>
        <v>3</v>
      </c>
      <c r="AJ36" s="164">
        <f t="shared" si="15"/>
        <v>8</v>
      </c>
      <c r="AK36" s="164">
        <v>1</v>
      </c>
      <c r="AL36" s="164">
        <v>3</v>
      </c>
      <c r="AM36" s="164">
        <v>2</v>
      </c>
      <c r="AN36" s="164">
        <v>3</v>
      </c>
      <c r="AO36" s="164">
        <v>0</v>
      </c>
      <c r="AP36" s="164">
        <v>2</v>
      </c>
      <c r="AQ36" s="164">
        <v>1</v>
      </c>
      <c r="AR36" s="164">
        <v>0</v>
      </c>
      <c r="AS36" s="164">
        <v>0</v>
      </c>
      <c r="AT36" s="164">
        <v>0</v>
      </c>
      <c r="AU36" s="164">
        <f t="shared" si="17"/>
        <v>0</v>
      </c>
      <c r="AV36" s="164">
        <f t="shared" si="18"/>
        <v>0</v>
      </c>
      <c r="AW36" s="164">
        <v>0</v>
      </c>
      <c r="AX36" s="164">
        <v>0</v>
      </c>
      <c r="AY36" s="164">
        <v>0</v>
      </c>
      <c r="AZ36" s="164">
        <v>0</v>
      </c>
      <c r="BA36" s="164">
        <v>0</v>
      </c>
      <c r="BB36" s="164">
        <v>0</v>
      </c>
      <c r="BC36" s="164">
        <v>0</v>
      </c>
      <c r="BD36" s="164">
        <v>0</v>
      </c>
      <c r="BE36" s="164">
        <v>0</v>
      </c>
      <c r="BF36" s="164">
        <v>0</v>
      </c>
      <c r="BG36" s="164">
        <v>0</v>
      </c>
      <c r="BH36" s="173">
        <v>0</v>
      </c>
      <c r="BI36" s="63"/>
      <c r="BJ36" s="63"/>
      <c r="BK36" s="63"/>
      <c r="BL36" s="63"/>
      <c r="BM36" s="63"/>
      <c r="BN36" s="63"/>
    </row>
    <row r="37" spans="1:66" ht="15.75" customHeight="1">
      <c r="A37" s="87" t="s">
        <v>72</v>
      </c>
      <c r="B37" s="88" t="s">
        <v>165</v>
      </c>
      <c r="C37" s="89">
        <v>128</v>
      </c>
      <c r="D37" s="90">
        <v>119</v>
      </c>
      <c r="E37" s="90">
        <v>0</v>
      </c>
      <c r="F37" s="90">
        <v>1</v>
      </c>
      <c r="G37" s="90">
        <v>24</v>
      </c>
      <c r="H37" s="90">
        <v>7</v>
      </c>
      <c r="I37" s="90">
        <v>1</v>
      </c>
      <c r="J37" s="90">
        <v>5</v>
      </c>
      <c r="K37" s="119">
        <v>52</v>
      </c>
      <c r="L37" s="120">
        <v>45</v>
      </c>
      <c r="M37" s="90">
        <f t="shared" si="7"/>
        <v>53</v>
      </c>
      <c r="N37" s="90">
        <f t="shared" si="8"/>
        <v>64</v>
      </c>
      <c r="O37" s="90">
        <v>4</v>
      </c>
      <c r="P37" s="90">
        <v>5</v>
      </c>
      <c r="Q37" s="90">
        <v>6</v>
      </c>
      <c r="R37" s="90">
        <v>11</v>
      </c>
      <c r="S37" s="90">
        <f t="shared" si="9"/>
        <v>19</v>
      </c>
      <c r="T37" s="90">
        <f t="shared" si="10"/>
        <v>20</v>
      </c>
      <c r="U37" s="90">
        <v>9</v>
      </c>
      <c r="V37" s="119">
        <v>15</v>
      </c>
      <c r="W37" s="165">
        <v>10</v>
      </c>
      <c r="X37" s="165">
        <v>5</v>
      </c>
      <c r="Y37" s="165">
        <v>24</v>
      </c>
      <c r="Z37" s="165">
        <v>28</v>
      </c>
      <c r="AA37" s="165">
        <v>1</v>
      </c>
      <c r="AB37" s="165">
        <v>1</v>
      </c>
      <c r="AC37" s="165">
        <v>7</v>
      </c>
      <c r="AD37" s="165">
        <v>10</v>
      </c>
      <c r="AE37" s="165">
        <f t="shared" si="12"/>
        <v>33</v>
      </c>
      <c r="AF37" s="165">
        <f t="shared" si="13"/>
        <v>35</v>
      </c>
      <c r="AG37" s="165">
        <v>3</v>
      </c>
      <c r="AH37" s="165">
        <v>7</v>
      </c>
      <c r="AI37" s="165">
        <f t="shared" si="14"/>
        <v>28</v>
      </c>
      <c r="AJ37" s="165">
        <f t="shared" si="15"/>
        <v>24</v>
      </c>
      <c r="AK37" s="165">
        <v>8</v>
      </c>
      <c r="AL37" s="165">
        <v>6</v>
      </c>
      <c r="AM37" s="165">
        <v>18</v>
      </c>
      <c r="AN37" s="165">
        <v>10</v>
      </c>
      <c r="AO37" s="165">
        <v>2</v>
      </c>
      <c r="AP37" s="165">
        <v>8</v>
      </c>
      <c r="AQ37" s="165">
        <v>2</v>
      </c>
      <c r="AR37" s="165">
        <v>4</v>
      </c>
      <c r="AS37" s="165">
        <v>0</v>
      </c>
      <c r="AT37" s="165">
        <v>0</v>
      </c>
      <c r="AU37" s="165">
        <f t="shared" si="17"/>
        <v>1</v>
      </c>
      <c r="AV37" s="165">
        <f t="shared" si="18"/>
        <v>1</v>
      </c>
      <c r="AW37" s="165">
        <v>0</v>
      </c>
      <c r="AX37" s="165">
        <v>0</v>
      </c>
      <c r="AY37" s="165">
        <v>0</v>
      </c>
      <c r="AZ37" s="165">
        <v>0</v>
      </c>
      <c r="BA37" s="165">
        <v>1</v>
      </c>
      <c r="BB37" s="165">
        <v>0</v>
      </c>
      <c r="BC37" s="165">
        <v>0</v>
      </c>
      <c r="BD37" s="165">
        <v>0</v>
      </c>
      <c r="BE37" s="165">
        <v>0</v>
      </c>
      <c r="BF37" s="165">
        <v>0</v>
      </c>
      <c r="BG37" s="165">
        <v>0</v>
      </c>
      <c r="BH37" s="174">
        <v>1</v>
      </c>
      <c r="BI37" s="63"/>
      <c r="BJ37" s="63"/>
      <c r="BK37" s="63"/>
      <c r="BL37" s="63"/>
      <c r="BM37" s="63"/>
      <c r="BN37" s="63"/>
    </row>
    <row r="38" spans="1:66" ht="15.75" customHeight="1">
      <c r="A38" s="95" t="s">
        <v>73</v>
      </c>
      <c r="B38" s="96"/>
      <c r="C38" s="158">
        <f aca="true" t="shared" si="28" ref="C38:L38">SUM(C39:C42)</f>
        <v>144</v>
      </c>
      <c r="D38" s="72">
        <f t="shared" si="28"/>
        <v>146</v>
      </c>
      <c r="E38" s="72">
        <f t="shared" si="28"/>
        <v>0</v>
      </c>
      <c r="F38" s="72">
        <f t="shared" si="28"/>
        <v>0</v>
      </c>
      <c r="G38" s="72">
        <f t="shared" si="28"/>
        <v>48</v>
      </c>
      <c r="H38" s="72">
        <f t="shared" si="28"/>
        <v>8</v>
      </c>
      <c r="I38" s="72">
        <f t="shared" si="28"/>
        <v>4</v>
      </c>
      <c r="J38" s="72">
        <f t="shared" si="28"/>
        <v>4</v>
      </c>
      <c r="K38" s="73">
        <f t="shared" si="28"/>
        <v>67</v>
      </c>
      <c r="L38" s="74">
        <f t="shared" si="28"/>
        <v>53</v>
      </c>
      <c r="M38" s="72">
        <f t="shared" si="7"/>
        <v>81</v>
      </c>
      <c r="N38" s="72">
        <f t="shared" si="8"/>
        <v>69</v>
      </c>
      <c r="O38" s="72">
        <f>SUM(O39:O42)</f>
        <v>4</v>
      </c>
      <c r="P38" s="72">
        <f>SUM(P39:P42)</f>
        <v>8</v>
      </c>
      <c r="Q38" s="72">
        <f>SUM(Q39:Q42)</f>
        <v>6</v>
      </c>
      <c r="R38" s="72">
        <f>SUM(R39:R42)</f>
        <v>10</v>
      </c>
      <c r="S38" s="72">
        <f t="shared" si="9"/>
        <v>41</v>
      </c>
      <c r="T38" s="72">
        <f t="shared" si="10"/>
        <v>17</v>
      </c>
      <c r="U38" s="72">
        <f aca="true" t="shared" si="29" ref="U38:AD38">SUM(U39:U42)</f>
        <v>22</v>
      </c>
      <c r="V38" s="73">
        <f t="shared" si="29"/>
        <v>10</v>
      </c>
      <c r="W38" s="75">
        <f t="shared" si="29"/>
        <v>19</v>
      </c>
      <c r="X38" s="75">
        <f t="shared" si="29"/>
        <v>7</v>
      </c>
      <c r="Y38" s="75">
        <f t="shared" si="29"/>
        <v>30</v>
      </c>
      <c r="Z38" s="75">
        <f t="shared" si="29"/>
        <v>34</v>
      </c>
      <c r="AA38" s="75">
        <f t="shared" si="29"/>
        <v>1</v>
      </c>
      <c r="AB38" s="75">
        <f t="shared" si="29"/>
        <v>2</v>
      </c>
      <c r="AC38" s="75">
        <f t="shared" si="29"/>
        <v>10</v>
      </c>
      <c r="AD38" s="75">
        <f t="shared" si="29"/>
        <v>12</v>
      </c>
      <c r="AE38" s="75">
        <f t="shared" si="12"/>
        <v>41</v>
      </c>
      <c r="AF38" s="75">
        <f t="shared" si="13"/>
        <v>52</v>
      </c>
      <c r="AG38" s="75">
        <f>SUM(AG39:AG42)</f>
        <v>4</v>
      </c>
      <c r="AH38" s="75">
        <f>SUM(AH39:AH42)</f>
        <v>6</v>
      </c>
      <c r="AI38" s="75">
        <f t="shared" si="14"/>
        <v>34</v>
      </c>
      <c r="AJ38" s="75">
        <f t="shared" si="15"/>
        <v>39</v>
      </c>
      <c r="AK38" s="75">
        <f aca="true" t="shared" si="30" ref="AK38:AT38">SUM(AK39:AK42)</f>
        <v>4</v>
      </c>
      <c r="AL38" s="75">
        <f t="shared" si="30"/>
        <v>10</v>
      </c>
      <c r="AM38" s="75">
        <f t="shared" si="30"/>
        <v>20</v>
      </c>
      <c r="AN38" s="75">
        <f t="shared" si="30"/>
        <v>17</v>
      </c>
      <c r="AO38" s="75">
        <f t="shared" si="30"/>
        <v>10</v>
      </c>
      <c r="AP38" s="75">
        <f t="shared" si="30"/>
        <v>12</v>
      </c>
      <c r="AQ38" s="75">
        <f t="shared" si="30"/>
        <v>3</v>
      </c>
      <c r="AR38" s="75">
        <f t="shared" si="30"/>
        <v>7</v>
      </c>
      <c r="AS38" s="75">
        <f t="shared" si="30"/>
        <v>0</v>
      </c>
      <c r="AT38" s="75">
        <f t="shared" si="30"/>
        <v>0</v>
      </c>
      <c r="AU38" s="75">
        <f t="shared" si="17"/>
        <v>3</v>
      </c>
      <c r="AV38" s="75">
        <f t="shared" si="18"/>
        <v>0</v>
      </c>
      <c r="AW38" s="75">
        <f aca="true" t="shared" si="31" ref="AW38:BH38">SUM(AW39:AW42)</f>
        <v>0</v>
      </c>
      <c r="AX38" s="75">
        <f t="shared" si="31"/>
        <v>0</v>
      </c>
      <c r="AY38" s="75">
        <f t="shared" si="31"/>
        <v>0</v>
      </c>
      <c r="AZ38" s="75">
        <f t="shared" si="31"/>
        <v>0</v>
      </c>
      <c r="BA38" s="75">
        <f t="shared" si="31"/>
        <v>2</v>
      </c>
      <c r="BB38" s="75">
        <f t="shared" si="31"/>
        <v>0</v>
      </c>
      <c r="BC38" s="75">
        <f t="shared" si="31"/>
        <v>0</v>
      </c>
      <c r="BD38" s="75">
        <f t="shared" si="31"/>
        <v>0</v>
      </c>
      <c r="BE38" s="75">
        <f t="shared" si="31"/>
        <v>0</v>
      </c>
      <c r="BF38" s="75">
        <f t="shared" si="31"/>
        <v>0</v>
      </c>
      <c r="BG38" s="75">
        <f t="shared" si="31"/>
        <v>1</v>
      </c>
      <c r="BH38" s="76">
        <f t="shared" si="31"/>
        <v>0</v>
      </c>
      <c r="BI38" s="63"/>
      <c r="BJ38" s="63"/>
      <c r="BK38" s="63"/>
      <c r="BL38" s="63"/>
      <c r="BM38" s="63"/>
      <c r="BN38" s="63"/>
    </row>
    <row r="39" spans="1:66" ht="15.75" customHeight="1">
      <c r="A39" s="81"/>
      <c r="B39" s="102" t="s">
        <v>74</v>
      </c>
      <c r="C39" s="167">
        <v>76</v>
      </c>
      <c r="D39" s="77">
        <v>84</v>
      </c>
      <c r="E39" s="77">
        <v>0</v>
      </c>
      <c r="F39" s="77">
        <v>0</v>
      </c>
      <c r="G39" s="77">
        <v>24</v>
      </c>
      <c r="H39" s="77">
        <v>4</v>
      </c>
      <c r="I39" s="77">
        <v>3</v>
      </c>
      <c r="J39" s="77">
        <v>3</v>
      </c>
      <c r="K39" s="114">
        <v>42</v>
      </c>
      <c r="L39" s="115">
        <v>30</v>
      </c>
      <c r="M39" s="77">
        <f t="shared" si="7"/>
        <v>46</v>
      </c>
      <c r="N39" s="77">
        <f t="shared" si="8"/>
        <v>47</v>
      </c>
      <c r="O39" s="77">
        <v>3</v>
      </c>
      <c r="P39" s="77">
        <v>5</v>
      </c>
      <c r="Q39" s="77">
        <v>4</v>
      </c>
      <c r="R39" s="77">
        <v>6</v>
      </c>
      <c r="S39" s="77">
        <f t="shared" si="9"/>
        <v>24</v>
      </c>
      <c r="T39" s="77">
        <f t="shared" si="10"/>
        <v>13</v>
      </c>
      <c r="U39" s="77">
        <v>16</v>
      </c>
      <c r="V39" s="114">
        <v>9</v>
      </c>
      <c r="W39" s="159">
        <v>8</v>
      </c>
      <c r="X39" s="159">
        <v>4</v>
      </c>
      <c r="Y39" s="159">
        <v>15</v>
      </c>
      <c r="Z39" s="159">
        <v>23</v>
      </c>
      <c r="AA39" s="159">
        <v>0</v>
      </c>
      <c r="AB39" s="159">
        <v>1</v>
      </c>
      <c r="AC39" s="159">
        <v>4</v>
      </c>
      <c r="AD39" s="159">
        <v>6</v>
      </c>
      <c r="AE39" s="159">
        <f t="shared" si="12"/>
        <v>34</v>
      </c>
      <c r="AF39" s="159">
        <f t="shared" si="13"/>
        <v>35</v>
      </c>
      <c r="AG39" s="159">
        <v>3</v>
      </c>
      <c r="AH39" s="159">
        <v>2</v>
      </c>
      <c r="AI39" s="159">
        <f t="shared" si="14"/>
        <v>28</v>
      </c>
      <c r="AJ39" s="159">
        <f t="shared" si="15"/>
        <v>28</v>
      </c>
      <c r="AK39" s="159">
        <v>3</v>
      </c>
      <c r="AL39" s="159">
        <v>8</v>
      </c>
      <c r="AM39" s="159">
        <v>18</v>
      </c>
      <c r="AN39" s="159">
        <v>11</v>
      </c>
      <c r="AO39" s="159">
        <v>7</v>
      </c>
      <c r="AP39" s="159">
        <v>9</v>
      </c>
      <c r="AQ39" s="159">
        <v>3</v>
      </c>
      <c r="AR39" s="159">
        <v>5</v>
      </c>
      <c r="AS39" s="159">
        <v>0</v>
      </c>
      <c r="AT39" s="159">
        <v>0</v>
      </c>
      <c r="AU39" s="159">
        <f t="shared" si="17"/>
        <v>2</v>
      </c>
      <c r="AV39" s="159">
        <f t="shared" si="18"/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1</v>
      </c>
      <c r="BB39" s="159">
        <v>0</v>
      </c>
      <c r="BC39" s="159">
        <v>0</v>
      </c>
      <c r="BD39" s="159">
        <v>0</v>
      </c>
      <c r="BE39" s="159">
        <v>0</v>
      </c>
      <c r="BF39" s="159">
        <v>0</v>
      </c>
      <c r="BG39" s="159">
        <v>1</v>
      </c>
      <c r="BH39" s="168">
        <v>0</v>
      </c>
      <c r="BI39" s="63"/>
      <c r="BJ39" s="63"/>
      <c r="BK39" s="63"/>
      <c r="BL39" s="63"/>
      <c r="BM39" s="63"/>
      <c r="BN39" s="63"/>
    </row>
    <row r="40" spans="1:66" ht="15.75" customHeight="1">
      <c r="A40" s="81"/>
      <c r="B40" s="102" t="s">
        <v>166</v>
      </c>
      <c r="C40" s="167">
        <v>38</v>
      </c>
      <c r="D40" s="77">
        <v>44</v>
      </c>
      <c r="E40" s="77">
        <v>0</v>
      </c>
      <c r="F40" s="77">
        <v>0</v>
      </c>
      <c r="G40" s="77">
        <v>14</v>
      </c>
      <c r="H40" s="77">
        <v>2</v>
      </c>
      <c r="I40" s="77">
        <v>1</v>
      </c>
      <c r="J40" s="77">
        <v>1</v>
      </c>
      <c r="K40" s="114">
        <v>12</v>
      </c>
      <c r="L40" s="115">
        <v>16</v>
      </c>
      <c r="M40" s="77">
        <f t="shared" si="7"/>
        <v>23</v>
      </c>
      <c r="N40" s="77">
        <f t="shared" si="8"/>
        <v>13</v>
      </c>
      <c r="O40" s="77">
        <v>0</v>
      </c>
      <c r="P40" s="77">
        <v>2</v>
      </c>
      <c r="Q40" s="77">
        <v>1</v>
      </c>
      <c r="R40" s="77">
        <v>3</v>
      </c>
      <c r="S40" s="77">
        <f t="shared" si="9"/>
        <v>12</v>
      </c>
      <c r="T40" s="77">
        <f t="shared" si="10"/>
        <v>2</v>
      </c>
      <c r="U40" s="77">
        <v>4</v>
      </c>
      <c r="V40" s="114">
        <v>1</v>
      </c>
      <c r="W40" s="159">
        <v>8</v>
      </c>
      <c r="X40" s="159">
        <v>1</v>
      </c>
      <c r="Y40" s="159">
        <v>10</v>
      </c>
      <c r="Z40" s="159">
        <v>6</v>
      </c>
      <c r="AA40" s="159">
        <v>1</v>
      </c>
      <c r="AB40" s="159">
        <v>1</v>
      </c>
      <c r="AC40" s="159">
        <v>0</v>
      </c>
      <c r="AD40" s="159">
        <v>1</v>
      </c>
      <c r="AE40" s="159">
        <f t="shared" si="12"/>
        <v>5</v>
      </c>
      <c r="AF40" s="159">
        <f t="shared" si="13"/>
        <v>11</v>
      </c>
      <c r="AG40" s="159">
        <v>1</v>
      </c>
      <c r="AH40" s="159">
        <v>3</v>
      </c>
      <c r="AI40" s="159">
        <f t="shared" si="14"/>
        <v>4</v>
      </c>
      <c r="AJ40" s="159">
        <f t="shared" si="15"/>
        <v>8</v>
      </c>
      <c r="AK40" s="159">
        <v>0</v>
      </c>
      <c r="AL40" s="159">
        <v>2</v>
      </c>
      <c r="AM40" s="159">
        <v>1</v>
      </c>
      <c r="AN40" s="159">
        <v>4</v>
      </c>
      <c r="AO40" s="159">
        <v>3</v>
      </c>
      <c r="AP40" s="159">
        <v>2</v>
      </c>
      <c r="AQ40" s="159">
        <v>0</v>
      </c>
      <c r="AR40" s="159">
        <v>0</v>
      </c>
      <c r="AS40" s="159">
        <v>0</v>
      </c>
      <c r="AT40" s="159">
        <v>0</v>
      </c>
      <c r="AU40" s="159">
        <f t="shared" si="17"/>
        <v>1</v>
      </c>
      <c r="AV40" s="159">
        <f t="shared" si="18"/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1</v>
      </c>
      <c r="BB40" s="159">
        <v>0</v>
      </c>
      <c r="BC40" s="159">
        <v>0</v>
      </c>
      <c r="BD40" s="159">
        <v>0</v>
      </c>
      <c r="BE40" s="159">
        <v>0</v>
      </c>
      <c r="BF40" s="159">
        <v>0</v>
      </c>
      <c r="BG40" s="159">
        <v>0</v>
      </c>
      <c r="BH40" s="168">
        <v>0</v>
      </c>
      <c r="BI40" s="63"/>
      <c r="BJ40" s="63"/>
      <c r="BK40" s="63"/>
      <c r="BL40" s="63"/>
      <c r="BM40" s="63"/>
      <c r="BN40" s="63"/>
    </row>
    <row r="41" spans="1:66" ht="15.75" customHeight="1">
      <c r="A41" s="81"/>
      <c r="B41" s="102" t="s">
        <v>167</v>
      </c>
      <c r="C41" s="167">
        <v>15</v>
      </c>
      <c r="D41" s="77">
        <v>10</v>
      </c>
      <c r="E41" s="77">
        <v>0</v>
      </c>
      <c r="F41" s="77">
        <v>0</v>
      </c>
      <c r="G41" s="77">
        <v>6</v>
      </c>
      <c r="H41" s="77">
        <v>0</v>
      </c>
      <c r="I41" s="77">
        <v>0</v>
      </c>
      <c r="J41" s="77">
        <v>0</v>
      </c>
      <c r="K41" s="114">
        <v>6</v>
      </c>
      <c r="L41" s="115">
        <v>1</v>
      </c>
      <c r="M41" s="77">
        <f t="shared" si="7"/>
        <v>6</v>
      </c>
      <c r="N41" s="77">
        <f t="shared" si="8"/>
        <v>5</v>
      </c>
      <c r="O41" s="77">
        <v>1</v>
      </c>
      <c r="P41" s="77">
        <v>0</v>
      </c>
      <c r="Q41" s="77">
        <v>0</v>
      </c>
      <c r="R41" s="77">
        <v>0</v>
      </c>
      <c r="S41" s="77">
        <f t="shared" si="9"/>
        <v>3</v>
      </c>
      <c r="T41" s="77">
        <f t="shared" si="10"/>
        <v>1</v>
      </c>
      <c r="U41" s="77">
        <v>1</v>
      </c>
      <c r="V41" s="114">
        <v>0</v>
      </c>
      <c r="W41" s="159">
        <v>2</v>
      </c>
      <c r="X41" s="159">
        <v>1</v>
      </c>
      <c r="Y41" s="159">
        <v>2</v>
      </c>
      <c r="Z41" s="159">
        <v>4</v>
      </c>
      <c r="AA41" s="159">
        <v>0</v>
      </c>
      <c r="AB41" s="159">
        <v>0</v>
      </c>
      <c r="AC41" s="159">
        <v>4</v>
      </c>
      <c r="AD41" s="159">
        <v>1</v>
      </c>
      <c r="AE41" s="159">
        <f t="shared" si="12"/>
        <v>1</v>
      </c>
      <c r="AF41" s="159">
        <f t="shared" si="13"/>
        <v>3</v>
      </c>
      <c r="AG41" s="159">
        <v>0</v>
      </c>
      <c r="AH41" s="159">
        <v>0</v>
      </c>
      <c r="AI41" s="159">
        <f t="shared" si="14"/>
        <v>1</v>
      </c>
      <c r="AJ41" s="159">
        <f t="shared" si="15"/>
        <v>2</v>
      </c>
      <c r="AK41" s="159">
        <v>0</v>
      </c>
      <c r="AL41" s="159">
        <v>0</v>
      </c>
      <c r="AM41" s="159">
        <v>1</v>
      </c>
      <c r="AN41" s="159">
        <v>1</v>
      </c>
      <c r="AO41" s="159">
        <v>0</v>
      </c>
      <c r="AP41" s="159">
        <v>1</v>
      </c>
      <c r="AQ41" s="159">
        <v>0</v>
      </c>
      <c r="AR41" s="159">
        <v>1</v>
      </c>
      <c r="AS41" s="159">
        <v>0</v>
      </c>
      <c r="AT41" s="159">
        <v>0</v>
      </c>
      <c r="AU41" s="159">
        <f t="shared" si="17"/>
        <v>0</v>
      </c>
      <c r="AV41" s="159">
        <f t="shared" si="18"/>
        <v>0</v>
      </c>
      <c r="AW41" s="159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v>0</v>
      </c>
      <c r="BD41" s="159">
        <v>0</v>
      </c>
      <c r="BE41" s="159">
        <v>0</v>
      </c>
      <c r="BF41" s="159">
        <v>0</v>
      </c>
      <c r="BG41" s="159">
        <v>0</v>
      </c>
      <c r="BH41" s="168">
        <v>0</v>
      </c>
      <c r="BI41" s="63"/>
      <c r="BJ41" s="63"/>
      <c r="BK41" s="63"/>
      <c r="BL41" s="63"/>
      <c r="BM41" s="63"/>
      <c r="BN41" s="63"/>
    </row>
    <row r="42" spans="1:66" ht="15.75" customHeight="1">
      <c r="A42" s="84"/>
      <c r="B42" s="103" t="s">
        <v>168</v>
      </c>
      <c r="C42" s="169">
        <v>15</v>
      </c>
      <c r="D42" s="86">
        <v>8</v>
      </c>
      <c r="E42" s="86">
        <v>0</v>
      </c>
      <c r="F42" s="86">
        <v>0</v>
      </c>
      <c r="G42" s="86">
        <v>4</v>
      </c>
      <c r="H42" s="86">
        <v>2</v>
      </c>
      <c r="I42" s="86">
        <v>0</v>
      </c>
      <c r="J42" s="86">
        <v>0</v>
      </c>
      <c r="K42" s="117">
        <v>7</v>
      </c>
      <c r="L42" s="118">
        <v>6</v>
      </c>
      <c r="M42" s="86">
        <f t="shared" si="7"/>
        <v>6</v>
      </c>
      <c r="N42" s="86">
        <f t="shared" si="8"/>
        <v>4</v>
      </c>
      <c r="O42" s="86">
        <v>0</v>
      </c>
      <c r="P42" s="86">
        <v>1</v>
      </c>
      <c r="Q42" s="86">
        <v>1</v>
      </c>
      <c r="R42" s="86">
        <v>1</v>
      </c>
      <c r="S42" s="86">
        <f t="shared" si="9"/>
        <v>2</v>
      </c>
      <c r="T42" s="86">
        <f t="shared" si="10"/>
        <v>1</v>
      </c>
      <c r="U42" s="86">
        <v>1</v>
      </c>
      <c r="V42" s="117">
        <v>0</v>
      </c>
      <c r="W42" s="164">
        <v>1</v>
      </c>
      <c r="X42" s="164">
        <v>1</v>
      </c>
      <c r="Y42" s="164">
        <v>3</v>
      </c>
      <c r="Z42" s="164">
        <v>1</v>
      </c>
      <c r="AA42" s="164">
        <v>0</v>
      </c>
      <c r="AB42" s="164">
        <v>0</v>
      </c>
      <c r="AC42" s="164">
        <v>2</v>
      </c>
      <c r="AD42" s="164">
        <v>4</v>
      </c>
      <c r="AE42" s="164">
        <f t="shared" si="12"/>
        <v>1</v>
      </c>
      <c r="AF42" s="164">
        <f t="shared" si="13"/>
        <v>3</v>
      </c>
      <c r="AG42" s="164">
        <v>0</v>
      </c>
      <c r="AH42" s="164">
        <v>1</v>
      </c>
      <c r="AI42" s="164">
        <f t="shared" si="14"/>
        <v>1</v>
      </c>
      <c r="AJ42" s="164">
        <f t="shared" si="15"/>
        <v>1</v>
      </c>
      <c r="AK42" s="164">
        <v>1</v>
      </c>
      <c r="AL42" s="164">
        <v>0</v>
      </c>
      <c r="AM42" s="164">
        <v>0</v>
      </c>
      <c r="AN42" s="164">
        <v>1</v>
      </c>
      <c r="AO42" s="164">
        <v>0</v>
      </c>
      <c r="AP42" s="164">
        <v>0</v>
      </c>
      <c r="AQ42" s="164">
        <v>0</v>
      </c>
      <c r="AR42" s="164">
        <v>1</v>
      </c>
      <c r="AS42" s="164">
        <v>0</v>
      </c>
      <c r="AT42" s="164">
        <v>0</v>
      </c>
      <c r="AU42" s="164">
        <f t="shared" si="17"/>
        <v>0</v>
      </c>
      <c r="AV42" s="164">
        <f t="shared" si="18"/>
        <v>0</v>
      </c>
      <c r="AW42" s="164"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164">
        <v>0</v>
      </c>
      <c r="BH42" s="173">
        <v>0</v>
      </c>
      <c r="BI42" s="63"/>
      <c r="BJ42" s="63"/>
      <c r="BK42" s="63"/>
      <c r="BL42" s="63"/>
      <c r="BM42" s="63"/>
      <c r="BN42" s="63"/>
    </row>
    <row r="43" spans="1:66" ht="15.75" customHeight="1">
      <c r="A43" s="95" t="s">
        <v>75</v>
      </c>
      <c r="B43" s="96"/>
      <c r="C43" s="158">
        <f aca="true" t="shared" si="32" ref="C43:L43">SUM(C44:C49)</f>
        <v>139</v>
      </c>
      <c r="D43" s="72">
        <f t="shared" si="32"/>
        <v>100</v>
      </c>
      <c r="E43" s="72">
        <f t="shared" si="32"/>
        <v>0</v>
      </c>
      <c r="F43" s="72">
        <f t="shared" si="32"/>
        <v>0</v>
      </c>
      <c r="G43" s="72">
        <f t="shared" si="32"/>
        <v>37</v>
      </c>
      <c r="H43" s="72">
        <f t="shared" si="32"/>
        <v>7</v>
      </c>
      <c r="I43" s="72">
        <f t="shared" si="32"/>
        <v>3</v>
      </c>
      <c r="J43" s="72">
        <f t="shared" si="32"/>
        <v>3</v>
      </c>
      <c r="K43" s="73">
        <f t="shared" si="32"/>
        <v>51</v>
      </c>
      <c r="L43" s="74">
        <f t="shared" si="32"/>
        <v>50</v>
      </c>
      <c r="M43" s="72">
        <f t="shared" si="7"/>
        <v>62</v>
      </c>
      <c r="N43" s="72">
        <f t="shared" si="8"/>
        <v>54</v>
      </c>
      <c r="O43" s="72">
        <f>SUM(O44:O49)</f>
        <v>5</v>
      </c>
      <c r="P43" s="72">
        <f>SUM(P44:P49)</f>
        <v>6</v>
      </c>
      <c r="Q43" s="72">
        <f>SUM(Q44:Q49)</f>
        <v>6</v>
      </c>
      <c r="R43" s="72">
        <f>SUM(R44:R49)</f>
        <v>8</v>
      </c>
      <c r="S43" s="72">
        <f t="shared" si="9"/>
        <v>29</v>
      </c>
      <c r="T43" s="72">
        <f t="shared" si="10"/>
        <v>12</v>
      </c>
      <c r="U43" s="72">
        <f aca="true" t="shared" si="33" ref="U43:AD43">SUM(U44:U49)</f>
        <v>21</v>
      </c>
      <c r="V43" s="73">
        <f t="shared" si="33"/>
        <v>9</v>
      </c>
      <c r="W43" s="75">
        <f t="shared" si="33"/>
        <v>8</v>
      </c>
      <c r="X43" s="75">
        <f t="shared" si="33"/>
        <v>3</v>
      </c>
      <c r="Y43" s="75">
        <f t="shared" si="33"/>
        <v>22</v>
      </c>
      <c r="Z43" s="75">
        <f t="shared" si="33"/>
        <v>28</v>
      </c>
      <c r="AA43" s="75">
        <f t="shared" si="33"/>
        <v>1</v>
      </c>
      <c r="AB43" s="75">
        <f t="shared" si="33"/>
        <v>1</v>
      </c>
      <c r="AC43" s="75">
        <f t="shared" si="33"/>
        <v>9</v>
      </c>
      <c r="AD43" s="75">
        <f t="shared" si="33"/>
        <v>1</v>
      </c>
      <c r="AE43" s="75">
        <f t="shared" si="12"/>
        <v>31</v>
      </c>
      <c r="AF43" s="75">
        <f t="shared" si="13"/>
        <v>49</v>
      </c>
      <c r="AG43" s="75">
        <f>SUM(AG44:AG49)</f>
        <v>1</v>
      </c>
      <c r="AH43" s="75">
        <f>SUM(AH44:AH49)</f>
        <v>7</v>
      </c>
      <c r="AI43" s="75">
        <f t="shared" si="14"/>
        <v>26</v>
      </c>
      <c r="AJ43" s="75">
        <f t="shared" si="15"/>
        <v>36</v>
      </c>
      <c r="AK43" s="75">
        <f aca="true" t="shared" si="34" ref="AK43:AT43">SUM(AK44:AK49)</f>
        <v>3</v>
      </c>
      <c r="AL43" s="75">
        <f t="shared" si="34"/>
        <v>12</v>
      </c>
      <c r="AM43" s="75">
        <f t="shared" si="34"/>
        <v>19</v>
      </c>
      <c r="AN43" s="75">
        <f t="shared" si="34"/>
        <v>17</v>
      </c>
      <c r="AO43" s="75">
        <f t="shared" si="34"/>
        <v>4</v>
      </c>
      <c r="AP43" s="75">
        <f t="shared" si="34"/>
        <v>7</v>
      </c>
      <c r="AQ43" s="75">
        <f t="shared" si="34"/>
        <v>4</v>
      </c>
      <c r="AR43" s="75">
        <f t="shared" si="34"/>
        <v>6</v>
      </c>
      <c r="AS43" s="75">
        <f t="shared" si="34"/>
        <v>0</v>
      </c>
      <c r="AT43" s="75">
        <f t="shared" si="34"/>
        <v>0</v>
      </c>
      <c r="AU43" s="75">
        <f t="shared" si="17"/>
        <v>0</v>
      </c>
      <c r="AV43" s="75">
        <f t="shared" si="18"/>
        <v>0</v>
      </c>
      <c r="AW43" s="75">
        <f aca="true" t="shared" si="35" ref="AW43:BH43">SUM(AW44:AW49)</f>
        <v>0</v>
      </c>
      <c r="AX43" s="75">
        <f t="shared" si="35"/>
        <v>0</v>
      </c>
      <c r="AY43" s="75">
        <f t="shared" si="35"/>
        <v>0</v>
      </c>
      <c r="AZ43" s="75">
        <f t="shared" si="35"/>
        <v>0</v>
      </c>
      <c r="BA43" s="75">
        <f t="shared" si="35"/>
        <v>0</v>
      </c>
      <c r="BB43" s="75">
        <f t="shared" si="35"/>
        <v>0</v>
      </c>
      <c r="BC43" s="75">
        <f t="shared" si="35"/>
        <v>0</v>
      </c>
      <c r="BD43" s="75">
        <f t="shared" si="35"/>
        <v>0</v>
      </c>
      <c r="BE43" s="75">
        <f t="shared" si="35"/>
        <v>0</v>
      </c>
      <c r="BF43" s="75">
        <f t="shared" si="35"/>
        <v>0</v>
      </c>
      <c r="BG43" s="75">
        <f t="shared" si="35"/>
        <v>0</v>
      </c>
      <c r="BH43" s="76">
        <f t="shared" si="35"/>
        <v>0</v>
      </c>
      <c r="BI43" s="63"/>
      <c r="BJ43" s="63"/>
      <c r="BK43" s="63"/>
      <c r="BL43" s="63"/>
      <c r="BM43" s="63"/>
      <c r="BN43" s="63"/>
    </row>
    <row r="44" spans="1:66" ht="15.75" customHeight="1">
      <c r="A44" s="81"/>
      <c r="B44" s="102" t="s">
        <v>169</v>
      </c>
      <c r="C44" s="167">
        <v>42</v>
      </c>
      <c r="D44" s="77">
        <v>17</v>
      </c>
      <c r="E44" s="77">
        <v>0</v>
      </c>
      <c r="F44" s="77">
        <v>0</v>
      </c>
      <c r="G44" s="77">
        <v>4</v>
      </c>
      <c r="H44" s="77">
        <v>0</v>
      </c>
      <c r="I44" s="77">
        <v>1</v>
      </c>
      <c r="J44" s="77">
        <v>2</v>
      </c>
      <c r="K44" s="114">
        <v>10</v>
      </c>
      <c r="L44" s="115">
        <v>8</v>
      </c>
      <c r="M44" s="77">
        <f t="shared" si="7"/>
        <v>11</v>
      </c>
      <c r="N44" s="77">
        <f t="shared" si="8"/>
        <v>15</v>
      </c>
      <c r="O44" s="77">
        <v>2</v>
      </c>
      <c r="P44" s="77">
        <v>0</v>
      </c>
      <c r="Q44" s="77">
        <v>1</v>
      </c>
      <c r="R44" s="77">
        <v>2</v>
      </c>
      <c r="S44" s="77">
        <f t="shared" si="9"/>
        <v>6</v>
      </c>
      <c r="T44" s="77">
        <f t="shared" si="10"/>
        <v>4</v>
      </c>
      <c r="U44" s="77">
        <v>5</v>
      </c>
      <c r="V44" s="114">
        <v>3</v>
      </c>
      <c r="W44" s="159">
        <v>1</v>
      </c>
      <c r="X44" s="159">
        <v>1</v>
      </c>
      <c r="Y44" s="159">
        <v>2</v>
      </c>
      <c r="Z44" s="159">
        <v>9</v>
      </c>
      <c r="AA44" s="159">
        <v>0</v>
      </c>
      <c r="AB44" s="159">
        <v>0</v>
      </c>
      <c r="AC44" s="159">
        <v>0</v>
      </c>
      <c r="AD44" s="159">
        <v>1</v>
      </c>
      <c r="AE44" s="159">
        <f t="shared" si="12"/>
        <v>3</v>
      </c>
      <c r="AF44" s="159">
        <f t="shared" si="13"/>
        <v>7</v>
      </c>
      <c r="AG44" s="159">
        <v>0</v>
      </c>
      <c r="AH44" s="159">
        <v>1</v>
      </c>
      <c r="AI44" s="159">
        <f t="shared" si="14"/>
        <v>3</v>
      </c>
      <c r="AJ44" s="159">
        <f t="shared" si="15"/>
        <v>3</v>
      </c>
      <c r="AK44" s="159">
        <v>0</v>
      </c>
      <c r="AL44" s="159">
        <v>0</v>
      </c>
      <c r="AM44" s="159">
        <v>3</v>
      </c>
      <c r="AN44" s="159">
        <v>2</v>
      </c>
      <c r="AO44" s="159">
        <v>0</v>
      </c>
      <c r="AP44" s="159">
        <v>1</v>
      </c>
      <c r="AQ44" s="159">
        <v>0</v>
      </c>
      <c r="AR44" s="159">
        <v>3</v>
      </c>
      <c r="AS44" s="159">
        <v>0</v>
      </c>
      <c r="AT44" s="159">
        <v>0</v>
      </c>
      <c r="AU44" s="159">
        <f t="shared" si="17"/>
        <v>0</v>
      </c>
      <c r="AV44" s="159">
        <f t="shared" si="18"/>
        <v>0</v>
      </c>
      <c r="AW44" s="159">
        <v>0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59">
        <v>0</v>
      </c>
      <c r="BH44" s="168">
        <v>0</v>
      </c>
      <c r="BI44" s="63"/>
      <c r="BJ44" s="63"/>
      <c r="BK44" s="63"/>
      <c r="BL44" s="63"/>
      <c r="BM44" s="63"/>
      <c r="BN44" s="63"/>
    </row>
    <row r="45" spans="1:66" ht="15.75" customHeight="1">
      <c r="A45" s="81"/>
      <c r="B45" s="102" t="s">
        <v>170</v>
      </c>
      <c r="C45" s="167">
        <v>30</v>
      </c>
      <c r="D45" s="77">
        <v>29</v>
      </c>
      <c r="E45" s="77">
        <v>0</v>
      </c>
      <c r="F45" s="77">
        <v>0</v>
      </c>
      <c r="G45" s="77">
        <v>7</v>
      </c>
      <c r="H45" s="77">
        <v>1</v>
      </c>
      <c r="I45" s="77">
        <v>0</v>
      </c>
      <c r="J45" s="77">
        <v>0</v>
      </c>
      <c r="K45" s="114">
        <v>10</v>
      </c>
      <c r="L45" s="115">
        <v>14</v>
      </c>
      <c r="M45" s="77">
        <f t="shared" si="7"/>
        <v>15</v>
      </c>
      <c r="N45" s="77">
        <f t="shared" si="8"/>
        <v>12</v>
      </c>
      <c r="O45" s="77">
        <v>0</v>
      </c>
      <c r="P45" s="77">
        <v>1</v>
      </c>
      <c r="Q45" s="77">
        <v>0</v>
      </c>
      <c r="R45" s="77">
        <v>2</v>
      </c>
      <c r="S45" s="77">
        <f t="shared" si="9"/>
        <v>6</v>
      </c>
      <c r="T45" s="77">
        <f t="shared" si="10"/>
        <v>3</v>
      </c>
      <c r="U45" s="77">
        <v>5</v>
      </c>
      <c r="V45" s="114">
        <v>2</v>
      </c>
      <c r="W45" s="159">
        <v>1</v>
      </c>
      <c r="X45" s="159">
        <v>1</v>
      </c>
      <c r="Y45" s="159">
        <v>9</v>
      </c>
      <c r="Z45" s="159">
        <v>6</v>
      </c>
      <c r="AA45" s="159">
        <v>1</v>
      </c>
      <c r="AB45" s="159">
        <v>1</v>
      </c>
      <c r="AC45" s="159">
        <v>4</v>
      </c>
      <c r="AD45" s="159">
        <v>0</v>
      </c>
      <c r="AE45" s="159">
        <f t="shared" si="12"/>
        <v>9</v>
      </c>
      <c r="AF45" s="159">
        <f t="shared" si="13"/>
        <v>10</v>
      </c>
      <c r="AG45" s="159">
        <v>0</v>
      </c>
      <c r="AH45" s="159">
        <v>3</v>
      </c>
      <c r="AI45" s="159">
        <f t="shared" si="14"/>
        <v>8</v>
      </c>
      <c r="AJ45" s="159">
        <f t="shared" si="15"/>
        <v>7</v>
      </c>
      <c r="AK45" s="159">
        <v>2</v>
      </c>
      <c r="AL45" s="159">
        <v>1</v>
      </c>
      <c r="AM45" s="159">
        <v>5</v>
      </c>
      <c r="AN45" s="159">
        <v>5</v>
      </c>
      <c r="AO45" s="159">
        <v>1</v>
      </c>
      <c r="AP45" s="159">
        <v>1</v>
      </c>
      <c r="AQ45" s="159">
        <v>1</v>
      </c>
      <c r="AR45" s="159">
        <v>0</v>
      </c>
      <c r="AS45" s="159">
        <v>0</v>
      </c>
      <c r="AT45" s="159">
        <v>0</v>
      </c>
      <c r="AU45" s="159">
        <f t="shared" si="17"/>
        <v>0</v>
      </c>
      <c r="AV45" s="159">
        <f t="shared" si="18"/>
        <v>0</v>
      </c>
      <c r="AW45" s="159">
        <v>0</v>
      </c>
      <c r="AX45" s="159">
        <v>0</v>
      </c>
      <c r="AY45" s="159">
        <v>0</v>
      </c>
      <c r="AZ45" s="159">
        <v>0</v>
      </c>
      <c r="BA45" s="159">
        <v>0</v>
      </c>
      <c r="BB45" s="159">
        <v>0</v>
      </c>
      <c r="BC45" s="159">
        <v>0</v>
      </c>
      <c r="BD45" s="159">
        <v>0</v>
      </c>
      <c r="BE45" s="159">
        <v>0</v>
      </c>
      <c r="BF45" s="159">
        <v>0</v>
      </c>
      <c r="BG45" s="159">
        <v>0</v>
      </c>
      <c r="BH45" s="168">
        <v>0</v>
      </c>
      <c r="BI45" s="63"/>
      <c r="BJ45" s="63"/>
      <c r="BK45" s="63"/>
      <c r="BL45" s="63"/>
      <c r="BM45" s="63"/>
      <c r="BN45" s="63"/>
    </row>
    <row r="46" spans="1:66" ht="15.75" customHeight="1">
      <c r="A46" s="81"/>
      <c r="B46" s="102" t="s">
        <v>171</v>
      </c>
      <c r="C46" s="167">
        <v>11</v>
      </c>
      <c r="D46" s="77">
        <v>15</v>
      </c>
      <c r="E46" s="77">
        <v>0</v>
      </c>
      <c r="F46" s="77">
        <v>0</v>
      </c>
      <c r="G46" s="77">
        <v>10</v>
      </c>
      <c r="H46" s="77">
        <v>2</v>
      </c>
      <c r="I46" s="77">
        <v>0</v>
      </c>
      <c r="J46" s="77">
        <v>1</v>
      </c>
      <c r="K46" s="114">
        <v>7</v>
      </c>
      <c r="L46" s="115">
        <v>7</v>
      </c>
      <c r="M46" s="77">
        <f t="shared" si="7"/>
        <v>14</v>
      </c>
      <c r="N46" s="77">
        <f t="shared" si="8"/>
        <v>5</v>
      </c>
      <c r="O46" s="77">
        <v>1</v>
      </c>
      <c r="P46" s="77">
        <v>2</v>
      </c>
      <c r="Q46" s="77">
        <v>2</v>
      </c>
      <c r="R46" s="77">
        <v>0</v>
      </c>
      <c r="S46" s="77">
        <f t="shared" si="9"/>
        <v>8</v>
      </c>
      <c r="T46" s="77">
        <f t="shared" si="10"/>
        <v>0</v>
      </c>
      <c r="U46" s="77">
        <v>6</v>
      </c>
      <c r="V46" s="114">
        <v>0</v>
      </c>
      <c r="W46" s="159">
        <v>2</v>
      </c>
      <c r="X46" s="159">
        <v>0</v>
      </c>
      <c r="Y46" s="159">
        <v>3</v>
      </c>
      <c r="Z46" s="159">
        <v>3</v>
      </c>
      <c r="AA46" s="159">
        <v>0</v>
      </c>
      <c r="AB46" s="159">
        <v>0</v>
      </c>
      <c r="AC46" s="159">
        <v>2</v>
      </c>
      <c r="AD46" s="159">
        <v>0</v>
      </c>
      <c r="AE46" s="159">
        <f t="shared" si="12"/>
        <v>4</v>
      </c>
      <c r="AF46" s="159">
        <f t="shared" si="13"/>
        <v>3</v>
      </c>
      <c r="AG46" s="159">
        <v>0</v>
      </c>
      <c r="AH46" s="159">
        <v>0</v>
      </c>
      <c r="AI46" s="159">
        <f t="shared" si="14"/>
        <v>3</v>
      </c>
      <c r="AJ46" s="159">
        <f t="shared" si="15"/>
        <v>3</v>
      </c>
      <c r="AK46" s="159">
        <v>0</v>
      </c>
      <c r="AL46" s="159">
        <v>1</v>
      </c>
      <c r="AM46" s="159">
        <v>2</v>
      </c>
      <c r="AN46" s="159">
        <v>2</v>
      </c>
      <c r="AO46" s="159">
        <v>1</v>
      </c>
      <c r="AP46" s="159">
        <v>0</v>
      </c>
      <c r="AQ46" s="159">
        <v>1</v>
      </c>
      <c r="AR46" s="159">
        <v>0</v>
      </c>
      <c r="AS46" s="159">
        <v>0</v>
      </c>
      <c r="AT46" s="159">
        <v>0</v>
      </c>
      <c r="AU46" s="159">
        <f t="shared" si="17"/>
        <v>0</v>
      </c>
      <c r="AV46" s="159">
        <f t="shared" si="18"/>
        <v>0</v>
      </c>
      <c r="AW46" s="159">
        <v>0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v>0</v>
      </c>
      <c r="BD46" s="159">
        <v>0</v>
      </c>
      <c r="BE46" s="159">
        <v>0</v>
      </c>
      <c r="BF46" s="159">
        <v>0</v>
      </c>
      <c r="BG46" s="159">
        <v>0</v>
      </c>
      <c r="BH46" s="168">
        <v>0</v>
      </c>
      <c r="BI46" s="63"/>
      <c r="BJ46" s="63"/>
      <c r="BK46" s="63"/>
      <c r="BL46" s="63"/>
      <c r="BM46" s="63"/>
      <c r="BN46" s="63"/>
    </row>
    <row r="47" spans="1:66" ht="15.75" customHeight="1">
      <c r="A47" s="106"/>
      <c r="B47" s="102" t="s">
        <v>172</v>
      </c>
      <c r="C47" s="167">
        <v>23</v>
      </c>
      <c r="D47" s="77">
        <v>15</v>
      </c>
      <c r="E47" s="77">
        <v>0</v>
      </c>
      <c r="F47" s="77">
        <v>0</v>
      </c>
      <c r="G47" s="77">
        <v>11</v>
      </c>
      <c r="H47" s="77">
        <v>0</v>
      </c>
      <c r="I47" s="77">
        <v>1</v>
      </c>
      <c r="J47" s="77">
        <v>0</v>
      </c>
      <c r="K47" s="114">
        <v>9</v>
      </c>
      <c r="L47" s="115">
        <v>9</v>
      </c>
      <c r="M47" s="77">
        <f t="shared" si="7"/>
        <v>11</v>
      </c>
      <c r="N47" s="77">
        <f t="shared" si="8"/>
        <v>12</v>
      </c>
      <c r="O47" s="77">
        <v>2</v>
      </c>
      <c r="P47" s="77">
        <v>1</v>
      </c>
      <c r="Q47" s="77">
        <v>2</v>
      </c>
      <c r="R47" s="77">
        <v>2</v>
      </c>
      <c r="S47" s="77">
        <f t="shared" si="9"/>
        <v>4</v>
      </c>
      <c r="T47" s="77">
        <f t="shared" si="10"/>
        <v>2</v>
      </c>
      <c r="U47" s="77">
        <v>2</v>
      </c>
      <c r="V47" s="114">
        <v>2</v>
      </c>
      <c r="W47" s="159">
        <v>2</v>
      </c>
      <c r="X47" s="159">
        <v>0</v>
      </c>
      <c r="Y47" s="159">
        <v>3</v>
      </c>
      <c r="Z47" s="159">
        <v>7</v>
      </c>
      <c r="AA47" s="159">
        <v>0</v>
      </c>
      <c r="AB47" s="159">
        <v>0</v>
      </c>
      <c r="AC47" s="159">
        <v>1</v>
      </c>
      <c r="AD47" s="159">
        <v>0</v>
      </c>
      <c r="AE47" s="159">
        <f t="shared" si="12"/>
        <v>8</v>
      </c>
      <c r="AF47" s="159">
        <f t="shared" si="13"/>
        <v>9</v>
      </c>
      <c r="AG47" s="159">
        <v>0</v>
      </c>
      <c r="AH47" s="159">
        <v>2</v>
      </c>
      <c r="AI47" s="159">
        <f t="shared" si="14"/>
        <v>6</v>
      </c>
      <c r="AJ47" s="159">
        <f t="shared" si="15"/>
        <v>6</v>
      </c>
      <c r="AK47" s="159">
        <v>0</v>
      </c>
      <c r="AL47" s="159">
        <v>1</v>
      </c>
      <c r="AM47" s="159">
        <v>5</v>
      </c>
      <c r="AN47" s="159">
        <v>3</v>
      </c>
      <c r="AO47" s="159">
        <v>1</v>
      </c>
      <c r="AP47" s="159">
        <v>2</v>
      </c>
      <c r="AQ47" s="159">
        <v>2</v>
      </c>
      <c r="AR47" s="159">
        <v>1</v>
      </c>
      <c r="AS47" s="159">
        <v>0</v>
      </c>
      <c r="AT47" s="159">
        <v>0</v>
      </c>
      <c r="AU47" s="159">
        <f t="shared" si="17"/>
        <v>0</v>
      </c>
      <c r="AV47" s="159">
        <f t="shared" si="18"/>
        <v>0</v>
      </c>
      <c r="AW47" s="159">
        <v>0</v>
      </c>
      <c r="AX47" s="159">
        <v>0</v>
      </c>
      <c r="AY47" s="159">
        <v>0</v>
      </c>
      <c r="AZ47" s="159">
        <v>0</v>
      </c>
      <c r="BA47" s="159">
        <v>0</v>
      </c>
      <c r="BB47" s="159">
        <v>0</v>
      </c>
      <c r="BC47" s="159">
        <v>0</v>
      </c>
      <c r="BD47" s="159">
        <v>0</v>
      </c>
      <c r="BE47" s="159">
        <v>0</v>
      </c>
      <c r="BF47" s="159">
        <v>0</v>
      </c>
      <c r="BG47" s="159">
        <v>0</v>
      </c>
      <c r="BH47" s="168">
        <v>0</v>
      </c>
      <c r="BI47" s="63"/>
      <c r="BJ47" s="63"/>
      <c r="BK47" s="63"/>
      <c r="BL47" s="63"/>
      <c r="BM47" s="63"/>
      <c r="BN47" s="63"/>
    </row>
    <row r="48" spans="1:66" ht="15.75" customHeight="1">
      <c r="A48" s="81" t="s">
        <v>173</v>
      </c>
      <c r="B48" s="102" t="s">
        <v>174</v>
      </c>
      <c r="C48" s="167">
        <v>20</v>
      </c>
      <c r="D48" s="77">
        <v>16</v>
      </c>
      <c r="E48" s="77">
        <v>0</v>
      </c>
      <c r="F48" s="77">
        <v>0</v>
      </c>
      <c r="G48" s="77">
        <v>3</v>
      </c>
      <c r="H48" s="77">
        <v>1</v>
      </c>
      <c r="I48" s="77">
        <v>0</v>
      </c>
      <c r="J48" s="77">
        <v>0</v>
      </c>
      <c r="K48" s="114">
        <v>10</v>
      </c>
      <c r="L48" s="115">
        <v>4</v>
      </c>
      <c r="M48" s="77">
        <f aca="true" t="shared" si="36" ref="M48:M76">SUM(O48,Q48,S48,Y48,)</f>
        <v>6</v>
      </c>
      <c r="N48" s="77">
        <f aca="true" t="shared" si="37" ref="N48:N76">SUM(P48,R48,T48,Z48,)</f>
        <v>2</v>
      </c>
      <c r="O48" s="77">
        <v>0</v>
      </c>
      <c r="P48" s="77">
        <v>1</v>
      </c>
      <c r="Q48" s="77">
        <v>0</v>
      </c>
      <c r="R48" s="77">
        <v>1</v>
      </c>
      <c r="S48" s="77">
        <f aca="true" t="shared" si="38" ref="S48:S76">SUM(U48,W48)</f>
        <v>2</v>
      </c>
      <c r="T48" s="77">
        <f aca="true" t="shared" si="39" ref="T48:T76">SUM(V48,X48)</f>
        <v>0</v>
      </c>
      <c r="U48" s="77">
        <v>1</v>
      </c>
      <c r="V48" s="114">
        <v>0</v>
      </c>
      <c r="W48" s="159">
        <v>1</v>
      </c>
      <c r="X48" s="159">
        <v>0</v>
      </c>
      <c r="Y48" s="159">
        <v>4</v>
      </c>
      <c r="Z48" s="159">
        <v>0</v>
      </c>
      <c r="AA48" s="159">
        <v>0</v>
      </c>
      <c r="AB48" s="159">
        <v>0</v>
      </c>
      <c r="AC48" s="159">
        <v>1</v>
      </c>
      <c r="AD48" s="159">
        <v>0</v>
      </c>
      <c r="AE48" s="159">
        <f aca="true" t="shared" si="40" ref="AE48:AE76">SUM(AG48,AI48,AQ48)</f>
        <v>5</v>
      </c>
      <c r="AF48" s="159">
        <f aca="true" t="shared" si="41" ref="AF48:AF76">SUM(AH48,AJ48,AR48)</f>
        <v>9</v>
      </c>
      <c r="AG48" s="159">
        <v>1</v>
      </c>
      <c r="AH48" s="159">
        <v>0</v>
      </c>
      <c r="AI48" s="159">
        <f aca="true" t="shared" si="42" ref="AI48:AI76">SUM(AK48,AM48,AO48)</f>
        <v>4</v>
      </c>
      <c r="AJ48" s="159">
        <f aca="true" t="shared" si="43" ref="AJ48:AJ76">SUM(AL48,AN48,AP48)</f>
        <v>7</v>
      </c>
      <c r="AK48" s="159">
        <v>1</v>
      </c>
      <c r="AL48" s="159">
        <v>3</v>
      </c>
      <c r="AM48" s="159">
        <v>2</v>
      </c>
      <c r="AN48" s="159">
        <v>3</v>
      </c>
      <c r="AO48" s="159">
        <v>1</v>
      </c>
      <c r="AP48" s="159">
        <v>1</v>
      </c>
      <c r="AQ48" s="159">
        <v>0</v>
      </c>
      <c r="AR48" s="159">
        <v>2</v>
      </c>
      <c r="AS48" s="159">
        <v>0</v>
      </c>
      <c r="AT48" s="159">
        <v>0</v>
      </c>
      <c r="AU48" s="159">
        <f aca="true" t="shared" si="44" ref="AU48:AU76">SUM(AW48,AY48,BA48,BC48,BE48,BG48)</f>
        <v>0</v>
      </c>
      <c r="AV48" s="159">
        <f aca="true" t="shared" si="45" ref="AV48:AV76">SUM(AX48,AZ48,BB48,BD48,BF48,BH48)</f>
        <v>0</v>
      </c>
      <c r="AW48" s="159"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59">
        <v>0</v>
      </c>
      <c r="BH48" s="168">
        <v>0</v>
      </c>
      <c r="BI48" s="63"/>
      <c r="BJ48" s="63"/>
      <c r="BK48" s="63"/>
      <c r="BL48" s="63"/>
      <c r="BM48" s="63"/>
      <c r="BN48" s="63"/>
    </row>
    <row r="49" spans="1:66" ht="15.75" customHeight="1">
      <c r="A49" s="84"/>
      <c r="B49" s="102" t="s">
        <v>175</v>
      </c>
      <c r="C49" s="169">
        <v>13</v>
      </c>
      <c r="D49" s="86">
        <v>8</v>
      </c>
      <c r="E49" s="86">
        <v>0</v>
      </c>
      <c r="F49" s="86">
        <v>0</v>
      </c>
      <c r="G49" s="86">
        <v>2</v>
      </c>
      <c r="H49" s="86">
        <v>3</v>
      </c>
      <c r="I49" s="86">
        <v>1</v>
      </c>
      <c r="J49" s="86">
        <v>0</v>
      </c>
      <c r="K49" s="117">
        <v>5</v>
      </c>
      <c r="L49" s="118">
        <v>8</v>
      </c>
      <c r="M49" s="86">
        <f t="shared" si="36"/>
        <v>5</v>
      </c>
      <c r="N49" s="86">
        <f t="shared" si="37"/>
        <v>8</v>
      </c>
      <c r="O49" s="86">
        <v>0</v>
      </c>
      <c r="P49" s="86">
        <v>1</v>
      </c>
      <c r="Q49" s="86">
        <v>1</v>
      </c>
      <c r="R49" s="86">
        <v>1</v>
      </c>
      <c r="S49" s="86">
        <f t="shared" si="38"/>
        <v>3</v>
      </c>
      <c r="T49" s="86">
        <f t="shared" si="39"/>
        <v>3</v>
      </c>
      <c r="U49" s="86">
        <v>2</v>
      </c>
      <c r="V49" s="117">
        <v>2</v>
      </c>
      <c r="W49" s="164">
        <v>1</v>
      </c>
      <c r="X49" s="164">
        <v>1</v>
      </c>
      <c r="Y49" s="164">
        <v>1</v>
      </c>
      <c r="Z49" s="164">
        <v>3</v>
      </c>
      <c r="AA49" s="164">
        <v>0</v>
      </c>
      <c r="AB49" s="164">
        <v>0</v>
      </c>
      <c r="AC49" s="164">
        <v>1</v>
      </c>
      <c r="AD49" s="164">
        <v>0</v>
      </c>
      <c r="AE49" s="164">
        <f t="shared" si="40"/>
        <v>2</v>
      </c>
      <c r="AF49" s="164">
        <f t="shared" si="41"/>
        <v>11</v>
      </c>
      <c r="AG49" s="164">
        <v>0</v>
      </c>
      <c r="AH49" s="164">
        <v>1</v>
      </c>
      <c r="AI49" s="164">
        <f t="shared" si="42"/>
        <v>2</v>
      </c>
      <c r="AJ49" s="164">
        <f t="shared" si="43"/>
        <v>10</v>
      </c>
      <c r="AK49" s="164">
        <v>0</v>
      </c>
      <c r="AL49" s="164">
        <v>6</v>
      </c>
      <c r="AM49" s="164">
        <v>2</v>
      </c>
      <c r="AN49" s="164">
        <v>2</v>
      </c>
      <c r="AO49" s="164">
        <v>0</v>
      </c>
      <c r="AP49" s="164">
        <v>2</v>
      </c>
      <c r="AQ49" s="164">
        <v>0</v>
      </c>
      <c r="AR49" s="164">
        <v>0</v>
      </c>
      <c r="AS49" s="164">
        <v>0</v>
      </c>
      <c r="AT49" s="164">
        <v>0</v>
      </c>
      <c r="AU49" s="164">
        <f t="shared" si="44"/>
        <v>0</v>
      </c>
      <c r="AV49" s="164">
        <f t="shared" si="45"/>
        <v>0</v>
      </c>
      <c r="AW49" s="164">
        <v>0</v>
      </c>
      <c r="AX49" s="164">
        <v>0</v>
      </c>
      <c r="AY49" s="164">
        <v>0</v>
      </c>
      <c r="AZ49" s="164">
        <v>0</v>
      </c>
      <c r="BA49" s="164">
        <v>0</v>
      </c>
      <c r="BB49" s="164">
        <v>0</v>
      </c>
      <c r="BC49" s="164">
        <v>0</v>
      </c>
      <c r="BD49" s="164">
        <v>0</v>
      </c>
      <c r="BE49" s="164">
        <v>0</v>
      </c>
      <c r="BF49" s="164">
        <v>0</v>
      </c>
      <c r="BG49" s="164">
        <v>0</v>
      </c>
      <c r="BH49" s="173">
        <v>0</v>
      </c>
      <c r="BI49" s="63"/>
      <c r="BJ49" s="63"/>
      <c r="BK49" s="63"/>
      <c r="BL49" s="63"/>
      <c r="BM49" s="63"/>
      <c r="BN49" s="63"/>
    </row>
    <row r="50" spans="1:66" ht="15.75" customHeight="1">
      <c r="A50" s="95" t="s">
        <v>76</v>
      </c>
      <c r="B50" s="96"/>
      <c r="C50" s="158">
        <f aca="true" t="shared" si="46" ref="C50:L50">SUM(C51:C54)</f>
        <v>118</v>
      </c>
      <c r="D50" s="72">
        <f t="shared" si="46"/>
        <v>101</v>
      </c>
      <c r="E50" s="72">
        <f t="shared" si="46"/>
        <v>0</v>
      </c>
      <c r="F50" s="72">
        <f t="shared" si="46"/>
        <v>0</v>
      </c>
      <c r="G50" s="72">
        <f t="shared" si="46"/>
        <v>21</v>
      </c>
      <c r="H50" s="72">
        <f t="shared" si="46"/>
        <v>6</v>
      </c>
      <c r="I50" s="72">
        <f t="shared" si="46"/>
        <v>4</v>
      </c>
      <c r="J50" s="72">
        <f t="shared" si="46"/>
        <v>5</v>
      </c>
      <c r="K50" s="73">
        <f t="shared" si="46"/>
        <v>34</v>
      </c>
      <c r="L50" s="74">
        <f t="shared" si="46"/>
        <v>27</v>
      </c>
      <c r="M50" s="72">
        <f t="shared" si="36"/>
        <v>46</v>
      </c>
      <c r="N50" s="72">
        <f t="shared" si="37"/>
        <v>29</v>
      </c>
      <c r="O50" s="72">
        <f>SUM(O51:O54)</f>
        <v>6</v>
      </c>
      <c r="P50" s="72">
        <f>SUM(P51:P54)</f>
        <v>1</v>
      </c>
      <c r="Q50" s="72">
        <f>SUM(Q51:Q54)</f>
        <v>7</v>
      </c>
      <c r="R50" s="72">
        <f>SUM(R51:R54)</f>
        <v>3</v>
      </c>
      <c r="S50" s="72">
        <f t="shared" si="38"/>
        <v>17</v>
      </c>
      <c r="T50" s="72">
        <f t="shared" si="39"/>
        <v>9</v>
      </c>
      <c r="U50" s="72">
        <f aca="true" t="shared" si="47" ref="U50:AD50">SUM(U51:U54)</f>
        <v>7</v>
      </c>
      <c r="V50" s="73">
        <f t="shared" si="47"/>
        <v>9</v>
      </c>
      <c r="W50" s="75">
        <f t="shared" si="47"/>
        <v>10</v>
      </c>
      <c r="X50" s="75">
        <f t="shared" si="47"/>
        <v>0</v>
      </c>
      <c r="Y50" s="75">
        <f t="shared" si="47"/>
        <v>16</v>
      </c>
      <c r="Z50" s="75">
        <f t="shared" si="47"/>
        <v>16</v>
      </c>
      <c r="AA50" s="75">
        <f t="shared" si="47"/>
        <v>0</v>
      </c>
      <c r="AB50" s="75">
        <f t="shared" si="47"/>
        <v>2</v>
      </c>
      <c r="AC50" s="75">
        <f t="shared" si="47"/>
        <v>2</v>
      </c>
      <c r="AD50" s="75">
        <f t="shared" si="47"/>
        <v>9</v>
      </c>
      <c r="AE50" s="75">
        <f t="shared" si="40"/>
        <v>26</v>
      </c>
      <c r="AF50" s="75">
        <f t="shared" si="41"/>
        <v>35</v>
      </c>
      <c r="AG50" s="75">
        <f>SUM(AG51:AG54)</f>
        <v>2</v>
      </c>
      <c r="AH50" s="75">
        <f>SUM(AH51:AH54)</f>
        <v>2</v>
      </c>
      <c r="AI50" s="75">
        <f t="shared" si="42"/>
        <v>22</v>
      </c>
      <c r="AJ50" s="75">
        <f t="shared" si="43"/>
        <v>31</v>
      </c>
      <c r="AK50" s="75">
        <f aca="true" t="shared" si="48" ref="AK50:AT50">SUM(AK51:AK54)</f>
        <v>6</v>
      </c>
      <c r="AL50" s="75">
        <f t="shared" si="48"/>
        <v>3</v>
      </c>
      <c r="AM50" s="75">
        <f t="shared" si="48"/>
        <v>9</v>
      </c>
      <c r="AN50" s="75">
        <f t="shared" si="48"/>
        <v>16</v>
      </c>
      <c r="AO50" s="75">
        <f t="shared" si="48"/>
        <v>7</v>
      </c>
      <c r="AP50" s="75">
        <f t="shared" si="48"/>
        <v>12</v>
      </c>
      <c r="AQ50" s="75">
        <f t="shared" si="48"/>
        <v>2</v>
      </c>
      <c r="AR50" s="75">
        <f t="shared" si="48"/>
        <v>2</v>
      </c>
      <c r="AS50" s="75">
        <f t="shared" si="48"/>
        <v>0</v>
      </c>
      <c r="AT50" s="75">
        <f t="shared" si="48"/>
        <v>0</v>
      </c>
      <c r="AU50" s="75">
        <f t="shared" si="44"/>
        <v>0</v>
      </c>
      <c r="AV50" s="75">
        <f t="shared" si="45"/>
        <v>1</v>
      </c>
      <c r="AW50" s="75">
        <f aca="true" t="shared" si="49" ref="AW50:BH50">SUM(AW51:AW54)</f>
        <v>0</v>
      </c>
      <c r="AX50" s="75">
        <f t="shared" si="49"/>
        <v>1</v>
      </c>
      <c r="AY50" s="75">
        <f t="shared" si="49"/>
        <v>0</v>
      </c>
      <c r="AZ50" s="75">
        <f t="shared" si="49"/>
        <v>0</v>
      </c>
      <c r="BA50" s="75">
        <f t="shared" si="49"/>
        <v>0</v>
      </c>
      <c r="BB50" s="75">
        <f t="shared" si="49"/>
        <v>0</v>
      </c>
      <c r="BC50" s="75">
        <f t="shared" si="49"/>
        <v>0</v>
      </c>
      <c r="BD50" s="75">
        <f t="shared" si="49"/>
        <v>0</v>
      </c>
      <c r="BE50" s="75">
        <f t="shared" si="49"/>
        <v>0</v>
      </c>
      <c r="BF50" s="75">
        <f t="shared" si="49"/>
        <v>0</v>
      </c>
      <c r="BG50" s="75">
        <f t="shared" si="49"/>
        <v>0</v>
      </c>
      <c r="BH50" s="76">
        <f t="shared" si="49"/>
        <v>0</v>
      </c>
      <c r="BI50" s="63"/>
      <c r="BJ50" s="63"/>
      <c r="BK50" s="63"/>
      <c r="BL50" s="63"/>
      <c r="BM50" s="63"/>
      <c r="BN50" s="63"/>
    </row>
    <row r="51" spans="1:66" ht="15.75" customHeight="1">
      <c r="A51" s="81"/>
      <c r="B51" s="102" t="s">
        <v>176</v>
      </c>
      <c r="C51" s="167">
        <v>30</v>
      </c>
      <c r="D51" s="77">
        <v>26</v>
      </c>
      <c r="E51" s="77">
        <v>0</v>
      </c>
      <c r="F51" s="77">
        <v>0</v>
      </c>
      <c r="G51" s="77">
        <v>6</v>
      </c>
      <c r="H51" s="77">
        <v>0</v>
      </c>
      <c r="I51" s="77">
        <v>1</v>
      </c>
      <c r="J51" s="77">
        <v>3</v>
      </c>
      <c r="K51" s="114">
        <v>10</v>
      </c>
      <c r="L51" s="115">
        <v>11</v>
      </c>
      <c r="M51" s="77">
        <f t="shared" si="36"/>
        <v>11</v>
      </c>
      <c r="N51" s="77">
        <f t="shared" si="37"/>
        <v>9</v>
      </c>
      <c r="O51" s="77">
        <v>3</v>
      </c>
      <c r="P51" s="77">
        <v>0</v>
      </c>
      <c r="Q51" s="77">
        <v>2</v>
      </c>
      <c r="R51" s="77">
        <v>0</v>
      </c>
      <c r="S51" s="77">
        <f t="shared" si="38"/>
        <v>1</v>
      </c>
      <c r="T51" s="77">
        <f t="shared" si="39"/>
        <v>2</v>
      </c>
      <c r="U51" s="77">
        <v>0</v>
      </c>
      <c r="V51" s="114">
        <v>2</v>
      </c>
      <c r="W51" s="159">
        <v>1</v>
      </c>
      <c r="X51" s="159">
        <v>0</v>
      </c>
      <c r="Y51" s="159">
        <v>5</v>
      </c>
      <c r="Z51" s="159">
        <v>7</v>
      </c>
      <c r="AA51" s="159">
        <v>0</v>
      </c>
      <c r="AB51" s="159">
        <v>0</v>
      </c>
      <c r="AC51" s="159">
        <v>0</v>
      </c>
      <c r="AD51" s="159">
        <v>2</v>
      </c>
      <c r="AE51" s="159">
        <f t="shared" si="40"/>
        <v>10</v>
      </c>
      <c r="AF51" s="159">
        <f t="shared" si="41"/>
        <v>4</v>
      </c>
      <c r="AG51" s="159">
        <v>0</v>
      </c>
      <c r="AH51" s="159">
        <v>0</v>
      </c>
      <c r="AI51" s="159">
        <f t="shared" si="42"/>
        <v>9</v>
      </c>
      <c r="AJ51" s="159">
        <f t="shared" si="43"/>
        <v>4</v>
      </c>
      <c r="AK51" s="159">
        <v>1</v>
      </c>
      <c r="AL51" s="159">
        <v>0</v>
      </c>
      <c r="AM51" s="159">
        <v>4</v>
      </c>
      <c r="AN51" s="159">
        <v>2</v>
      </c>
      <c r="AO51" s="159">
        <v>4</v>
      </c>
      <c r="AP51" s="159">
        <v>2</v>
      </c>
      <c r="AQ51" s="159">
        <v>1</v>
      </c>
      <c r="AR51" s="159">
        <v>0</v>
      </c>
      <c r="AS51" s="159">
        <v>0</v>
      </c>
      <c r="AT51" s="159">
        <v>0</v>
      </c>
      <c r="AU51" s="159">
        <f t="shared" si="44"/>
        <v>0</v>
      </c>
      <c r="AV51" s="159">
        <f t="shared" si="45"/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v>0</v>
      </c>
      <c r="BD51" s="159">
        <v>0</v>
      </c>
      <c r="BE51" s="159">
        <v>0</v>
      </c>
      <c r="BF51" s="159">
        <v>0</v>
      </c>
      <c r="BG51" s="159">
        <v>0</v>
      </c>
      <c r="BH51" s="168">
        <v>0</v>
      </c>
      <c r="BI51" s="63"/>
      <c r="BJ51" s="63"/>
      <c r="BK51" s="63"/>
      <c r="BL51" s="63"/>
      <c r="BM51" s="63"/>
      <c r="BN51" s="63"/>
    </row>
    <row r="52" spans="1:66" ht="15.75" customHeight="1">
      <c r="A52" s="81"/>
      <c r="B52" s="102" t="s">
        <v>177</v>
      </c>
      <c r="C52" s="167">
        <v>46</v>
      </c>
      <c r="D52" s="77">
        <v>40</v>
      </c>
      <c r="E52" s="77">
        <v>0</v>
      </c>
      <c r="F52" s="77">
        <v>0</v>
      </c>
      <c r="G52" s="77">
        <v>9</v>
      </c>
      <c r="H52" s="77">
        <v>4</v>
      </c>
      <c r="I52" s="77">
        <v>2</v>
      </c>
      <c r="J52" s="77">
        <v>0</v>
      </c>
      <c r="K52" s="114">
        <v>11</v>
      </c>
      <c r="L52" s="115">
        <v>11</v>
      </c>
      <c r="M52" s="77">
        <f t="shared" si="36"/>
        <v>17</v>
      </c>
      <c r="N52" s="77">
        <f t="shared" si="37"/>
        <v>13</v>
      </c>
      <c r="O52" s="77">
        <v>1</v>
      </c>
      <c r="P52" s="77">
        <v>1</v>
      </c>
      <c r="Q52" s="77">
        <v>4</v>
      </c>
      <c r="R52" s="77">
        <v>1</v>
      </c>
      <c r="S52" s="77">
        <f t="shared" si="38"/>
        <v>7</v>
      </c>
      <c r="T52" s="77">
        <f t="shared" si="39"/>
        <v>3</v>
      </c>
      <c r="U52" s="77">
        <v>3</v>
      </c>
      <c r="V52" s="114">
        <v>3</v>
      </c>
      <c r="W52" s="159">
        <v>4</v>
      </c>
      <c r="X52" s="159">
        <v>0</v>
      </c>
      <c r="Y52" s="159">
        <v>5</v>
      </c>
      <c r="Z52" s="159">
        <v>8</v>
      </c>
      <c r="AA52" s="159">
        <v>0</v>
      </c>
      <c r="AB52" s="159">
        <v>2</v>
      </c>
      <c r="AC52" s="159">
        <v>2</v>
      </c>
      <c r="AD52" s="159">
        <v>3</v>
      </c>
      <c r="AE52" s="159">
        <f t="shared" si="40"/>
        <v>10</v>
      </c>
      <c r="AF52" s="159">
        <f t="shared" si="41"/>
        <v>15</v>
      </c>
      <c r="AG52" s="159">
        <v>1</v>
      </c>
      <c r="AH52" s="159">
        <v>0</v>
      </c>
      <c r="AI52" s="159">
        <f t="shared" si="42"/>
        <v>8</v>
      </c>
      <c r="AJ52" s="159">
        <f t="shared" si="43"/>
        <v>14</v>
      </c>
      <c r="AK52" s="159">
        <v>2</v>
      </c>
      <c r="AL52" s="159">
        <v>2</v>
      </c>
      <c r="AM52" s="159">
        <v>4</v>
      </c>
      <c r="AN52" s="159">
        <v>8</v>
      </c>
      <c r="AO52" s="159">
        <v>2</v>
      </c>
      <c r="AP52" s="159">
        <v>4</v>
      </c>
      <c r="AQ52" s="159">
        <v>1</v>
      </c>
      <c r="AR52" s="159">
        <v>1</v>
      </c>
      <c r="AS52" s="159">
        <v>0</v>
      </c>
      <c r="AT52" s="159">
        <v>0</v>
      </c>
      <c r="AU52" s="159">
        <f t="shared" si="44"/>
        <v>0</v>
      </c>
      <c r="AV52" s="159">
        <f t="shared" si="45"/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0</v>
      </c>
      <c r="BB52" s="159">
        <v>0</v>
      </c>
      <c r="BC52" s="159">
        <v>0</v>
      </c>
      <c r="BD52" s="159">
        <v>0</v>
      </c>
      <c r="BE52" s="159">
        <v>0</v>
      </c>
      <c r="BF52" s="159">
        <v>0</v>
      </c>
      <c r="BG52" s="159">
        <v>0</v>
      </c>
      <c r="BH52" s="168">
        <v>0</v>
      </c>
      <c r="BI52" s="63"/>
      <c r="BJ52" s="63"/>
      <c r="BK52" s="63"/>
      <c r="BL52" s="63"/>
      <c r="BM52" s="63"/>
      <c r="BN52" s="63"/>
    </row>
    <row r="53" spans="1:66" ht="15.75" customHeight="1">
      <c r="A53" s="81"/>
      <c r="B53" s="102" t="s">
        <v>77</v>
      </c>
      <c r="C53" s="167">
        <v>14</v>
      </c>
      <c r="D53" s="77">
        <v>12</v>
      </c>
      <c r="E53" s="77">
        <v>0</v>
      </c>
      <c r="F53" s="77">
        <v>0</v>
      </c>
      <c r="G53" s="77">
        <v>4</v>
      </c>
      <c r="H53" s="77">
        <v>0</v>
      </c>
      <c r="I53" s="77">
        <v>1</v>
      </c>
      <c r="J53" s="77">
        <v>1</v>
      </c>
      <c r="K53" s="114">
        <v>5</v>
      </c>
      <c r="L53" s="115">
        <v>1</v>
      </c>
      <c r="M53" s="77">
        <f t="shared" si="36"/>
        <v>10</v>
      </c>
      <c r="N53" s="77">
        <f t="shared" si="37"/>
        <v>2</v>
      </c>
      <c r="O53" s="77">
        <v>1</v>
      </c>
      <c r="P53" s="77">
        <v>0</v>
      </c>
      <c r="Q53" s="77">
        <v>0</v>
      </c>
      <c r="R53" s="77">
        <v>1</v>
      </c>
      <c r="S53" s="77">
        <f t="shared" si="38"/>
        <v>5</v>
      </c>
      <c r="T53" s="77">
        <f t="shared" si="39"/>
        <v>1</v>
      </c>
      <c r="U53" s="77">
        <v>2</v>
      </c>
      <c r="V53" s="114">
        <v>1</v>
      </c>
      <c r="W53" s="159">
        <v>3</v>
      </c>
      <c r="X53" s="159">
        <v>0</v>
      </c>
      <c r="Y53" s="159">
        <v>4</v>
      </c>
      <c r="Z53" s="159">
        <v>0</v>
      </c>
      <c r="AA53" s="159">
        <v>0</v>
      </c>
      <c r="AB53" s="159">
        <v>0</v>
      </c>
      <c r="AC53" s="159">
        <v>0</v>
      </c>
      <c r="AD53" s="159">
        <v>2</v>
      </c>
      <c r="AE53" s="159">
        <f t="shared" si="40"/>
        <v>2</v>
      </c>
      <c r="AF53" s="159">
        <f t="shared" si="41"/>
        <v>7</v>
      </c>
      <c r="AG53" s="159">
        <v>0</v>
      </c>
      <c r="AH53" s="159">
        <v>2</v>
      </c>
      <c r="AI53" s="159">
        <f t="shared" si="42"/>
        <v>2</v>
      </c>
      <c r="AJ53" s="159">
        <f t="shared" si="43"/>
        <v>5</v>
      </c>
      <c r="AK53" s="159">
        <v>1</v>
      </c>
      <c r="AL53" s="159">
        <v>1</v>
      </c>
      <c r="AM53" s="159">
        <v>1</v>
      </c>
      <c r="AN53" s="159">
        <v>2</v>
      </c>
      <c r="AO53" s="159">
        <v>0</v>
      </c>
      <c r="AP53" s="159">
        <v>2</v>
      </c>
      <c r="AQ53" s="159">
        <v>0</v>
      </c>
      <c r="AR53" s="159">
        <v>0</v>
      </c>
      <c r="AS53" s="159">
        <v>0</v>
      </c>
      <c r="AT53" s="159">
        <v>0</v>
      </c>
      <c r="AU53" s="159">
        <f t="shared" si="44"/>
        <v>0</v>
      </c>
      <c r="AV53" s="159">
        <f t="shared" si="45"/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59">
        <v>0</v>
      </c>
      <c r="BH53" s="168">
        <v>0</v>
      </c>
      <c r="BI53" s="63"/>
      <c r="BJ53" s="63"/>
      <c r="BK53" s="63"/>
      <c r="BL53" s="63"/>
      <c r="BM53" s="63"/>
      <c r="BN53" s="63"/>
    </row>
    <row r="54" spans="1:66" ht="15.75" customHeight="1">
      <c r="A54" s="81"/>
      <c r="B54" s="102" t="s">
        <v>78</v>
      </c>
      <c r="C54" s="169">
        <v>28</v>
      </c>
      <c r="D54" s="86">
        <v>23</v>
      </c>
      <c r="E54" s="86">
        <v>0</v>
      </c>
      <c r="F54" s="86">
        <v>0</v>
      </c>
      <c r="G54" s="86">
        <v>2</v>
      </c>
      <c r="H54" s="86">
        <v>2</v>
      </c>
      <c r="I54" s="86">
        <v>0</v>
      </c>
      <c r="J54" s="86">
        <v>1</v>
      </c>
      <c r="K54" s="117">
        <v>8</v>
      </c>
      <c r="L54" s="118">
        <v>4</v>
      </c>
      <c r="M54" s="86">
        <f t="shared" si="36"/>
        <v>8</v>
      </c>
      <c r="N54" s="86">
        <f t="shared" si="37"/>
        <v>5</v>
      </c>
      <c r="O54" s="86">
        <v>1</v>
      </c>
      <c r="P54" s="86">
        <v>0</v>
      </c>
      <c r="Q54" s="86">
        <v>1</v>
      </c>
      <c r="R54" s="86">
        <v>1</v>
      </c>
      <c r="S54" s="86">
        <f t="shared" si="38"/>
        <v>4</v>
      </c>
      <c r="T54" s="86">
        <f t="shared" si="39"/>
        <v>3</v>
      </c>
      <c r="U54" s="86">
        <v>2</v>
      </c>
      <c r="V54" s="117">
        <v>3</v>
      </c>
      <c r="W54" s="164">
        <v>2</v>
      </c>
      <c r="X54" s="164">
        <v>0</v>
      </c>
      <c r="Y54" s="164">
        <v>2</v>
      </c>
      <c r="Z54" s="164">
        <v>1</v>
      </c>
      <c r="AA54" s="164">
        <v>0</v>
      </c>
      <c r="AB54" s="164">
        <v>0</v>
      </c>
      <c r="AC54" s="164">
        <v>0</v>
      </c>
      <c r="AD54" s="164">
        <v>2</v>
      </c>
      <c r="AE54" s="164">
        <f t="shared" si="40"/>
        <v>4</v>
      </c>
      <c r="AF54" s="164">
        <f t="shared" si="41"/>
        <v>9</v>
      </c>
      <c r="AG54" s="164">
        <v>1</v>
      </c>
      <c r="AH54" s="164">
        <v>0</v>
      </c>
      <c r="AI54" s="164">
        <f t="shared" si="42"/>
        <v>3</v>
      </c>
      <c r="AJ54" s="164">
        <f t="shared" si="43"/>
        <v>8</v>
      </c>
      <c r="AK54" s="164">
        <v>2</v>
      </c>
      <c r="AL54" s="164">
        <v>0</v>
      </c>
      <c r="AM54" s="164">
        <v>0</v>
      </c>
      <c r="AN54" s="164">
        <v>4</v>
      </c>
      <c r="AO54" s="164">
        <v>1</v>
      </c>
      <c r="AP54" s="164">
        <v>4</v>
      </c>
      <c r="AQ54" s="164">
        <v>0</v>
      </c>
      <c r="AR54" s="164">
        <v>1</v>
      </c>
      <c r="AS54" s="164">
        <v>0</v>
      </c>
      <c r="AT54" s="164">
        <v>0</v>
      </c>
      <c r="AU54" s="164">
        <f t="shared" si="44"/>
        <v>0</v>
      </c>
      <c r="AV54" s="164">
        <f t="shared" si="45"/>
        <v>1</v>
      </c>
      <c r="AW54" s="164">
        <v>0</v>
      </c>
      <c r="AX54" s="164">
        <v>1</v>
      </c>
      <c r="AY54" s="164">
        <v>0</v>
      </c>
      <c r="AZ54" s="164">
        <v>0</v>
      </c>
      <c r="BA54" s="164">
        <v>0</v>
      </c>
      <c r="BB54" s="164">
        <v>0</v>
      </c>
      <c r="BC54" s="164">
        <v>0</v>
      </c>
      <c r="BD54" s="164">
        <v>0</v>
      </c>
      <c r="BE54" s="164">
        <v>0</v>
      </c>
      <c r="BF54" s="164">
        <v>0</v>
      </c>
      <c r="BG54" s="164">
        <v>0</v>
      </c>
      <c r="BH54" s="173">
        <v>0</v>
      </c>
      <c r="BI54" s="63"/>
      <c r="BJ54" s="63"/>
      <c r="BK54" s="63"/>
      <c r="BL54" s="63"/>
      <c r="BM54" s="63"/>
      <c r="BN54" s="63"/>
    </row>
    <row r="55" spans="1:66" ht="15.75" customHeight="1">
      <c r="A55" s="107" t="s">
        <v>79</v>
      </c>
      <c r="B55" s="108"/>
      <c r="C55" s="158">
        <f aca="true" t="shared" si="50" ref="C55:L55">SUM(C56:C58)</f>
        <v>66</v>
      </c>
      <c r="D55" s="72">
        <f t="shared" si="50"/>
        <v>55</v>
      </c>
      <c r="E55" s="72">
        <f t="shared" si="50"/>
        <v>0</v>
      </c>
      <c r="F55" s="72">
        <f t="shared" si="50"/>
        <v>0</v>
      </c>
      <c r="G55" s="72">
        <f t="shared" si="50"/>
        <v>10</v>
      </c>
      <c r="H55" s="72">
        <f t="shared" si="50"/>
        <v>3</v>
      </c>
      <c r="I55" s="72">
        <f t="shared" si="50"/>
        <v>0</v>
      </c>
      <c r="J55" s="72">
        <f t="shared" si="50"/>
        <v>2</v>
      </c>
      <c r="K55" s="73">
        <f t="shared" si="50"/>
        <v>21</v>
      </c>
      <c r="L55" s="74">
        <f t="shared" si="50"/>
        <v>27</v>
      </c>
      <c r="M55" s="72">
        <f t="shared" si="36"/>
        <v>19</v>
      </c>
      <c r="N55" s="72">
        <f t="shared" si="37"/>
        <v>18</v>
      </c>
      <c r="O55" s="72">
        <f>SUM(O56:O58)</f>
        <v>1</v>
      </c>
      <c r="P55" s="72">
        <f>SUM(P56:P58)</f>
        <v>2</v>
      </c>
      <c r="Q55" s="72">
        <f>SUM(Q56:Q58)</f>
        <v>1</v>
      </c>
      <c r="R55" s="72">
        <f>SUM(R56:R58)</f>
        <v>5</v>
      </c>
      <c r="S55" s="72">
        <f t="shared" si="38"/>
        <v>7</v>
      </c>
      <c r="T55" s="72">
        <f t="shared" si="39"/>
        <v>4</v>
      </c>
      <c r="U55" s="72">
        <f aca="true" t="shared" si="51" ref="U55:AD55">SUM(U56:U58)</f>
        <v>6</v>
      </c>
      <c r="V55" s="73">
        <f t="shared" si="51"/>
        <v>2</v>
      </c>
      <c r="W55" s="75">
        <f t="shared" si="51"/>
        <v>1</v>
      </c>
      <c r="X55" s="75">
        <f t="shared" si="51"/>
        <v>2</v>
      </c>
      <c r="Y55" s="75">
        <f t="shared" si="51"/>
        <v>10</v>
      </c>
      <c r="Z55" s="75">
        <f t="shared" si="51"/>
        <v>7</v>
      </c>
      <c r="AA55" s="75">
        <f t="shared" si="51"/>
        <v>1</v>
      </c>
      <c r="AB55" s="75">
        <f t="shared" si="51"/>
        <v>2</v>
      </c>
      <c r="AC55" s="75">
        <f t="shared" si="51"/>
        <v>2</v>
      </c>
      <c r="AD55" s="75">
        <f t="shared" si="51"/>
        <v>7</v>
      </c>
      <c r="AE55" s="75">
        <f t="shared" si="40"/>
        <v>5</v>
      </c>
      <c r="AF55" s="75">
        <f t="shared" si="41"/>
        <v>16</v>
      </c>
      <c r="AG55" s="75">
        <f>SUM(AG56:AG58)</f>
        <v>1</v>
      </c>
      <c r="AH55" s="75">
        <f>SUM(AH56:AH58)</f>
        <v>1</v>
      </c>
      <c r="AI55" s="75">
        <f t="shared" si="42"/>
        <v>4</v>
      </c>
      <c r="AJ55" s="75">
        <f t="shared" si="43"/>
        <v>13</v>
      </c>
      <c r="AK55" s="75">
        <f aca="true" t="shared" si="52" ref="AK55:AT55">SUM(AK56:AK58)</f>
        <v>1</v>
      </c>
      <c r="AL55" s="75">
        <f t="shared" si="52"/>
        <v>6</v>
      </c>
      <c r="AM55" s="75">
        <f t="shared" si="52"/>
        <v>2</v>
      </c>
      <c r="AN55" s="75">
        <f t="shared" si="52"/>
        <v>5</v>
      </c>
      <c r="AO55" s="75">
        <f t="shared" si="52"/>
        <v>1</v>
      </c>
      <c r="AP55" s="75">
        <f t="shared" si="52"/>
        <v>2</v>
      </c>
      <c r="AQ55" s="75">
        <f t="shared" si="52"/>
        <v>0</v>
      </c>
      <c r="AR55" s="75">
        <f t="shared" si="52"/>
        <v>2</v>
      </c>
      <c r="AS55" s="75">
        <f t="shared" si="52"/>
        <v>0</v>
      </c>
      <c r="AT55" s="75">
        <f t="shared" si="52"/>
        <v>0</v>
      </c>
      <c r="AU55" s="75">
        <f t="shared" si="44"/>
        <v>0</v>
      </c>
      <c r="AV55" s="75">
        <f t="shared" si="45"/>
        <v>0</v>
      </c>
      <c r="AW55" s="75">
        <f aca="true" t="shared" si="53" ref="AW55:BH55">SUM(AW56:AW58)</f>
        <v>0</v>
      </c>
      <c r="AX55" s="75">
        <f t="shared" si="53"/>
        <v>0</v>
      </c>
      <c r="AY55" s="75">
        <f t="shared" si="53"/>
        <v>0</v>
      </c>
      <c r="AZ55" s="75">
        <f t="shared" si="53"/>
        <v>0</v>
      </c>
      <c r="BA55" s="75">
        <f t="shared" si="53"/>
        <v>0</v>
      </c>
      <c r="BB55" s="75">
        <f t="shared" si="53"/>
        <v>0</v>
      </c>
      <c r="BC55" s="75">
        <f t="shared" si="53"/>
        <v>0</v>
      </c>
      <c r="BD55" s="75">
        <f t="shared" si="53"/>
        <v>0</v>
      </c>
      <c r="BE55" s="75">
        <f t="shared" si="53"/>
        <v>0</v>
      </c>
      <c r="BF55" s="75">
        <f t="shared" si="53"/>
        <v>0</v>
      </c>
      <c r="BG55" s="75">
        <f t="shared" si="53"/>
        <v>0</v>
      </c>
      <c r="BH55" s="76">
        <f t="shared" si="53"/>
        <v>0</v>
      </c>
      <c r="BI55" s="63"/>
      <c r="BJ55" s="63"/>
      <c r="BK55" s="63"/>
      <c r="BL55" s="63"/>
      <c r="BM55" s="63"/>
      <c r="BN55" s="63"/>
    </row>
    <row r="56" spans="1:66" ht="15.75" customHeight="1">
      <c r="A56" s="81"/>
      <c r="B56" s="102" t="s">
        <v>178</v>
      </c>
      <c r="C56" s="167">
        <v>29</v>
      </c>
      <c r="D56" s="77">
        <v>25</v>
      </c>
      <c r="E56" s="77">
        <v>0</v>
      </c>
      <c r="F56" s="77">
        <v>0</v>
      </c>
      <c r="G56" s="77">
        <v>6</v>
      </c>
      <c r="H56" s="77">
        <v>2</v>
      </c>
      <c r="I56" s="77">
        <v>0</v>
      </c>
      <c r="J56" s="77">
        <v>1</v>
      </c>
      <c r="K56" s="114">
        <v>9</v>
      </c>
      <c r="L56" s="115">
        <v>7</v>
      </c>
      <c r="M56" s="77">
        <f t="shared" si="36"/>
        <v>6</v>
      </c>
      <c r="N56" s="77">
        <f t="shared" si="37"/>
        <v>5</v>
      </c>
      <c r="O56" s="77">
        <v>1</v>
      </c>
      <c r="P56" s="77">
        <v>1</v>
      </c>
      <c r="Q56" s="77">
        <v>1</v>
      </c>
      <c r="R56" s="77">
        <v>0</v>
      </c>
      <c r="S56" s="77">
        <f t="shared" si="38"/>
        <v>2</v>
      </c>
      <c r="T56" s="77">
        <f t="shared" si="39"/>
        <v>1</v>
      </c>
      <c r="U56" s="77">
        <v>2</v>
      </c>
      <c r="V56" s="114">
        <v>0</v>
      </c>
      <c r="W56" s="159">
        <v>0</v>
      </c>
      <c r="X56" s="159">
        <v>1</v>
      </c>
      <c r="Y56" s="159">
        <v>2</v>
      </c>
      <c r="Z56" s="159">
        <v>3</v>
      </c>
      <c r="AA56" s="159">
        <v>1</v>
      </c>
      <c r="AB56" s="159">
        <v>0</v>
      </c>
      <c r="AC56" s="159">
        <v>1</v>
      </c>
      <c r="AD56" s="159">
        <v>3</v>
      </c>
      <c r="AE56" s="159">
        <f t="shared" si="40"/>
        <v>2</v>
      </c>
      <c r="AF56" s="159">
        <f t="shared" si="41"/>
        <v>5</v>
      </c>
      <c r="AG56" s="159">
        <v>1</v>
      </c>
      <c r="AH56" s="159">
        <v>0</v>
      </c>
      <c r="AI56" s="159">
        <f t="shared" si="42"/>
        <v>1</v>
      </c>
      <c r="AJ56" s="159">
        <f t="shared" si="43"/>
        <v>5</v>
      </c>
      <c r="AK56" s="159">
        <v>0</v>
      </c>
      <c r="AL56" s="159">
        <v>4</v>
      </c>
      <c r="AM56" s="159">
        <v>1</v>
      </c>
      <c r="AN56" s="159">
        <v>1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f t="shared" si="44"/>
        <v>0</v>
      </c>
      <c r="AV56" s="159">
        <f t="shared" si="45"/>
        <v>0</v>
      </c>
      <c r="AW56" s="159">
        <v>0</v>
      </c>
      <c r="AX56" s="159">
        <v>0</v>
      </c>
      <c r="AY56" s="159">
        <v>0</v>
      </c>
      <c r="AZ56" s="159">
        <v>0</v>
      </c>
      <c r="BA56" s="159">
        <v>0</v>
      </c>
      <c r="BB56" s="159">
        <v>0</v>
      </c>
      <c r="BC56" s="159">
        <v>0</v>
      </c>
      <c r="BD56" s="159">
        <v>0</v>
      </c>
      <c r="BE56" s="159">
        <v>0</v>
      </c>
      <c r="BF56" s="159">
        <v>0</v>
      </c>
      <c r="BG56" s="159">
        <v>0</v>
      </c>
      <c r="BH56" s="168">
        <v>0</v>
      </c>
      <c r="BI56" s="63"/>
      <c r="BJ56" s="63"/>
      <c r="BK56" s="63"/>
      <c r="BL56" s="63"/>
      <c r="BM56" s="63"/>
      <c r="BN56" s="63"/>
    </row>
    <row r="57" spans="1:66" ht="15.75" customHeight="1">
      <c r="A57" s="81"/>
      <c r="B57" s="102" t="s">
        <v>179</v>
      </c>
      <c r="C57" s="167">
        <v>28</v>
      </c>
      <c r="D57" s="77">
        <v>22</v>
      </c>
      <c r="E57" s="77">
        <v>0</v>
      </c>
      <c r="F57" s="77">
        <v>0</v>
      </c>
      <c r="G57" s="77">
        <v>4</v>
      </c>
      <c r="H57" s="77">
        <v>0</v>
      </c>
      <c r="I57" s="77">
        <v>0</v>
      </c>
      <c r="J57" s="77">
        <v>1</v>
      </c>
      <c r="K57" s="114">
        <v>10</v>
      </c>
      <c r="L57" s="115">
        <v>15</v>
      </c>
      <c r="M57" s="77">
        <f t="shared" si="36"/>
        <v>9</v>
      </c>
      <c r="N57" s="77">
        <f t="shared" si="37"/>
        <v>11</v>
      </c>
      <c r="O57" s="77">
        <v>0</v>
      </c>
      <c r="P57" s="77">
        <v>1</v>
      </c>
      <c r="Q57" s="77">
        <v>0</v>
      </c>
      <c r="R57" s="77">
        <v>5</v>
      </c>
      <c r="S57" s="77">
        <f t="shared" si="38"/>
        <v>3</v>
      </c>
      <c r="T57" s="77">
        <f t="shared" si="39"/>
        <v>2</v>
      </c>
      <c r="U57" s="77">
        <v>2</v>
      </c>
      <c r="V57" s="114">
        <v>2</v>
      </c>
      <c r="W57" s="159">
        <v>1</v>
      </c>
      <c r="X57" s="159">
        <v>0</v>
      </c>
      <c r="Y57" s="159">
        <v>6</v>
      </c>
      <c r="Z57" s="159">
        <v>3</v>
      </c>
      <c r="AA57" s="159">
        <v>0</v>
      </c>
      <c r="AB57" s="159">
        <v>1</v>
      </c>
      <c r="AC57" s="159">
        <v>0</v>
      </c>
      <c r="AD57" s="159">
        <v>1</v>
      </c>
      <c r="AE57" s="159">
        <f t="shared" si="40"/>
        <v>1</v>
      </c>
      <c r="AF57" s="159">
        <f t="shared" si="41"/>
        <v>5</v>
      </c>
      <c r="AG57" s="159">
        <v>0</v>
      </c>
      <c r="AH57" s="159">
        <v>0</v>
      </c>
      <c r="AI57" s="159">
        <f t="shared" si="42"/>
        <v>1</v>
      </c>
      <c r="AJ57" s="159">
        <f t="shared" si="43"/>
        <v>4</v>
      </c>
      <c r="AK57" s="159">
        <v>0</v>
      </c>
      <c r="AL57" s="159">
        <v>1</v>
      </c>
      <c r="AM57" s="159">
        <v>0</v>
      </c>
      <c r="AN57" s="159">
        <v>2</v>
      </c>
      <c r="AO57" s="159">
        <v>1</v>
      </c>
      <c r="AP57" s="159">
        <v>1</v>
      </c>
      <c r="AQ57" s="159">
        <v>0</v>
      </c>
      <c r="AR57" s="159">
        <v>1</v>
      </c>
      <c r="AS57" s="159">
        <v>0</v>
      </c>
      <c r="AT57" s="159">
        <v>0</v>
      </c>
      <c r="AU57" s="159">
        <f t="shared" si="44"/>
        <v>0</v>
      </c>
      <c r="AV57" s="159">
        <f t="shared" si="45"/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59">
        <v>0</v>
      </c>
      <c r="BC57" s="159">
        <v>0</v>
      </c>
      <c r="BD57" s="159">
        <v>0</v>
      </c>
      <c r="BE57" s="159">
        <v>0</v>
      </c>
      <c r="BF57" s="159">
        <v>0</v>
      </c>
      <c r="BG57" s="159">
        <v>0</v>
      </c>
      <c r="BH57" s="168">
        <v>0</v>
      </c>
      <c r="BI57" s="63"/>
      <c r="BJ57" s="63"/>
      <c r="BK57" s="63"/>
      <c r="BL57" s="63"/>
      <c r="BM57" s="63"/>
      <c r="BN57" s="63"/>
    </row>
    <row r="58" spans="1:66" ht="15.75" customHeight="1">
      <c r="A58" s="84"/>
      <c r="B58" s="103" t="s">
        <v>180</v>
      </c>
      <c r="C58" s="169">
        <v>9</v>
      </c>
      <c r="D58" s="86">
        <v>8</v>
      </c>
      <c r="E58" s="86">
        <v>0</v>
      </c>
      <c r="F58" s="86">
        <v>0</v>
      </c>
      <c r="G58" s="86">
        <v>0</v>
      </c>
      <c r="H58" s="86">
        <v>1</v>
      </c>
      <c r="I58" s="86">
        <v>0</v>
      </c>
      <c r="J58" s="86">
        <v>0</v>
      </c>
      <c r="K58" s="117">
        <v>2</v>
      </c>
      <c r="L58" s="118">
        <v>5</v>
      </c>
      <c r="M58" s="86">
        <f t="shared" si="36"/>
        <v>4</v>
      </c>
      <c r="N58" s="86">
        <f t="shared" si="37"/>
        <v>2</v>
      </c>
      <c r="O58" s="86">
        <v>0</v>
      </c>
      <c r="P58" s="86">
        <v>0</v>
      </c>
      <c r="Q58" s="86">
        <v>0</v>
      </c>
      <c r="R58" s="86">
        <v>0</v>
      </c>
      <c r="S58" s="86">
        <f t="shared" si="38"/>
        <v>2</v>
      </c>
      <c r="T58" s="86">
        <f t="shared" si="39"/>
        <v>1</v>
      </c>
      <c r="U58" s="86">
        <v>2</v>
      </c>
      <c r="V58" s="117">
        <v>0</v>
      </c>
      <c r="W58" s="164">
        <v>0</v>
      </c>
      <c r="X58" s="164">
        <v>1</v>
      </c>
      <c r="Y58" s="164">
        <v>2</v>
      </c>
      <c r="Z58" s="164">
        <v>1</v>
      </c>
      <c r="AA58" s="164">
        <v>0</v>
      </c>
      <c r="AB58" s="164">
        <v>1</v>
      </c>
      <c r="AC58" s="164">
        <v>1</v>
      </c>
      <c r="AD58" s="164">
        <v>3</v>
      </c>
      <c r="AE58" s="164">
        <f t="shared" si="40"/>
        <v>2</v>
      </c>
      <c r="AF58" s="164">
        <f t="shared" si="41"/>
        <v>6</v>
      </c>
      <c r="AG58" s="164">
        <v>0</v>
      </c>
      <c r="AH58" s="164">
        <v>1</v>
      </c>
      <c r="AI58" s="164">
        <f t="shared" si="42"/>
        <v>2</v>
      </c>
      <c r="AJ58" s="164">
        <f t="shared" si="43"/>
        <v>4</v>
      </c>
      <c r="AK58" s="164">
        <v>1</v>
      </c>
      <c r="AL58" s="164">
        <v>1</v>
      </c>
      <c r="AM58" s="164">
        <v>1</v>
      </c>
      <c r="AN58" s="164">
        <v>2</v>
      </c>
      <c r="AO58" s="164">
        <v>0</v>
      </c>
      <c r="AP58" s="164">
        <v>1</v>
      </c>
      <c r="AQ58" s="164">
        <v>0</v>
      </c>
      <c r="AR58" s="164">
        <v>1</v>
      </c>
      <c r="AS58" s="164">
        <v>0</v>
      </c>
      <c r="AT58" s="164">
        <v>0</v>
      </c>
      <c r="AU58" s="164">
        <f t="shared" si="44"/>
        <v>0</v>
      </c>
      <c r="AV58" s="164">
        <f t="shared" si="45"/>
        <v>0</v>
      </c>
      <c r="AW58" s="164">
        <v>0</v>
      </c>
      <c r="AX58" s="164">
        <v>0</v>
      </c>
      <c r="AY58" s="164">
        <v>0</v>
      </c>
      <c r="AZ58" s="164">
        <v>0</v>
      </c>
      <c r="BA58" s="164">
        <v>0</v>
      </c>
      <c r="BB58" s="164">
        <v>0</v>
      </c>
      <c r="BC58" s="164">
        <v>0</v>
      </c>
      <c r="BD58" s="164">
        <v>0</v>
      </c>
      <c r="BE58" s="164">
        <v>0</v>
      </c>
      <c r="BF58" s="164">
        <v>0</v>
      </c>
      <c r="BG58" s="164">
        <v>0</v>
      </c>
      <c r="BH58" s="173">
        <v>0</v>
      </c>
      <c r="BI58" s="63"/>
      <c r="BJ58" s="63"/>
      <c r="BK58" s="63"/>
      <c r="BL58" s="63"/>
      <c r="BM58" s="63"/>
      <c r="BN58" s="63"/>
    </row>
    <row r="59" spans="1:66" ht="15.75" customHeight="1">
      <c r="A59" s="95" t="s">
        <v>80</v>
      </c>
      <c r="B59" s="96"/>
      <c r="C59" s="158">
        <f aca="true" t="shared" si="54" ref="C59:L59">SUM(C60:C62)</f>
        <v>15</v>
      </c>
      <c r="D59" s="72">
        <f t="shared" si="54"/>
        <v>22</v>
      </c>
      <c r="E59" s="72">
        <f t="shared" si="54"/>
        <v>0</v>
      </c>
      <c r="F59" s="72">
        <f t="shared" si="54"/>
        <v>0</v>
      </c>
      <c r="G59" s="72">
        <f t="shared" si="54"/>
        <v>5</v>
      </c>
      <c r="H59" s="72">
        <f t="shared" si="54"/>
        <v>0</v>
      </c>
      <c r="I59" s="72">
        <f t="shared" si="54"/>
        <v>0</v>
      </c>
      <c r="J59" s="72">
        <f t="shared" si="54"/>
        <v>3</v>
      </c>
      <c r="K59" s="73">
        <f t="shared" si="54"/>
        <v>9</v>
      </c>
      <c r="L59" s="74">
        <f t="shared" si="54"/>
        <v>10</v>
      </c>
      <c r="M59" s="72">
        <f t="shared" si="36"/>
        <v>9</v>
      </c>
      <c r="N59" s="72">
        <f t="shared" si="37"/>
        <v>8</v>
      </c>
      <c r="O59" s="72">
        <f>SUM(O60:O62)</f>
        <v>0</v>
      </c>
      <c r="P59" s="72">
        <f>SUM(P60:P62)</f>
        <v>2</v>
      </c>
      <c r="Q59" s="72">
        <f>SUM(Q60:Q62)</f>
        <v>0</v>
      </c>
      <c r="R59" s="72">
        <f>SUM(R60:R62)</f>
        <v>1</v>
      </c>
      <c r="S59" s="72">
        <f t="shared" si="38"/>
        <v>4</v>
      </c>
      <c r="T59" s="72">
        <f t="shared" si="39"/>
        <v>1</v>
      </c>
      <c r="U59" s="72">
        <f aca="true" t="shared" si="55" ref="U59:AD59">SUM(U60:U62)</f>
        <v>2</v>
      </c>
      <c r="V59" s="73">
        <f t="shared" si="55"/>
        <v>1</v>
      </c>
      <c r="W59" s="75">
        <f t="shared" si="55"/>
        <v>2</v>
      </c>
      <c r="X59" s="75">
        <f t="shared" si="55"/>
        <v>0</v>
      </c>
      <c r="Y59" s="75">
        <f t="shared" si="55"/>
        <v>5</v>
      </c>
      <c r="Z59" s="75">
        <f t="shared" si="55"/>
        <v>4</v>
      </c>
      <c r="AA59" s="75">
        <f t="shared" si="55"/>
        <v>0</v>
      </c>
      <c r="AB59" s="75">
        <f t="shared" si="55"/>
        <v>1</v>
      </c>
      <c r="AC59" s="75">
        <f t="shared" si="55"/>
        <v>4</v>
      </c>
      <c r="AD59" s="75">
        <f t="shared" si="55"/>
        <v>2</v>
      </c>
      <c r="AE59" s="75">
        <f t="shared" si="40"/>
        <v>6</v>
      </c>
      <c r="AF59" s="75">
        <f t="shared" si="41"/>
        <v>4</v>
      </c>
      <c r="AG59" s="75">
        <f>SUM(AG60:AG62)</f>
        <v>0</v>
      </c>
      <c r="AH59" s="75">
        <f>SUM(AH60:AH62)</f>
        <v>1</v>
      </c>
      <c r="AI59" s="75">
        <f t="shared" si="42"/>
        <v>4</v>
      </c>
      <c r="AJ59" s="75">
        <f t="shared" si="43"/>
        <v>3</v>
      </c>
      <c r="AK59" s="75">
        <f aca="true" t="shared" si="56" ref="AK59:AT59">SUM(AK60:AK62)</f>
        <v>1</v>
      </c>
      <c r="AL59" s="75">
        <f t="shared" si="56"/>
        <v>1</v>
      </c>
      <c r="AM59" s="75">
        <f t="shared" si="56"/>
        <v>2</v>
      </c>
      <c r="AN59" s="75">
        <f t="shared" si="56"/>
        <v>2</v>
      </c>
      <c r="AO59" s="75">
        <f t="shared" si="56"/>
        <v>1</v>
      </c>
      <c r="AP59" s="75">
        <f t="shared" si="56"/>
        <v>0</v>
      </c>
      <c r="AQ59" s="75">
        <f t="shared" si="56"/>
        <v>2</v>
      </c>
      <c r="AR59" s="75">
        <f t="shared" si="56"/>
        <v>0</v>
      </c>
      <c r="AS59" s="75">
        <f t="shared" si="56"/>
        <v>0</v>
      </c>
      <c r="AT59" s="75">
        <f t="shared" si="56"/>
        <v>0</v>
      </c>
      <c r="AU59" s="75">
        <f t="shared" si="44"/>
        <v>0</v>
      </c>
      <c r="AV59" s="75">
        <f t="shared" si="45"/>
        <v>0</v>
      </c>
      <c r="AW59" s="75">
        <f aca="true" t="shared" si="57" ref="AW59:BH59">SUM(AW60:AW62)</f>
        <v>0</v>
      </c>
      <c r="AX59" s="75">
        <f t="shared" si="57"/>
        <v>0</v>
      </c>
      <c r="AY59" s="75">
        <f t="shared" si="57"/>
        <v>0</v>
      </c>
      <c r="AZ59" s="75">
        <f t="shared" si="57"/>
        <v>0</v>
      </c>
      <c r="BA59" s="75">
        <f t="shared" si="57"/>
        <v>0</v>
      </c>
      <c r="BB59" s="75">
        <f t="shared" si="57"/>
        <v>0</v>
      </c>
      <c r="BC59" s="75">
        <f t="shared" si="57"/>
        <v>0</v>
      </c>
      <c r="BD59" s="75">
        <f t="shared" si="57"/>
        <v>0</v>
      </c>
      <c r="BE59" s="75">
        <f t="shared" si="57"/>
        <v>0</v>
      </c>
      <c r="BF59" s="75">
        <f t="shared" si="57"/>
        <v>0</v>
      </c>
      <c r="BG59" s="75">
        <f t="shared" si="57"/>
        <v>0</v>
      </c>
      <c r="BH59" s="76">
        <f t="shared" si="57"/>
        <v>0</v>
      </c>
      <c r="BI59" s="63"/>
      <c r="BJ59" s="63"/>
      <c r="BK59" s="63"/>
      <c r="BL59" s="63"/>
      <c r="BM59" s="63"/>
      <c r="BN59" s="63"/>
    </row>
    <row r="60" spans="1:66" ht="15.75" customHeight="1">
      <c r="A60" s="81"/>
      <c r="B60" s="102" t="s">
        <v>81</v>
      </c>
      <c r="C60" s="167">
        <v>2</v>
      </c>
      <c r="D60" s="77">
        <v>5</v>
      </c>
      <c r="E60" s="77">
        <v>0</v>
      </c>
      <c r="F60" s="77">
        <v>0</v>
      </c>
      <c r="G60" s="77">
        <v>2</v>
      </c>
      <c r="H60" s="77">
        <v>0</v>
      </c>
      <c r="I60" s="77">
        <v>0</v>
      </c>
      <c r="J60" s="77">
        <v>0</v>
      </c>
      <c r="K60" s="114">
        <v>0</v>
      </c>
      <c r="L60" s="115">
        <v>5</v>
      </c>
      <c r="M60" s="77">
        <f t="shared" si="36"/>
        <v>5</v>
      </c>
      <c r="N60" s="77">
        <f t="shared" si="37"/>
        <v>4</v>
      </c>
      <c r="O60" s="77">
        <v>0</v>
      </c>
      <c r="P60" s="77">
        <v>2</v>
      </c>
      <c r="Q60" s="77">
        <v>0</v>
      </c>
      <c r="R60" s="77">
        <v>0</v>
      </c>
      <c r="S60" s="77">
        <f t="shared" si="38"/>
        <v>3</v>
      </c>
      <c r="T60" s="77">
        <f t="shared" si="39"/>
        <v>0</v>
      </c>
      <c r="U60" s="77">
        <v>2</v>
      </c>
      <c r="V60" s="114">
        <v>0</v>
      </c>
      <c r="W60" s="159">
        <v>1</v>
      </c>
      <c r="X60" s="159">
        <v>0</v>
      </c>
      <c r="Y60" s="159">
        <v>2</v>
      </c>
      <c r="Z60" s="159">
        <v>2</v>
      </c>
      <c r="AA60" s="159">
        <v>0</v>
      </c>
      <c r="AB60" s="159">
        <v>0</v>
      </c>
      <c r="AC60" s="159">
        <v>0</v>
      </c>
      <c r="AD60" s="159">
        <v>1</v>
      </c>
      <c r="AE60" s="159">
        <f t="shared" si="40"/>
        <v>2</v>
      </c>
      <c r="AF60" s="159">
        <f t="shared" si="41"/>
        <v>2</v>
      </c>
      <c r="AG60" s="159">
        <v>0</v>
      </c>
      <c r="AH60" s="159">
        <v>0</v>
      </c>
      <c r="AI60" s="159">
        <f t="shared" si="42"/>
        <v>1</v>
      </c>
      <c r="AJ60" s="159">
        <f t="shared" si="43"/>
        <v>2</v>
      </c>
      <c r="AK60" s="159">
        <v>0</v>
      </c>
      <c r="AL60" s="159">
        <v>1</v>
      </c>
      <c r="AM60" s="159">
        <v>1</v>
      </c>
      <c r="AN60" s="159">
        <v>1</v>
      </c>
      <c r="AO60" s="159">
        <v>0</v>
      </c>
      <c r="AP60" s="159">
        <v>0</v>
      </c>
      <c r="AQ60" s="159">
        <v>1</v>
      </c>
      <c r="AR60" s="159">
        <v>0</v>
      </c>
      <c r="AS60" s="159">
        <v>0</v>
      </c>
      <c r="AT60" s="159">
        <v>0</v>
      </c>
      <c r="AU60" s="159">
        <f t="shared" si="44"/>
        <v>0</v>
      </c>
      <c r="AV60" s="159">
        <f t="shared" si="45"/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59">
        <v>0</v>
      </c>
      <c r="BC60" s="159">
        <v>0</v>
      </c>
      <c r="BD60" s="159">
        <v>0</v>
      </c>
      <c r="BE60" s="159">
        <v>0</v>
      </c>
      <c r="BF60" s="159">
        <v>0</v>
      </c>
      <c r="BG60" s="159">
        <v>0</v>
      </c>
      <c r="BH60" s="168">
        <v>0</v>
      </c>
      <c r="BI60" s="63"/>
      <c r="BJ60" s="63"/>
      <c r="BK60" s="63"/>
      <c r="BL60" s="63"/>
      <c r="BM60" s="63"/>
      <c r="BN60" s="63"/>
    </row>
    <row r="61" spans="1:66" ht="15.75" customHeight="1">
      <c r="A61" s="81"/>
      <c r="B61" s="102" t="s">
        <v>82</v>
      </c>
      <c r="C61" s="167">
        <v>7</v>
      </c>
      <c r="D61" s="77">
        <v>7</v>
      </c>
      <c r="E61" s="77">
        <v>0</v>
      </c>
      <c r="F61" s="77">
        <v>0</v>
      </c>
      <c r="G61" s="77">
        <v>1</v>
      </c>
      <c r="H61" s="77">
        <v>0</v>
      </c>
      <c r="I61" s="77">
        <v>0</v>
      </c>
      <c r="J61" s="77">
        <v>1</v>
      </c>
      <c r="K61" s="114">
        <v>6</v>
      </c>
      <c r="L61" s="115">
        <v>3</v>
      </c>
      <c r="M61" s="77">
        <f t="shared" si="36"/>
        <v>0</v>
      </c>
      <c r="N61" s="77">
        <f t="shared" si="37"/>
        <v>1</v>
      </c>
      <c r="O61" s="77">
        <v>0</v>
      </c>
      <c r="P61" s="77">
        <v>0</v>
      </c>
      <c r="Q61" s="77">
        <v>0</v>
      </c>
      <c r="R61" s="77">
        <v>1</v>
      </c>
      <c r="S61" s="77">
        <f t="shared" si="38"/>
        <v>0</v>
      </c>
      <c r="T61" s="77">
        <f t="shared" si="39"/>
        <v>0</v>
      </c>
      <c r="U61" s="77">
        <v>0</v>
      </c>
      <c r="V61" s="114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1</v>
      </c>
      <c r="AC61" s="159">
        <v>2</v>
      </c>
      <c r="AD61" s="159">
        <v>1</v>
      </c>
      <c r="AE61" s="159">
        <f t="shared" si="40"/>
        <v>2</v>
      </c>
      <c r="AF61" s="159">
        <f t="shared" si="41"/>
        <v>1</v>
      </c>
      <c r="AG61" s="159">
        <v>0</v>
      </c>
      <c r="AH61" s="159">
        <v>0</v>
      </c>
      <c r="AI61" s="159">
        <f t="shared" si="42"/>
        <v>1</v>
      </c>
      <c r="AJ61" s="159">
        <f t="shared" si="43"/>
        <v>1</v>
      </c>
      <c r="AK61" s="159">
        <v>1</v>
      </c>
      <c r="AL61" s="159">
        <v>0</v>
      </c>
      <c r="AM61" s="159">
        <v>0</v>
      </c>
      <c r="AN61" s="159">
        <v>1</v>
      </c>
      <c r="AO61" s="159">
        <v>0</v>
      </c>
      <c r="AP61" s="159">
        <v>0</v>
      </c>
      <c r="AQ61" s="159">
        <v>1</v>
      </c>
      <c r="AR61" s="159">
        <v>0</v>
      </c>
      <c r="AS61" s="159">
        <v>0</v>
      </c>
      <c r="AT61" s="159">
        <v>0</v>
      </c>
      <c r="AU61" s="159">
        <f t="shared" si="44"/>
        <v>0</v>
      </c>
      <c r="AV61" s="159">
        <f t="shared" si="45"/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v>0</v>
      </c>
      <c r="BD61" s="159">
        <v>0</v>
      </c>
      <c r="BE61" s="159">
        <v>0</v>
      </c>
      <c r="BF61" s="159">
        <v>0</v>
      </c>
      <c r="BG61" s="159">
        <v>0</v>
      </c>
      <c r="BH61" s="168">
        <v>0</v>
      </c>
      <c r="BI61" s="63"/>
      <c r="BJ61" s="63"/>
      <c r="BK61" s="63"/>
      <c r="BL61" s="63"/>
      <c r="BM61" s="63"/>
      <c r="BN61" s="63"/>
    </row>
    <row r="62" spans="1:66" ht="15.75" customHeight="1">
      <c r="A62" s="84"/>
      <c r="B62" s="103" t="s">
        <v>181</v>
      </c>
      <c r="C62" s="169">
        <v>6</v>
      </c>
      <c r="D62" s="86">
        <v>10</v>
      </c>
      <c r="E62" s="86">
        <v>0</v>
      </c>
      <c r="F62" s="86">
        <v>0</v>
      </c>
      <c r="G62" s="86">
        <v>2</v>
      </c>
      <c r="H62" s="86">
        <v>0</v>
      </c>
      <c r="I62" s="86">
        <v>0</v>
      </c>
      <c r="J62" s="86">
        <v>2</v>
      </c>
      <c r="K62" s="117">
        <v>3</v>
      </c>
      <c r="L62" s="118">
        <v>2</v>
      </c>
      <c r="M62" s="86">
        <f t="shared" si="36"/>
        <v>4</v>
      </c>
      <c r="N62" s="86">
        <f t="shared" si="37"/>
        <v>3</v>
      </c>
      <c r="O62" s="86">
        <v>0</v>
      </c>
      <c r="P62" s="86">
        <v>0</v>
      </c>
      <c r="Q62" s="86">
        <v>0</v>
      </c>
      <c r="R62" s="86">
        <v>0</v>
      </c>
      <c r="S62" s="86">
        <f t="shared" si="38"/>
        <v>1</v>
      </c>
      <c r="T62" s="86">
        <f t="shared" si="39"/>
        <v>1</v>
      </c>
      <c r="U62" s="86">
        <v>0</v>
      </c>
      <c r="V62" s="117">
        <v>1</v>
      </c>
      <c r="W62" s="164">
        <v>1</v>
      </c>
      <c r="X62" s="164">
        <v>0</v>
      </c>
      <c r="Y62" s="164">
        <v>3</v>
      </c>
      <c r="Z62" s="164">
        <v>2</v>
      </c>
      <c r="AA62" s="164">
        <v>0</v>
      </c>
      <c r="AB62" s="164">
        <v>0</v>
      </c>
      <c r="AC62" s="164">
        <v>2</v>
      </c>
      <c r="AD62" s="164">
        <v>0</v>
      </c>
      <c r="AE62" s="164">
        <f t="shared" si="40"/>
        <v>2</v>
      </c>
      <c r="AF62" s="164">
        <f t="shared" si="41"/>
        <v>1</v>
      </c>
      <c r="AG62" s="164">
        <v>0</v>
      </c>
      <c r="AH62" s="164">
        <v>1</v>
      </c>
      <c r="AI62" s="164">
        <f t="shared" si="42"/>
        <v>2</v>
      </c>
      <c r="AJ62" s="164">
        <f t="shared" si="43"/>
        <v>0</v>
      </c>
      <c r="AK62" s="164">
        <v>0</v>
      </c>
      <c r="AL62" s="164">
        <v>0</v>
      </c>
      <c r="AM62" s="164">
        <v>1</v>
      </c>
      <c r="AN62" s="164">
        <v>0</v>
      </c>
      <c r="AO62" s="164">
        <v>1</v>
      </c>
      <c r="AP62" s="164">
        <v>0</v>
      </c>
      <c r="AQ62" s="164">
        <v>0</v>
      </c>
      <c r="AR62" s="164">
        <v>0</v>
      </c>
      <c r="AS62" s="164">
        <v>0</v>
      </c>
      <c r="AT62" s="164">
        <v>0</v>
      </c>
      <c r="AU62" s="164">
        <f t="shared" si="44"/>
        <v>0</v>
      </c>
      <c r="AV62" s="164">
        <f t="shared" si="45"/>
        <v>0</v>
      </c>
      <c r="AW62" s="164">
        <v>0</v>
      </c>
      <c r="AX62" s="164">
        <v>0</v>
      </c>
      <c r="AY62" s="164">
        <v>0</v>
      </c>
      <c r="AZ62" s="164">
        <v>0</v>
      </c>
      <c r="BA62" s="164">
        <v>0</v>
      </c>
      <c r="BB62" s="164">
        <v>0</v>
      </c>
      <c r="BC62" s="164">
        <v>0</v>
      </c>
      <c r="BD62" s="164">
        <v>0</v>
      </c>
      <c r="BE62" s="164">
        <v>0</v>
      </c>
      <c r="BF62" s="164">
        <v>0</v>
      </c>
      <c r="BG62" s="164">
        <v>0</v>
      </c>
      <c r="BH62" s="173">
        <v>0</v>
      </c>
      <c r="BI62" s="63"/>
      <c r="BJ62" s="63"/>
      <c r="BK62" s="63"/>
      <c r="BL62" s="63"/>
      <c r="BM62" s="63"/>
      <c r="BN62" s="63"/>
    </row>
    <row r="63" spans="1:66" ht="15.75" customHeight="1">
      <c r="A63" s="95" t="s">
        <v>182</v>
      </c>
      <c r="B63" s="96"/>
      <c r="C63" s="158">
        <f aca="true" t="shared" si="58" ref="C63:L63">SUM(C64:C66)</f>
        <v>67</v>
      </c>
      <c r="D63" s="72">
        <f t="shared" si="58"/>
        <v>55</v>
      </c>
      <c r="E63" s="72">
        <f t="shared" si="58"/>
        <v>0</v>
      </c>
      <c r="F63" s="72">
        <f t="shared" si="58"/>
        <v>5</v>
      </c>
      <c r="G63" s="72">
        <f t="shared" si="58"/>
        <v>13</v>
      </c>
      <c r="H63" s="72">
        <f t="shared" si="58"/>
        <v>4</v>
      </c>
      <c r="I63" s="72">
        <f t="shared" si="58"/>
        <v>3</v>
      </c>
      <c r="J63" s="72">
        <f t="shared" si="58"/>
        <v>3</v>
      </c>
      <c r="K63" s="73">
        <f t="shared" si="58"/>
        <v>28</v>
      </c>
      <c r="L63" s="74">
        <f t="shared" si="58"/>
        <v>29</v>
      </c>
      <c r="M63" s="72">
        <f t="shared" si="36"/>
        <v>34</v>
      </c>
      <c r="N63" s="72">
        <f t="shared" si="37"/>
        <v>36</v>
      </c>
      <c r="O63" s="72">
        <f>SUM(O64:O66)</f>
        <v>3</v>
      </c>
      <c r="P63" s="72">
        <f>SUM(P64:P66)</f>
        <v>3</v>
      </c>
      <c r="Q63" s="72">
        <f>SUM(Q64:Q66)</f>
        <v>3</v>
      </c>
      <c r="R63" s="72">
        <f>SUM(R64:R66)</f>
        <v>6</v>
      </c>
      <c r="S63" s="72">
        <f t="shared" si="38"/>
        <v>16</v>
      </c>
      <c r="T63" s="72">
        <f t="shared" si="39"/>
        <v>8</v>
      </c>
      <c r="U63" s="72">
        <f aca="true" t="shared" si="59" ref="U63:AD63">SUM(U64:U66)</f>
        <v>5</v>
      </c>
      <c r="V63" s="73">
        <f t="shared" si="59"/>
        <v>4</v>
      </c>
      <c r="W63" s="75">
        <f t="shared" si="59"/>
        <v>11</v>
      </c>
      <c r="X63" s="75">
        <f t="shared" si="59"/>
        <v>4</v>
      </c>
      <c r="Y63" s="75">
        <f t="shared" si="59"/>
        <v>12</v>
      </c>
      <c r="Z63" s="75">
        <f t="shared" si="59"/>
        <v>19</v>
      </c>
      <c r="AA63" s="75">
        <f t="shared" si="59"/>
        <v>2</v>
      </c>
      <c r="AB63" s="75">
        <f t="shared" si="59"/>
        <v>4</v>
      </c>
      <c r="AC63" s="75">
        <f t="shared" si="59"/>
        <v>2</v>
      </c>
      <c r="AD63" s="75">
        <f t="shared" si="59"/>
        <v>8</v>
      </c>
      <c r="AE63" s="75">
        <f t="shared" si="40"/>
        <v>17</v>
      </c>
      <c r="AF63" s="75">
        <f t="shared" si="41"/>
        <v>30</v>
      </c>
      <c r="AG63" s="75">
        <f>SUM(AG64:AG66)</f>
        <v>0</v>
      </c>
      <c r="AH63" s="75">
        <f>SUM(AH64:AH66)</f>
        <v>4</v>
      </c>
      <c r="AI63" s="75">
        <f t="shared" si="42"/>
        <v>15</v>
      </c>
      <c r="AJ63" s="75">
        <f t="shared" si="43"/>
        <v>18</v>
      </c>
      <c r="AK63" s="75">
        <f aca="true" t="shared" si="60" ref="AK63:AT63">SUM(AK64:AK66)</f>
        <v>3</v>
      </c>
      <c r="AL63" s="75">
        <f t="shared" si="60"/>
        <v>3</v>
      </c>
      <c r="AM63" s="75">
        <f t="shared" si="60"/>
        <v>8</v>
      </c>
      <c r="AN63" s="75">
        <f t="shared" si="60"/>
        <v>13</v>
      </c>
      <c r="AO63" s="75">
        <f t="shared" si="60"/>
        <v>4</v>
      </c>
      <c r="AP63" s="75">
        <f t="shared" si="60"/>
        <v>2</v>
      </c>
      <c r="AQ63" s="75">
        <f t="shared" si="60"/>
        <v>2</v>
      </c>
      <c r="AR63" s="75">
        <f t="shared" si="60"/>
        <v>8</v>
      </c>
      <c r="AS63" s="75">
        <f t="shared" si="60"/>
        <v>0</v>
      </c>
      <c r="AT63" s="75">
        <f t="shared" si="60"/>
        <v>0</v>
      </c>
      <c r="AU63" s="75">
        <f t="shared" si="44"/>
        <v>1</v>
      </c>
      <c r="AV63" s="75">
        <f t="shared" si="45"/>
        <v>0</v>
      </c>
      <c r="AW63" s="75">
        <f aca="true" t="shared" si="61" ref="AW63:BH63">SUM(AW64:AW66)</f>
        <v>0</v>
      </c>
      <c r="AX63" s="75">
        <f t="shared" si="61"/>
        <v>0</v>
      </c>
      <c r="AY63" s="75">
        <f t="shared" si="61"/>
        <v>0</v>
      </c>
      <c r="AZ63" s="75">
        <f t="shared" si="61"/>
        <v>0</v>
      </c>
      <c r="BA63" s="75">
        <f t="shared" si="61"/>
        <v>1</v>
      </c>
      <c r="BB63" s="75">
        <f t="shared" si="61"/>
        <v>0</v>
      </c>
      <c r="BC63" s="75">
        <f t="shared" si="61"/>
        <v>0</v>
      </c>
      <c r="BD63" s="75">
        <f t="shared" si="61"/>
        <v>0</v>
      </c>
      <c r="BE63" s="75">
        <f t="shared" si="61"/>
        <v>0</v>
      </c>
      <c r="BF63" s="75">
        <f t="shared" si="61"/>
        <v>0</v>
      </c>
      <c r="BG63" s="75">
        <f t="shared" si="61"/>
        <v>0</v>
      </c>
      <c r="BH63" s="76">
        <f t="shared" si="61"/>
        <v>0</v>
      </c>
      <c r="BI63" s="63"/>
      <c r="BJ63" s="63"/>
      <c r="BK63" s="63"/>
      <c r="BL63" s="63"/>
      <c r="BM63" s="63"/>
      <c r="BN63" s="63"/>
    </row>
    <row r="64" spans="1:66" ht="15.75" customHeight="1">
      <c r="A64" s="81"/>
      <c r="B64" s="102" t="s">
        <v>183</v>
      </c>
      <c r="C64" s="167">
        <v>43</v>
      </c>
      <c r="D64" s="77">
        <v>33</v>
      </c>
      <c r="E64" s="77">
        <v>0</v>
      </c>
      <c r="F64" s="77">
        <v>4</v>
      </c>
      <c r="G64" s="77">
        <v>11</v>
      </c>
      <c r="H64" s="77">
        <v>4</v>
      </c>
      <c r="I64" s="77">
        <v>3</v>
      </c>
      <c r="J64" s="77">
        <v>3</v>
      </c>
      <c r="K64" s="114">
        <v>20</v>
      </c>
      <c r="L64" s="115">
        <v>15</v>
      </c>
      <c r="M64" s="77">
        <f t="shared" si="36"/>
        <v>17</v>
      </c>
      <c r="N64" s="77">
        <f t="shared" si="37"/>
        <v>20</v>
      </c>
      <c r="O64" s="77">
        <v>1</v>
      </c>
      <c r="P64" s="77">
        <v>2</v>
      </c>
      <c r="Q64" s="77">
        <v>1</v>
      </c>
      <c r="R64" s="77">
        <v>3</v>
      </c>
      <c r="S64" s="77">
        <f t="shared" si="38"/>
        <v>7</v>
      </c>
      <c r="T64" s="77">
        <f t="shared" si="39"/>
        <v>6</v>
      </c>
      <c r="U64" s="77">
        <v>1</v>
      </c>
      <c r="V64" s="114">
        <v>3</v>
      </c>
      <c r="W64" s="159">
        <v>6</v>
      </c>
      <c r="X64" s="159">
        <v>3</v>
      </c>
      <c r="Y64" s="159">
        <v>8</v>
      </c>
      <c r="Z64" s="159">
        <v>9</v>
      </c>
      <c r="AA64" s="159">
        <v>1</v>
      </c>
      <c r="AB64" s="159">
        <v>3</v>
      </c>
      <c r="AC64" s="159">
        <v>1</v>
      </c>
      <c r="AD64" s="159">
        <v>5</v>
      </c>
      <c r="AE64" s="159">
        <f t="shared" si="40"/>
        <v>11</v>
      </c>
      <c r="AF64" s="159">
        <f t="shared" si="41"/>
        <v>16</v>
      </c>
      <c r="AG64" s="159">
        <v>0</v>
      </c>
      <c r="AH64" s="159">
        <v>0</v>
      </c>
      <c r="AI64" s="159">
        <f t="shared" si="42"/>
        <v>10</v>
      </c>
      <c r="AJ64" s="159">
        <f t="shared" si="43"/>
        <v>13</v>
      </c>
      <c r="AK64" s="159">
        <v>2</v>
      </c>
      <c r="AL64" s="159">
        <v>2</v>
      </c>
      <c r="AM64" s="159">
        <v>6</v>
      </c>
      <c r="AN64" s="159">
        <v>10</v>
      </c>
      <c r="AO64" s="159">
        <v>2</v>
      </c>
      <c r="AP64" s="159">
        <v>1</v>
      </c>
      <c r="AQ64" s="159">
        <v>1</v>
      </c>
      <c r="AR64" s="159">
        <v>3</v>
      </c>
      <c r="AS64" s="159">
        <v>0</v>
      </c>
      <c r="AT64" s="159">
        <v>0</v>
      </c>
      <c r="AU64" s="159">
        <f t="shared" si="44"/>
        <v>1</v>
      </c>
      <c r="AV64" s="159">
        <f t="shared" si="45"/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1</v>
      </c>
      <c r="BB64" s="159">
        <v>0</v>
      </c>
      <c r="BC64" s="159">
        <v>0</v>
      </c>
      <c r="BD64" s="159">
        <v>0</v>
      </c>
      <c r="BE64" s="159">
        <v>0</v>
      </c>
      <c r="BF64" s="159">
        <v>0</v>
      </c>
      <c r="BG64" s="159">
        <v>0</v>
      </c>
      <c r="BH64" s="168">
        <v>0</v>
      </c>
      <c r="BI64" s="63"/>
      <c r="BJ64" s="63"/>
      <c r="BK64" s="63"/>
      <c r="BL64" s="63"/>
      <c r="BM64" s="63"/>
      <c r="BN64" s="63"/>
    </row>
    <row r="65" spans="1:66" ht="15.75" customHeight="1">
      <c r="A65" s="81"/>
      <c r="B65" s="102" t="s">
        <v>184</v>
      </c>
      <c r="C65" s="167">
        <v>10</v>
      </c>
      <c r="D65" s="77">
        <v>8</v>
      </c>
      <c r="E65" s="77">
        <v>0</v>
      </c>
      <c r="F65" s="77">
        <v>0</v>
      </c>
      <c r="G65" s="77">
        <v>2</v>
      </c>
      <c r="H65" s="77">
        <v>0</v>
      </c>
      <c r="I65" s="77">
        <v>0</v>
      </c>
      <c r="J65" s="77">
        <v>0</v>
      </c>
      <c r="K65" s="114">
        <v>3</v>
      </c>
      <c r="L65" s="115">
        <v>5</v>
      </c>
      <c r="M65" s="77">
        <f t="shared" si="36"/>
        <v>13</v>
      </c>
      <c r="N65" s="77">
        <f t="shared" si="37"/>
        <v>11</v>
      </c>
      <c r="O65" s="77">
        <v>1</v>
      </c>
      <c r="P65" s="77">
        <v>1</v>
      </c>
      <c r="Q65" s="77">
        <v>2</v>
      </c>
      <c r="R65" s="77">
        <v>3</v>
      </c>
      <c r="S65" s="77">
        <f t="shared" si="38"/>
        <v>7</v>
      </c>
      <c r="T65" s="77">
        <f t="shared" si="39"/>
        <v>2</v>
      </c>
      <c r="U65" s="77">
        <v>4</v>
      </c>
      <c r="V65" s="114">
        <v>1</v>
      </c>
      <c r="W65" s="159">
        <v>3</v>
      </c>
      <c r="X65" s="159">
        <v>1</v>
      </c>
      <c r="Y65" s="159">
        <v>3</v>
      </c>
      <c r="Z65" s="159">
        <v>5</v>
      </c>
      <c r="AA65" s="159">
        <v>1</v>
      </c>
      <c r="AB65" s="159">
        <v>0</v>
      </c>
      <c r="AC65" s="159">
        <v>1</v>
      </c>
      <c r="AD65" s="159">
        <v>2</v>
      </c>
      <c r="AE65" s="159">
        <f t="shared" si="40"/>
        <v>2</v>
      </c>
      <c r="AF65" s="159">
        <f t="shared" si="41"/>
        <v>6</v>
      </c>
      <c r="AG65" s="159">
        <v>0</v>
      </c>
      <c r="AH65" s="159">
        <v>3</v>
      </c>
      <c r="AI65" s="159">
        <f t="shared" si="42"/>
        <v>2</v>
      </c>
      <c r="AJ65" s="159">
        <f t="shared" si="43"/>
        <v>2</v>
      </c>
      <c r="AK65" s="159">
        <v>1</v>
      </c>
      <c r="AL65" s="159">
        <v>0</v>
      </c>
      <c r="AM65" s="159">
        <v>0</v>
      </c>
      <c r="AN65" s="159">
        <v>1</v>
      </c>
      <c r="AO65" s="159">
        <v>1</v>
      </c>
      <c r="AP65" s="159">
        <v>1</v>
      </c>
      <c r="AQ65" s="159">
        <v>0</v>
      </c>
      <c r="AR65" s="159">
        <v>1</v>
      </c>
      <c r="AS65" s="159">
        <v>0</v>
      </c>
      <c r="AT65" s="159">
        <v>0</v>
      </c>
      <c r="AU65" s="159">
        <f t="shared" si="44"/>
        <v>0</v>
      </c>
      <c r="AV65" s="159">
        <f t="shared" si="45"/>
        <v>0</v>
      </c>
      <c r="AW65" s="159">
        <v>0</v>
      </c>
      <c r="AX65" s="159">
        <v>0</v>
      </c>
      <c r="AY65" s="159">
        <v>0</v>
      </c>
      <c r="AZ65" s="159">
        <v>0</v>
      </c>
      <c r="BA65" s="159">
        <v>0</v>
      </c>
      <c r="BB65" s="159">
        <v>0</v>
      </c>
      <c r="BC65" s="159">
        <v>0</v>
      </c>
      <c r="BD65" s="159">
        <v>0</v>
      </c>
      <c r="BE65" s="159">
        <v>0</v>
      </c>
      <c r="BF65" s="159">
        <v>0</v>
      </c>
      <c r="BG65" s="159">
        <v>0</v>
      </c>
      <c r="BH65" s="168">
        <v>0</v>
      </c>
      <c r="BI65" s="63"/>
      <c r="BJ65" s="63"/>
      <c r="BK65" s="63"/>
      <c r="BL65" s="63"/>
      <c r="BM65" s="63"/>
      <c r="BN65" s="63"/>
    </row>
    <row r="66" spans="1:66" ht="15.75" customHeight="1">
      <c r="A66" s="84"/>
      <c r="B66" s="103" t="s">
        <v>185</v>
      </c>
      <c r="C66" s="169">
        <v>14</v>
      </c>
      <c r="D66" s="86">
        <v>14</v>
      </c>
      <c r="E66" s="86">
        <v>0</v>
      </c>
      <c r="F66" s="86">
        <v>1</v>
      </c>
      <c r="G66" s="86">
        <v>0</v>
      </c>
      <c r="H66" s="86">
        <v>0</v>
      </c>
      <c r="I66" s="86">
        <v>0</v>
      </c>
      <c r="J66" s="86">
        <v>0</v>
      </c>
      <c r="K66" s="117">
        <v>5</v>
      </c>
      <c r="L66" s="118">
        <v>9</v>
      </c>
      <c r="M66" s="86">
        <f t="shared" si="36"/>
        <v>4</v>
      </c>
      <c r="N66" s="86">
        <f t="shared" si="37"/>
        <v>5</v>
      </c>
      <c r="O66" s="86">
        <v>1</v>
      </c>
      <c r="P66" s="86">
        <v>0</v>
      </c>
      <c r="Q66" s="86">
        <v>0</v>
      </c>
      <c r="R66" s="86">
        <v>0</v>
      </c>
      <c r="S66" s="86">
        <f t="shared" si="38"/>
        <v>2</v>
      </c>
      <c r="T66" s="86">
        <f t="shared" si="39"/>
        <v>0</v>
      </c>
      <c r="U66" s="86">
        <v>0</v>
      </c>
      <c r="V66" s="117">
        <v>0</v>
      </c>
      <c r="W66" s="164">
        <v>2</v>
      </c>
      <c r="X66" s="164">
        <v>0</v>
      </c>
      <c r="Y66" s="164">
        <v>1</v>
      </c>
      <c r="Z66" s="164">
        <v>5</v>
      </c>
      <c r="AA66" s="164">
        <v>0</v>
      </c>
      <c r="AB66" s="164">
        <v>1</v>
      </c>
      <c r="AC66" s="164">
        <v>0</v>
      </c>
      <c r="AD66" s="164">
        <v>1</v>
      </c>
      <c r="AE66" s="164">
        <f t="shared" si="40"/>
        <v>4</v>
      </c>
      <c r="AF66" s="164">
        <f t="shared" si="41"/>
        <v>8</v>
      </c>
      <c r="AG66" s="164">
        <v>0</v>
      </c>
      <c r="AH66" s="164">
        <v>1</v>
      </c>
      <c r="AI66" s="164">
        <f t="shared" si="42"/>
        <v>3</v>
      </c>
      <c r="AJ66" s="164">
        <f t="shared" si="43"/>
        <v>3</v>
      </c>
      <c r="AK66" s="164">
        <v>0</v>
      </c>
      <c r="AL66" s="164">
        <v>1</v>
      </c>
      <c r="AM66" s="164">
        <v>2</v>
      </c>
      <c r="AN66" s="164">
        <v>2</v>
      </c>
      <c r="AO66" s="164">
        <v>1</v>
      </c>
      <c r="AP66" s="164">
        <v>0</v>
      </c>
      <c r="AQ66" s="164">
        <v>1</v>
      </c>
      <c r="AR66" s="164">
        <v>4</v>
      </c>
      <c r="AS66" s="164">
        <v>0</v>
      </c>
      <c r="AT66" s="164">
        <v>0</v>
      </c>
      <c r="AU66" s="164">
        <f t="shared" si="44"/>
        <v>0</v>
      </c>
      <c r="AV66" s="164">
        <f t="shared" si="45"/>
        <v>0</v>
      </c>
      <c r="AW66" s="164">
        <v>0</v>
      </c>
      <c r="AX66" s="164">
        <v>0</v>
      </c>
      <c r="AY66" s="164">
        <v>0</v>
      </c>
      <c r="AZ66" s="164">
        <v>0</v>
      </c>
      <c r="BA66" s="164">
        <v>0</v>
      </c>
      <c r="BB66" s="164">
        <v>0</v>
      </c>
      <c r="BC66" s="164">
        <v>0</v>
      </c>
      <c r="BD66" s="164">
        <v>0</v>
      </c>
      <c r="BE66" s="164">
        <v>0</v>
      </c>
      <c r="BF66" s="164">
        <v>0</v>
      </c>
      <c r="BG66" s="164">
        <v>0</v>
      </c>
      <c r="BH66" s="173">
        <v>0</v>
      </c>
      <c r="BI66" s="63"/>
      <c r="BJ66" s="63"/>
      <c r="BK66" s="63"/>
      <c r="BL66" s="63"/>
      <c r="BM66" s="63"/>
      <c r="BN66" s="63"/>
    </row>
    <row r="67" spans="1:66" ht="15.75" customHeight="1">
      <c r="A67" s="95" t="s">
        <v>83</v>
      </c>
      <c r="B67" s="96"/>
      <c r="C67" s="158">
        <f aca="true" t="shared" si="62" ref="C67:L67">SUM(C68:C69)</f>
        <v>59</v>
      </c>
      <c r="D67" s="72">
        <f t="shared" si="62"/>
        <v>41</v>
      </c>
      <c r="E67" s="72">
        <f t="shared" si="62"/>
        <v>0</v>
      </c>
      <c r="F67" s="72">
        <f t="shared" si="62"/>
        <v>0</v>
      </c>
      <c r="G67" s="72">
        <f t="shared" si="62"/>
        <v>13</v>
      </c>
      <c r="H67" s="72">
        <f t="shared" si="62"/>
        <v>2</v>
      </c>
      <c r="I67" s="72">
        <f t="shared" si="62"/>
        <v>0</v>
      </c>
      <c r="J67" s="72">
        <f t="shared" si="62"/>
        <v>0</v>
      </c>
      <c r="K67" s="73">
        <f t="shared" si="62"/>
        <v>19</v>
      </c>
      <c r="L67" s="74">
        <f t="shared" si="62"/>
        <v>12</v>
      </c>
      <c r="M67" s="72">
        <f t="shared" si="36"/>
        <v>16</v>
      </c>
      <c r="N67" s="72">
        <f t="shared" si="37"/>
        <v>11</v>
      </c>
      <c r="O67" s="72">
        <f>SUM(O68:O69)</f>
        <v>0</v>
      </c>
      <c r="P67" s="72">
        <f>SUM(P68:P69)</f>
        <v>0</v>
      </c>
      <c r="Q67" s="72">
        <f>SUM(Q68:Q69)</f>
        <v>7</v>
      </c>
      <c r="R67" s="72">
        <f>SUM(R68:R69)</f>
        <v>2</v>
      </c>
      <c r="S67" s="72">
        <f t="shared" si="38"/>
        <v>7</v>
      </c>
      <c r="T67" s="72">
        <f t="shared" si="39"/>
        <v>1</v>
      </c>
      <c r="U67" s="72">
        <f aca="true" t="shared" si="63" ref="U67:AD67">SUM(U68:U69)</f>
        <v>5</v>
      </c>
      <c r="V67" s="73">
        <f t="shared" si="63"/>
        <v>1</v>
      </c>
      <c r="W67" s="75">
        <f t="shared" si="63"/>
        <v>2</v>
      </c>
      <c r="X67" s="75">
        <f t="shared" si="63"/>
        <v>0</v>
      </c>
      <c r="Y67" s="75">
        <f t="shared" si="63"/>
        <v>2</v>
      </c>
      <c r="Z67" s="75">
        <f t="shared" si="63"/>
        <v>8</v>
      </c>
      <c r="AA67" s="75">
        <f t="shared" si="63"/>
        <v>0</v>
      </c>
      <c r="AB67" s="75">
        <f t="shared" si="63"/>
        <v>1</v>
      </c>
      <c r="AC67" s="75">
        <f t="shared" si="63"/>
        <v>0</v>
      </c>
      <c r="AD67" s="75">
        <f t="shared" si="63"/>
        <v>2</v>
      </c>
      <c r="AE67" s="75">
        <f t="shared" si="40"/>
        <v>13</v>
      </c>
      <c r="AF67" s="75">
        <f t="shared" si="41"/>
        <v>8</v>
      </c>
      <c r="AG67" s="75">
        <f>SUM(AG68:AG69)</f>
        <v>3</v>
      </c>
      <c r="AH67" s="75">
        <f>SUM(AH68:AH69)</f>
        <v>2</v>
      </c>
      <c r="AI67" s="75">
        <f t="shared" si="42"/>
        <v>9</v>
      </c>
      <c r="AJ67" s="75">
        <f t="shared" si="43"/>
        <v>6</v>
      </c>
      <c r="AK67" s="75">
        <f aca="true" t="shared" si="64" ref="AK67:AT67">SUM(AK68:AK69)</f>
        <v>2</v>
      </c>
      <c r="AL67" s="75">
        <f t="shared" si="64"/>
        <v>2</v>
      </c>
      <c r="AM67" s="75">
        <f t="shared" si="64"/>
        <v>6</v>
      </c>
      <c r="AN67" s="75">
        <f t="shared" si="64"/>
        <v>3</v>
      </c>
      <c r="AO67" s="75">
        <f t="shared" si="64"/>
        <v>1</v>
      </c>
      <c r="AP67" s="75">
        <f t="shared" si="64"/>
        <v>1</v>
      </c>
      <c r="AQ67" s="75">
        <f t="shared" si="64"/>
        <v>1</v>
      </c>
      <c r="AR67" s="75">
        <f t="shared" si="64"/>
        <v>0</v>
      </c>
      <c r="AS67" s="75">
        <f t="shared" si="64"/>
        <v>0</v>
      </c>
      <c r="AT67" s="75">
        <f t="shared" si="64"/>
        <v>0</v>
      </c>
      <c r="AU67" s="75">
        <f t="shared" si="44"/>
        <v>0</v>
      </c>
      <c r="AV67" s="75">
        <f t="shared" si="45"/>
        <v>0</v>
      </c>
      <c r="AW67" s="75">
        <f aca="true" t="shared" si="65" ref="AW67:BH67">SUM(AW68:AW69)</f>
        <v>0</v>
      </c>
      <c r="AX67" s="75">
        <f t="shared" si="65"/>
        <v>0</v>
      </c>
      <c r="AY67" s="75">
        <f t="shared" si="65"/>
        <v>0</v>
      </c>
      <c r="AZ67" s="75">
        <f t="shared" si="65"/>
        <v>0</v>
      </c>
      <c r="BA67" s="75">
        <f t="shared" si="65"/>
        <v>0</v>
      </c>
      <c r="BB67" s="75">
        <f t="shared" si="65"/>
        <v>0</v>
      </c>
      <c r="BC67" s="75">
        <f t="shared" si="65"/>
        <v>0</v>
      </c>
      <c r="BD67" s="75">
        <f t="shared" si="65"/>
        <v>0</v>
      </c>
      <c r="BE67" s="75">
        <f t="shared" si="65"/>
        <v>0</v>
      </c>
      <c r="BF67" s="75">
        <f t="shared" si="65"/>
        <v>0</v>
      </c>
      <c r="BG67" s="75">
        <f t="shared" si="65"/>
        <v>0</v>
      </c>
      <c r="BH67" s="76">
        <f t="shared" si="65"/>
        <v>0</v>
      </c>
      <c r="BI67" s="63"/>
      <c r="BJ67" s="63"/>
      <c r="BK67" s="63"/>
      <c r="BL67" s="63"/>
      <c r="BM67" s="63"/>
      <c r="BN67" s="63"/>
    </row>
    <row r="68" spans="1:66" ht="15.75" customHeight="1">
      <c r="A68" s="81"/>
      <c r="B68" s="102" t="s">
        <v>186</v>
      </c>
      <c r="C68" s="167">
        <v>28</v>
      </c>
      <c r="D68" s="77">
        <v>20</v>
      </c>
      <c r="E68" s="77">
        <v>0</v>
      </c>
      <c r="F68" s="77">
        <v>0</v>
      </c>
      <c r="G68" s="77">
        <v>5</v>
      </c>
      <c r="H68" s="77">
        <v>2</v>
      </c>
      <c r="I68" s="77">
        <v>0</v>
      </c>
      <c r="J68" s="77">
        <v>0</v>
      </c>
      <c r="K68" s="114">
        <v>9</v>
      </c>
      <c r="L68" s="115">
        <v>4</v>
      </c>
      <c r="M68" s="77">
        <f t="shared" si="36"/>
        <v>7</v>
      </c>
      <c r="N68" s="77">
        <f t="shared" si="37"/>
        <v>6</v>
      </c>
      <c r="O68" s="77">
        <v>0</v>
      </c>
      <c r="P68" s="77">
        <v>0</v>
      </c>
      <c r="Q68" s="77">
        <v>2</v>
      </c>
      <c r="R68" s="77">
        <v>1</v>
      </c>
      <c r="S68" s="77">
        <f t="shared" si="38"/>
        <v>4</v>
      </c>
      <c r="T68" s="77">
        <f t="shared" si="39"/>
        <v>0</v>
      </c>
      <c r="U68" s="77">
        <v>3</v>
      </c>
      <c r="V68" s="114">
        <v>0</v>
      </c>
      <c r="W68" s="159">
        <v>1</v>
      </c>
      <c r="X68" s="159">
        <v>0</v>
      </c>
      <c r="Y68" s="159">
        <v>1</v>
      </c>
      <c r="Z68" s="159">
        <v>5</v>
      </c>
      <c r="AA68" s="159">
        <v>0</v>
      </c>
      <c r="AB68" s="159">
        <v>0</v>
      </c>
      <c r="AC68" s="159">
        <v>0</v>
      </c>
      <c r="AD68" s="159">
        <v>0</v>
      </c>
      <c r="AE68" s="159">
        <f t="shared" si="40"/>
        <v>8</v>
      </c>
      <c r="AF68" s="159">
        <f t="shared" si="41"/>
        <v>4</v>
      </c>
      <c r="AG68" s="159">
        <v>1</v>
      </c>
      <c r="AH68" s="159">
        <v>1</v>
      </c>
      <c r="AI68" s="159">
        <f t="shared" si="42"/>
        <v>6</v>
      </c>
      <c r="AJ68" s="159">
        <f t="shared" si="43"/>
        <v>3</v>
      </c>
      <c r="AK68" s="159">
        <v>2</v>
      </c>
      <c r="AL68" s="159">
        <v>0</v>
      </c>
      <c r="AM68" s="159">
        <v>4</v>
      </c>
      <c r="AN68" s="159">
        <v>2</v>
      </c>
      <c r="AO68" s="159">
        <v>0</v>
      </c>
      <c r="AP68" s="159">
        <v>1</v>
      </c>
      <c r="AQ68" s="159">
        <v>1</v>
      </c>
      <c r="AR68" s="159">
        <v>0</v>
      </c>
      <c r="AS68" s="159">
        <v>0</v>
      </c>
      <c r="AT68" s="159">
        <v>0</v>
      </c>
      <c r="AU68" s="159">
        <f t="shared" si="44"/>
        <v>0</v>
      </c>
      <c r="AV68" s="159">
        <f t="shared" si="45"/>
        <v>0</v>
      </c>
      <c r="AW68" s="159">
        <v>0</v>
      </c>
      <c r="AX68" s="159">
        <v>0</v>
      </c>
      <c r="AY68" s="159">
        <v>0</v>
      </c>
      <c r="AZ68" s="159">
        <v>0</v>
      </c>
      <c r="BA68" s="159">
        <v>0</v>
      </c>
      <c r="BB68" s="159">
        <v>0</v>
      </c>
      <c r="BC68" s="159">
        <v>0</v>
      </c>
      <c r="BD68" s="159">
        <v>0</v>
      </c>
      <c r="BE68" s="159">
        <v>0</v>
      </c>
      <c r="BF68" s="159">
        <v>0</v>
      </c>
      <c r="BG68" s="159">
        <v>0</v>
      </c>
      <c r="BH68" s="168">
        <v>0</v>
      </c>
      <c r="BI68" s="63"/>
      <c r="BJ68" s="63"/>
      <c r="BK68" s="63"/>
      <c r="BL68" s="63"/>
      <c r="BM68" s="63"/>
      <c r="BN68" s="63"/>
    </row>
    <row r="69" spans="1:66" ht="15.75" customHeight="1">
      <c r="A69" s="84"/>
      <c r="B69" s="103" t="s">
        <v>187</v>
      </c>
      <c r="C69" s="169">
        <v>31</v>
      </c>
      <c r="D69" s="86">
        <v>21</v>
      </c>
      <c r="E69" s="86">
        <v>0</v>
      </c>
      <c r="F69" s="86">
        <v>0</v>
      </c>
      <c r="G69" s="86">
        <v>8</v>
      </c>
      <c r="H69" s="86">
        <v>0</v>
      </c>
      <c r="I69" s="86">
        <v>0</v>
      </c>
      <c r="J69" s="86">
        <v>0</v>
      </c>
      <c r="K69" s="117">
        <v>10</v>
      </c>
      <c r="L69" s="118">
        <v>8</v>
      </c>
      <c r="M69" s="86">
        <f t="shared" si="36"/>
        <v>9</v>
      </c>
      <c r="N69" s="86">
        <f t="shared" si="37"/>
        <v>5</v>
      </c>
      <c r="O69" s="86">
        <v>0</v>
      </c>
      <c r="P69" s="86">
        <v>0</v>
      </c>
      <c r="Q69" s="86">
        <v>5</v>
      </c>
      <c r="R69" s="86">
        <v>1</v>
      </c>
      <c r="S69" s="86">
        <f t="shared" si="38"/>
        <v>3</v>
      </c>
      <c r="T69" s="86">
        <f t="shared" si="39"/>
        <v>1</v>
      </c>
      <c r="U69" s="86">
        <v>2</v>
      </c>
      <c r="V69" s="117">
        <v>1</v>
      </c>
      <c r="W69" s="164">
        <v>1</v>
      </c>
      <c r="X69" s="164">
        <v>0</v>
      </c>
      <c r="Y69" s="164">
        <v>1</v>
      </c>
      <c r="Z69" s="164">
        <v>3</v>
      </c>
      <c r="AA69" s="164">
        <v>0</v>
      </c>
      <c r="AB69" s="164">
        <v>1</v>
      </c>
      <c r="AC69" s="164">
        <v>0</v>
      </c>
      <c r="AD69" s="164">
        <v>2</v>
      </c>
      <c r="AE69" s="164">
        <f t="shared" si="40"/>
        <v>5</v>
      </c>
      <c r="AF69" s="164">
        <f t="shared" si="41"/>
        <v>4</v>
      </c>
      <c r="AG69" s="164">
        <v>2</v>
      </c>
      <c r="AH69" s="164">
        <v>1</v>
      </c>
      <c r="AI69" s="164">
        <f t="shared" si="42"/>
        <v>3</v>
      </c>
      <c r="AJ69" s="164">
        <f t="shared" si="43"/>
        <v>3</v>
      </c>
      <c r="AK69" s="164">
        <v>0</v>
      </c>
      <c r="AL69" s="164">
        <v>2</v>
      </c>
      <c r="AM69" s="164">
        <v>2</v>
      </c>
      <c r="AN69" s="164">
        <v>1</v>
      </c>
      <c r="AO69" s="164">
        <v>1</v>
      </c>
      <c r="AP69" s="164">
        <v>0</v>
      </c>
      <c r="AQ69" s="164">
        <v>0</v>
      </c>
      <c r="AR69" s="164">
        <v>0</v>
      </c>
      <c r="AS69" s="164">
        <v>0</v>
      </c>
      <c r="AT69" s="164">
        <v>0</v>
      </c>
      <c r="AU69" s="164">
        <f t="shared" si="44"/>
        <v>0</v>
      </c>
      <c r="AV69" s="164">
        <f t="shared" si="45"/>
        <v>0</v>
      </c>
      <c r="AW69" s="164">
        <v>0</v>
      </c>
      <c r="AX69" s="164">
        <v>0</v>
      </c>
      <c r="AY69" s="164">
        <v>0</v>
      </c>
      <c r="AZ69" s="164">
        <v>0</v>
      </c>
      <c r="BA69" s="164">
        <v>0</v>
      </c>
      <c r="BB69" s="164">
        <v>0</v>
      </c>
      <c r="BC69" s="164">
        <v>0</v>
      </c>
      <c r="BD69" s="164">
        <v>0</v>
      </c>
      <c r="BE69" s="164">
        <v>0</v>
      </c>
      <c r="BF69" s="164">
        <v>0</v>
      </c>
      <c r="BG69" s="164">
        <v>0</v>
      </c>
      <c r="BH69" s="173">
        <v>0</v>
      </c>
      <c r="BI69" s="63"/>
      <c r="BJ69" s="63"/>
      <c r="BK69" s="63"/>
      <c r="BL69" s="63"/>
      <c r="BM69" s="63"/>
      <c r="BN69" s="63"/>
    </row>
    <row r="70" spans="1:66" ht="15.75" customHeight="1">
      <c r="A70" s="95" t="s">
        <v>84</v>
      </c>
      <c r="B70" s="96"/>
      <c r="C70" s="158">
        <f aca="true" t="shared" si="66" ref="C70:L70">SUM(C71:C72)</f>
        <v>78</v>
      </c>
      <c r="D70" s="72">
        <f t="shared" si="66"/>
        <v>79</v>
      </c>
      <c r="E70" s="72">
        <f t="shared" si="66"/>
        <v>0</v>
      </c>
      <c r="F70" s="72">
        <f t="shared" si="66"/>
        <v>0</v>
      </c>
      <c r="G70" s="72">
        <f t="shared" si="66"/>
        <v>22</v>
      </c>
      <c r="H70" s="72">
        <f t="shared" si="66"/>
        <v>3</v>
      </c>
      <c r="I70" s="72">
        <f t="shared" si="66"/>
        <v>2</v>
      </c>
      <c r="J70" s="72">
        <f t="shared" si="66"/>
        <v>0</v>
      </c>
      <c r="K70" s="73">
        <f t="shared" si="66"/>
        <v>27</v>
      </c>
      <c r="L70" s="74">
        <f t="shared" si="66"/>
        <v>23</v>
      </c>
      <c r="M70" s="72">
        <f t="shared" si="36"/>
        <v>33</v>
      </c>
      <c r="N70" s="72">
        <f t="shared" si="37"/>
        <v>28</v>
      </c>
      <c r="O70" s="72">
        <f>SUM(O71:O72)</f>
        <v>4</v>
      </c>
      <c r="P70" s="72">
        <f>SUM(P71:P72)</f>
        <v>4</v>
      </c>
      <c r="Q70" s="72">
        <f>SUM(Q71:Q72)</f>
        <v>4</v>
      </c>
      <c r="R70" s="72">
        <f>SUM(R71:R72)</f>
        <v>5</v>
      </c>
      <c r="S70" s="72">
        <f t="shared" si="38"/>
        <v>16</v>
      </c>
      <c r="T70" s="72">
        <f t="shared" si="39"/>
        <v>3</v>
      </c>
      <c r="U70" s="72">
        <f aca="true" t="shared" si="67" ref="U70:AD70">SUM(U71:U72)</f>
        <v>9</v>
      </c>
      <c r="V70" s="73">
        <f t="shared" si="67"/>
        <v>3</v>
      </c>
      <c r="W70" s="75">
        <f t="shared" si="67"/>
        <v>7</v>
      </c>
      <c r="X70" s="75">
        <f t="shared" si="67"/>
        <v>0</v>
      </c>
      <c r="Y70" s="75">
        <f t="shared" si="67"/>
        <v>9</v>
      </c>
      <c r="Z70" s="75">
        <f t="shared" si="67"/>
        <v>16</v>
      </c>
      <c r="AA70" s="75">
        <f t="shared" si="67"/>
        <v>0</v>
      </c>
      <c r="AB70" s="75">
        <f t="shared" si="67"/>
        <v>0</v>
      </c>
      <c r="AC70" s="75">
        <f t="shared" si="67"/>
        <v>2</v>
      </c>
      <c r="AD70" s="75">
        <f t="shared" si="67"/>
        <v>4</v>
      </c>
      <c r="AE70" s="75">
        <f t="shared" si="40"/>
        <v>21</v>
      </c>
      <c r="AF70" s="75">
        <f t="shared" si="41"/>
        <v>18</v>
      </c>
      <c r="AG70" s="75">
        <f>SUM(AG71:AG72)</f>
        <v>1</v>
      </c>
      <c r="AH70" s="75">
        <f>SUM(AH71:AH72)</f>
        <v>1</v>
      </c>
      <c r="AI70" s="75">
        <f t="shared" si="42"/>
        <v>17</v>
      </c>
      <c r="AJ70" s="75">
        <f t="shared" si="43"/>
        <v>16</v>
      </c>
      <c r="AK70" s="75">
        <f aca="true" t="shared" si="68" ref="AK70:AT70">SUM(AK71:AK72)</f>
        <v>3</v>
      </c>
      <c r="AL70" s="75">
        <f t="shared" si="68"/>
        <v>3</v>
      </c>
      <c r="AM70" s="75">
        <f t="shared" si="68"/>
        <v>8</v>
      </c>
      <c r="AN70" s="75">
        <f t="shared" si="68"/>
        <v>4</v>
      </c>
      <c r="AO70" s="75">
        <f t="shared" si="68"/>
        <v>6</v>
      </c>
      <c r="AP70" s="75">
        <f t="shared" si="68"/>
        <v>9</v>
      </c>
      <c r="AQ70" s="75">
        <f t="shared" si="68"/>
        <v>3</v>
      </c>
      <c r="AR70" s="75">
        <f t="shared" si="68"/>
        <v>1</v>
      </c>
      <c r="AS70" s="75">
        <f t="shared" si="68"/>
        <v>0</v>
      </c>
      <c r="AT70" s="75">
        <f t="shared" si="68"/>
        <v>0</v>
      </c>
      <c r="AU70" s="75">
        <f t="shared" si="44"/>
        <v>1</v>
      </c>
      <c r="AV70" s="75">
        <f t="shared" si="45"/>
        <v>0</v>
      </c>
      <c r="AW70" s="75">
        <f aca="true" t="shared" si="69" ref="AW70:BH70">SUM(AW71:AW72)</f>
        <v>0</v>
      </c>
      <c r="AX70" s="75">
        <f t="shared" si="69"/>
        <v>0</v>
      </c>
      <c r="AY70" s="75">
        <f t="shared" si="69"/>
        <v>0</v>
      </c>
      <c r="AZ70" s="75">
        <f t="shared" si="69"/>
        <v>0</v>
      </c>
      <c r="BA70" s="75">
        <f t="shared" si="69"/>
        <v>1</v>
      </c>
      <c r="BB70" s="75">
        <f t="shared" si="69"/>
        <v>0</v>
      </c>
      <c r="BC70" s="75">
        <f t="shared" si="69"/>
        <v>0</v>
      </c>
      <c r="BD70" s="75">
        <f t="shared" si="69"/>
        <v>0</v>
      </c>
      <c r="BE70" s="75">
        <f t="shared" si="69"/>
        <v>0</v>
      </c>
      <c r="BF70" s="75">
        <f t="shared" si="69"/>
        <v>0</v>
      </c>
      <c r="BG70" s="75">
        <f t="shared" si="69"/>
        <v>0</v>
      </c>
      <c r="BH70" s="76">
        <f t="shared" si="69"/>
        <v>0</v>
      </c>
      <c r="BI70" s="63"/>
      <c r="BJ70" s="63"/>
      <c r="BK70" s="63"/>
      <c r="BL70" s="63"/>
      <c r="BM70" s="63"/>
      <c r="BN70" s="63"/>
    </row>
    <row r="71" spans="1:66" ht="15.75" customHeight="1">
      <c r="A71" s="81"/>
      <c r="B71" s="102" t="s">
        <v>392</v>
      </c>
      <c r="C71" s="167">
        <v>32</v>
      </c>
      <c r="D71" s="77">
        <v>22</v>
      </c>
      <c r="E71" s="77">
        <v>0</v>
      </c>
      <c r="F71" s="77">
        <v>0</v>
      </c>
      <c r="G71" s="77">
        <v>6</v>
      </c>
      <c r="H71" s="77">
        <v>1</v>
      </c>
      <c r="I71" s="77">
        <v>0</v>
      </c>
      <c r="J71" s="77">
        <v>0</v>
      </c>
      <c r="K71" s="114">
        <v>10</v>
      </c>
      <c r="L71" s="115">
        <v>7</v>
      </c>
      <c r="M71" s="77">
        <f t="shared" si="36"/>
        <v>14</v>
      </c>
      <c r="N71" s="77">
        <f t="shared" si="37"/>
        <v>8</v>
      </c>
      <c r="O71" s="77">
        <v>2</v>
      </c>
      <c r="P71" s="77">
        <v>1</v>
      </c>
      <c r="Q71" s="77">
        <v>2</v>
      </c>
      <c r="R71" s="77">
        <v>0</v>
      </c>
      <c r="S71" s="77">
        <f t="shared" si="38"/>
        <v>6</v>
      </c>
      <c r="T71" s="77">
        <f t="shared" si="39"/>
        <v>1</v>
      </c>
      <c r="U71" s="77">
        <v>4</v>
      </c>
      <c r="V71" s="114">
        <v>1</v>
      </c>
      <c r="W71" s="159">
        <v>2</v>
      </c>
      <c r="X71" s="159">
        <v>0</v>
      </c>
      <c r="Y71" s="159">
        <v>4</v>
      </c>
      <c r="Z71" s="159">
        <v>6</v>
      </c>
      <c r="AA71" s="159">
        <v>0</v>
      </c>
      <c r="AB71" s="159">
        <v>0</v>
      </c>
      <c r="AC71" s="159">
        <v>1</v>
      </c>
      <c r="AD71" s="159">
        <v>3</v>
      </c>
      <c r="AE71" s="159">
        <f t="shared" si="40"/>
        <v>3</v>
      </c>
      <c r="AF71" s="159">
        <f t="shared" si="41"/>
        <v>7</v>
      </c>
      <c r="AG71" s="159">
        <v>0</v>
      </c>
      <c r="AH71" s="159">
        <v>1</v>
      </c>
      <c r="AI71" s="159">
        <f t="shared" si="42"/>
        <v>2</v>
      </c>
      <c r="AJ71" s="159">
        <f t="shared" si="43"/>
        <v>5</v>
      </c>
      <c r="AK71" s="159">
        <v>0</v>
      </c>
      <c r="AL71" s="159">
        <v>3</v>
      </c>
      <c r="AM71" s="159">
        <v>0</v>
      </c>
      <c r="AN71" s="159">
        <v>1</v>
      </c>
      <c r="AO71" s="159">
        <v>2</v>
      </c>
      <c r="AP71" s="159">
        <v>1</v>
      </c>
      <c r="AQ71" s="159">
        <v>1</v>
      </c>
      <c r="AR71" s="159">
        <v>1</v>
      </c>
      <c r="AS71" s="159">
        <v>0</v>
      </c>
      <c r="AT71" s="159">
        <v>0</v>
      </c>
      <c r="AU71" s="159">
        <f t="shared" si="44"/>
        <v>0</v>
      </c>
      <c r="AV71" s="159">
        <f t="shared" si="45"/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59">
        <v>0</v>
      </c>
      <c r="BC71" s="159">
        <v>0</v>
      </c>
      <c r="BD71" s="159">
        <v>0</v>
      </c>
      <c r="BE71" s="159">
        <v>0</v>
      </c>
      <c r="BF71" s="159">
        <v>0</v>
      </c>
      <c r="BG71" s="159">
        <v>0</v>
      </c>
      <c r="BH71" s="168">
        <v>0</v>
      </c>
      <c r="BI71" s="63"/>
      <c r="BJ71" s="63"/>
      <c r="BK71" s="63"/>
      <c r="BL71" s="63"/>
      <c r="BM71" s="63"/>
      <c r="BN71" s="63"/>
    </row>
    <row r="72" spans="1:66" ht="15.75" customHeight="1">
      <c r="A72" s="84"/>
      <c r="B72" s="103" t="s">
        <v>393</v>
      </c>
      <c r="C72" s="169">
        <v>46</v>
      </c>
      <c r="D72" s="86">
        <v>57</v>
      </c>
      <c r="E72" s="86">
        <v>0</v>
      </c>
      <c r="F72" s="86">
        <v>0</v>
      </c>
      <c r="G72" s="86">
        <v>16</v>
      </c>
      <c r="H72" s="86">
        <v>2</v>
      </c>
      <c r="I72" s="86">
        <v>2</v>
      </c>
      <c r="J72" s="86">
        <v>0</v>
      </c>
      <c r="K72" s="117">
        <v>17</v>
      </c>
      <c r="L72" s="118">
        <v>16</v>
      </c>
      <c r="M72" s="86">
        <f t="shared" si="36"/>
        <v>19</v>
      </c>
      <c r="N72" s="86">
        <f t="shared" si="37"/>
        <v>20</v>
      </c>
      <c r="O72" s="86">
        <v>2</v>
      </c>
      <c r="P72" s="86">
        <v>3</v>
      </c>
      <c r="Q72" s="86">
        <v>2</v>
      </c>
      <c r="R72" s="86">
        <v>5</v>
      </c>
      <c r="S72" s="86">
        <f t="shared" si="38"/>
        <v>10</v>
      </c>
      <c r="T72" s="86">
        <f t="shared" si="39"/>
        <v>2</v>
      </c>
      <c r="U72" s="86">
        <v>5</v>
      </c>
      <c r="V72" s="117">
        <v>2</v>
      </c>
      <c r="W72" s="164">
        <v>5</v>
      </c>
      <c r="X72" s="164">
        <v>0</v>
      </c>
      <c r="Y72" s="164">
        <v>5</v>
      </c>
      <c r="Z72" s="164">
        <v>10</v>
      </c>
      <c r="AA72" s="164">
        <v>0</v>
      </c>
      <c r="AB72" s="164">
        <v>0</v>
      </c>
      <c r="AC72" s="164">
        <v>1</v>
      </c>
      <c r="AD72" s="164">
        <v>1</v>
      </c>
      <c r="AE72" s="164">
        <f t="shared" si="40"/>
        <v>18</v>
      </c>
      <c r="AF72" s="164">
        <f t="shared" si="41"/>
        <v>11</v>
      </c>
      <c r="AG72" s="164">
        <v>1</v>
      </c>
      <c r="AH72" s="164">
        <v>0</v>
      </c>
      <c r="AI72" s="164">
        <f t="shared" si="42"/>
        <v>15</v>
      </c>
      <c r="AJ72" s="164">
        <f t="shared" si="43"/>
        <v>11</v>
      </c>
      <c r="AK72" s="164">
        <v>3</v>
      </c>
      <c r="AL72" s="164">
        <v>0</v>
      </c>
      <c r="AM72" s="164">
        <v>8</v>
      </c>
      <c r="AN72" s="164">
        <v>3</v>
      </c>
      <c r="AO72" s="164">
        <v>4</v>
      </c>
      <c r="AP72" s="164">
        <v>8</v>
      </c>
      <c r="AQ72" s="164">
        <v>2</v>
      </c>
      <c r="AR72" s="164">
        <v>0</v>
      </c>
      <c r="AS72" s="164">
        <v>0</v>
      </c>
      <c r="AT72" s="164">
        <v>0</v>
      </c>
      <c r="AU72" s="164">
        <f t="shared" si="44"/>
        <v>1</v>
      </c>
      <c r="AV72" s="164">
        <f t="shared" si="45"/>
        <v>0</v>
      </c>
      <c r="AW72" s="164">
        <v>0</v>
      </c>
      <c r="AX72" s="164">
        <v>0</v>
      </c>
      <c r="AY72" s="164">
        <v>0</v>
      </c>
      <c r="AZ72" s="164">
        <v>0</v>
      </c>
      <c r="BA72" s="164">
        <v>1</v>
      </c>
      <c r="BB72" s="164">
        <v>0</v>
      </c>
      <c r="BC72" s="164">
        <v>0</v>
      </c>
      <c r="BD72" s="164">
        <v>0</v>
      </c>
      <c r="BE72" s="164">
        <v>0</v>
      </c>
      <c r="BF72" s="164">
        <v>0</v>
      </c>
      <c r="BG72" s="164">
        <v>0</v>
      </c>
      <c r="BH72" s="173">
        <v>0</v>
      </c>
      <c r="BI72" s="63"/>
      <c r="BJ72" s="63"/>
      <c r="BK72" s="63"/>
      <c r="BL72" s="63"/>
      <c r="BM72" s="63"/>
      <c r="BN72" s="63"/>
    </row>
    <row r="73" spans="1:66" ht="15.75" customHeight="1">
      <c r="A73" s="95" t="s">
        <v>394</v>
      </c>
      <c r="B73" s="96"/>
      <c r="C73" s="158">
        <f aca="true" t="shared" si="70" ref="C73:L73">SUM(C74:C76)</f>
        <v>97</v>
      </c>
      <c r="D73" s="72">
        <f t="shared" si="70"/>
        <v>113</v>
      </c>
      <c r="E73" s="72">
        <f t="shared" si="70"/>
        <v>1</v>
      </c>
      <c r="F73" s="72">
        <f t="shared" si="70"/>
        <v>2</v>
      </c>
      <c r="G73" s="72">
        <f t="shared" si="70"/>
        <v>30</v>
      </c>
      <c r="H73" s="72">
        <f t="shared" si="70"/>
        <v>2</v>
      </c>
      <c r="I73" s="72">
        <f t="shared" si="70"/>
        <v>4</v>
      </c>
      <c r="J73" s="72">
        <f t="shared" si="70"/>
        <v>0</v>
      </c>
      <c r="K73" s="73">
        <f t="shared" si="70"/>
        <v>37</v>
      </c>
      <c r="L73" s="74">
        <f t="shared" si="70"/>
        <v>32</v>
      </c>
      <c r="M73" s="72">
        <f t="shared" si="36"/>
        <v>34</v>
      </c>
      <c r="N73" s="72">
        <f t="shared" si="37"/>
        <v>32</v>
      </c>
      <c r="O73" s="72">
        <f>SUM(O74:O76)</f>
        <v>0</v>
      </c>
      <c r="P73" s="72">
        <f>SUM(P74:P76)</f>
        <v>3</v>
      </c>
      <c r="Q73" s="72">
        <f>SUM(Q74:Q76)</f>
        <v>5</v>
      </c>
      <c r="R73" s="72">
        <f>SUM(R74:R76)</f>
        <v>3</v>
      </c>
      <c r="S73" s="72">
        <f t="shared" si="38"/>
        <v>14</v>
      </c>
      <c r="T73" s="72">
        <f t="shared" si="39"/>
        <v>5</v>
      </c>
      <c r="U73" s="72">
        <f aca="true" t="shared" si="71" ref="U73:AD73">SUM(U74:U76)</f>
        <v>7</v>
      </c>
      <c r="V73" s="73">
        <f t="shared" si="71"/>
        <v>2</v>
      </c>
      <c r="W73" s="75">
        <f t="shared" si="71"/>
        <v>7</v>
      </c>
      <c r="X73" s="75">
        <f t="shared" si="71"/>
        <v>3</v>
      </c>
      <c r="Y73" s="75">
        <f t="shared" si="71"/>
        <v>15</v>
      </c>
      <c r="Z73" s="75">
        <f t="shared" si="71"/>
        <v>21</v>
      </c>
      <c r="AA73" s="75">
        <f t="shared" si="71"/>
        <v>0</v>
      </c>
      <c r="AB73" s="75">
        <f t="shared" si="71"/>
        <v>1</v>
      </c>
      <c r="AC73" s="75">
        <f t="shared" si="71"/>
        <v>4</v>
      </c>
      <c r="AD73" s="75">
        <f t="shared" si="71"/>
        <v>7</v>
      </c>
      <c r="AE73" s="75">
        <f t="shared" si="40"/>
        <v>18</v>
      </c>
      <c r="AF73" s="75">
        <f t="shared" si="41"/>
        <v>25</v>
      </c>
      <c r="AG73" s="75">
        <f>SUM(AG74:AG76)</f>
        <v>2</v>
      </c>
      <c r="AH73" s="75">
        <f>SUM(AH74:AH76)</f>
        <v>2</v>
      </c>
      <c r="AI73" s="75">
        <f t="shared" si="42"/>
        <v>14</v>
      </c>
      <c r="AJ73" s="75">
        <f t="shared" si="43"/>
        <v>22</v>
      </c>
      <c r="AK73" s="75">
        <f aca="true" t="shared" si="72" ref="AK73:AT73">SUM(AK74:AK76)</f>
        <v>1</v>
      </c>
      <c r="AL73" s="75">
        <f t="shared" si="72"/>
        <v>1</v>
      </c>
      <c r="AM73" s="75">
        <f t="shared" si="72"/>
        <v>10</v>
      </c>
      <c r="AN73" s="75">
        <f t="shared" si="72"/>
        <v>11</v>
      </c>
      <c r="AO73" s="75">
        <f t="shared" si="72"/>
        <v>3</v>
      </c>
      <c r="AP73" s="75">
        <f t="shared" si="72"/>
        <v>10</v>
      </c>
      <c r="AQ73" s="75">
        <f t="shared" si="72"/>
        <v>2</v>
      </c>
      <c r="AR73" s="75">
        <f t="shared" si="72"/>
        <v>1</v>
      </c>
      <c r="AS73" s="75">
        <f t="shared" si="72"/>
        <v>0</v>
      </c>
      <c r="AT73" s="75">
        <f t="shared" si="72"/>
        <v>0</v>
      </c>
      <c r="AU73" s="75">
        <f t="shared" si="44"/>
        <v>0</v>
      </c>
      <c r="AV73" s="75">
        <f t="shared" si="45"/>
        <v>0</v>
      </c>
      <c r="AW73" s="75">
        <f aca="true" t="shared" si="73" ref="AW73:BH73">SUM(AW74:AW76)</f>
        <v>0</v>
      </c>
      <c r="AX73" s="75">
        <f t="shared" si="73"/>
        <v>0</v>
      </c>
      <c r="AY73" s="75">
        <f t="shared" si="73"/>
        <v>0</v>
      </c>
      <c r="AZ73" s="75">
        <f t="shared" si="73"/>
        <v>0</v>
      </c>
      <c r="BA73" s="75">
        <f t="shared" si="73"/>
        <v>0</v>
      </c>
      <c r="BB73" s="75">
        <f t="shared" si="73"/>
        <v>0</v>
      </c>
      <c r="BC73" s="75">
        <f t="shared" si="73"/>
        <v>0</v>
      </c>
      <c r="BD73" s="75">
        <f t="shared" si="73"/>
        <v>0</v>
      </c>
      <c r="BE73" s="75">
        <f t="shared" si="73"/>
        <v>0</v>
      </c>
      <c r="BF73" s="75">
        <f t="shared" si="73"/>
        <v>0</v>
      </c>
      <c r="BG73" s="75">
        <f t="shared" si="73"/>
        <v>0</v>
      </c>
      <c r="BH73" s="76">
        <f t="shared" si="73"/>
        <v>0</v>
      </c>
      <c r="BI73" s="63"/>
      <c r="BJ73" s="63"/>
      <c r="BK73" s="63"/>
      <c r="BL73" s="63"/>
      <c r="BM73" s="63"/>
      <c r="BN73" s="63"/>
    </row>
    <row r="74" spans="1:66" ht="15.75" customHeight="1">
      <c r="A74" s="81"/>
      <c r="B74" s="102" t="s">
        <v>395</v>
      </c>
      <c r="C74" s="167">
        <v>24</v>
      </c>
      <c r="D74" s="77">
        <v>32</v>
      </c>
      <c r="E74" s="77">
        <v>0</v>
      </c>
      <c r="F74" s="77">
        <v>2</v>
      </c>
      <c r="G74" s="77">
        <v>9</v>
      </c>
      <c r="H74" s="77">
        <v>1</v>
      </c>
      <c r="I74" s="77">
        <v>0</v>
      </c>
      <c r="J74" s="77">
        <v>0</v>
      </c>
      <c r="K74" s="114">
        <v>17</v>
      </c>
      <c r="L74" s="115">
        <v>10</v>
      </c>
      <c r="M74" s="77">
        <f t="shared" si="36"/>
        <v>13</v>
      </c>
      <c r="N74" s="77">
        <f t="shared" si="37"/>
        <v>11</v>
      </c>
      <c r="O74" s="77">
        <v>0</v>
      </c>
      <c r="P74" s="77">
        <v>2</v>
      </c>
      <c r="Q74" s="77">
        <v>3</v>
      </c>
      <c r="R74" s="77">
        <v>1</v>
      </c>
      <c r="S74" s="77">
        <f t="shared" si="38"/>
        <v>4</v>
      </c>
      <c r="T74" s="77">
        <f t="shared" si="39"/>
        <v>4</v>
      </c>
      <c r="U74" s="77">
        <v>0</v>
      </c>
      <c r="V74" s="114">
        <v>2</v>
      </c>
      <c r="W74" s="159">
        <v>4</v>
      </c>
      <c r="X74" s="159">
        <v>2</v>
      </c>
      <c r="Y74" s="159">
        <v>6</v>
      </c>
      <c r="Z74" s="159">
        <v>4</v>
      </c>
      <c r="AA74" s="159">
        <v>0</v>
      </c>
      <c r="AB74" s="159">
        <v>1</v>
      </c>
      <c r="AC74" s="159">
        <v>3</v>
      </c>
      <c r="AD74" s="159">
        <v>3</v>
      </c>
      <c r="AE74" s="159">
        <f t="shared" si="40"/>
        <v>6</v>
      </c>
      <c r="AF74" s="159">
        <f t="shared" si="41"/>
        <v>5</v>
      </c>
      <c r="AG74" s="159">
        <v>1</v>
      </c>
      <c r="AH74" s="159">
        <v>0</v>
      </c>
      <c r="AI74" s="159">
        <f t="shared" si="42"/>
        <v>4</v>
      </c>
      <c r="AJ74" s="159">
        <f t="shared" si="43"/>
        <v>5</v>
      </c>
      <c r="AK74" s="159">
        <v>0</v>
      </c>
      <c r="AL74" s="159">
        <v>0</v>
      </c>
      <c r="AM74" s="159">
        <v>4</v>
      </c>
      <c r="AN74" s="159">
        <v>2</v>
      </c>
      <c r="AO74" s="159">
        <v>0</v>
      </c>
      <c r="AP74" s="159">
        <v>3</v>
      </c>
      <c r="AQ74" s="159">
        <v>1</v>
      </c>
      <c r="AR74" s="159">
        <v>0</v>
      </c>
      <c r="AS74" s="159">
        <v>0</v>
      </c>
      <c r="AT74" s="159">
        <v>0</v>
      </c>
      <c r="AU74" s="159">
        <f t="shared" si="44"/>
        <v>0</v>
      </c>
      <c r="AV74" s="159">
        <f t="shared" si="45"/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59">
        <v>0</v>
      </c>
      <c r="BC74" s="159">
        <v>0</v>
      </c>
      <c r="BD74" s="159">
        <v>0</v>
      </c>
      <c r="BE74" s="159">
        <v>0</v>
      </c>
      <c r="BF74" s="159">
        <v>0</v>
      </c>
      <c r="BG74" s="159">
        <v>0</v>
      </c>
      <c r="BH74" s="168">
        <v>0</v>
      </c>
      <c r="BI74" s="63"/>
      <c r="BJ74" s="63"/>
      <c r="BK74" s="63"/>
      <c r="BL74" s="63"/>
      <c r="BM74" s="63"/>
      <c r="BN74" s="63"/>
    </row>
    <row r="75" spans="1:66" ht="15.75" customHeight="1">
      <c r="A75" s="81"/>
      <c r="B75" s="102" t="s">
        <v>192</v>
      </c>
      <c r="C75" s="167">
        <v>28</v>
      </c>
      <c r="D75" s="77">
        <v>32</v>
      </c>
      <c r="E75" s="77">
        <v>1</v>
      </c>
      <c r="F75" s="77">
        <v>0</v>
      </c>
      <c r="G75" s="77">
        <v>11</v>
      </c>
      <c r="H75" s="77">
        <v>1</v>
      </c>
      <c r="I75" s="77">
        <v>1</v>
      </c>
      <c r="J75" s="77">
        <v>0</v>
      </c>
      <c r="K75" s="114">
        <v>11</v>
      </c>
      <c r="L75" s="115">
        <v>12</v>
      </c>
      <c r="M75" s="77">
        <f t="shared" si="36"/>
        <v>12</v>
      </c>
      <c r="N75" s="77">
        <f t="shared" si="37"/>
        <v>10</v>
      </c>
      <c r="O75" s="77">
        <v>0</v>
      </c>
      <c r="P75" s="77">
        <v>0</v>
      </c>
      <c r="Q75" s="77">
        <v>1</v>
      </c>
      <c r="R75" s="77">
        <v>0</v>
      </c>
      <c r="S75" s="77">
        <f t="shared" si="38"/>
        <v>5</v>
      </c>
      <c r="T75" s="77">
        <f t="shared" si="39"/>
        <v>0</v>
      </c>
      <c r="U75" s="77">
        <v>4</v>
      </c>
      <c r="V75" s="114">
        <v>0</v>
      </c>
      <c r="W75" s="159">
        <v>1</v>
      </c>
      <c r="X75" s="159">
        <v>0</v>
      </c>
      <c r="Y75" s="159">
        <v>6</v>
      </c>
      <c r="Z75" s="159">
        <v>10</v>
      </c>
      <c r="AA75" s="159">
        <v>0</v>
      </c>
      <c r="AB75" s="159">
        <v>0</v>
      </c>
      <c r="AC75" s="159">
        <v>0</v>
      </c>
      <c r="AD75" s="159">
        <v>2</v>
      </c>
      <c r="AE75" s="159">
        <f t="shared" si="40"/>
        <v>8</v>
      </c>
      <c r="AF75" s="159">
        <f t="shared" si="41"/>
        <v>10</v>
      </c>
      <c r="AG75" s="159">
        <v>1</v>
      </c>
      <c r="AH75" s="159">
        <v>2</v>
      </c>
      <c r="AI75" s="159">
        <f t="shared" si="42"/>
        <v>6</v>
      </c>
      <c r="AJ75" s="159">
        <f t="shared" si="43"/>
        <v>8</v>
      </c>
      <c r="AK75" s="159">
        <v>0</v>
      </c>
      <c r="AL75" s="159">
        <v>0</v>
      </c>
      <c r="AM75" s="159">
        <v>5</v>
      </c>
      <c r="AN75" s="159">
        <v>4</v>
      </c>
      <c r="AO75" s="159">
        <v>1</v>
      </c>
      <c r="AP75" s="159">
        <v>4</v>
      </c>
      <c r="AQ75" s="159">
        <v>1</v>
      </c>
      <c r="AR75" s="159">
        <v>0</v>
      </c>
      <c r="AS75" s="159">
        <v>0</v>
      </c>
      <c r="AT75" s="159">
        <v>0</v>
      </c>
      <c r="AU75" s="159">
        <f t="shared" si="44"/>
        <v>0</v>
      </c>
      <c r="AV75" s="159">
        <f t="shared" si="45"/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59">
        <v>0</v>
      </c>
      <c r="BC75" s="159">
        <v>0</v>
      </c>
      <c r="BD75" s="159">
        <v>0</v>
      </c>
      <c r="BE75" s="159">
        <v>0</v>
      </c>
      <c r="BF75" s="159">
        <v>0</v>
      </c>
      <c r="BG75" s="159">
        <v>0</v>
      </c>
      <c r="BH75" s="168">
        <v>0</v>
      </c>
      <c r="BI75" s="63"/>
      <c r="BJ75" s="63"/>
      <c r="BK75" s="63"/>
      <c r="BL75" s="63"/>
      <c r="BM75" s="63"/>
      <c r="BN75" s="63"/>
    </row>
    <row r="76" spans="1:66" ht="15.75" customHeight="1" thickBot="1">
      <c r="A76" s="109"/>
      <c r="B76" s="110" t="s">
        <v>193</v>
      </c>
      <c r="C76" s="175">
        <v>45</v>
      </c>
      <c r="D76" s="111">
        <v>49</v>
      </c>
      <c r="E76" s="111">
        <v>0</v>
      </c>
      <c r="F76" s="111">
        <v>0</v>
      </c>
      <c r="G76" s="111">
        <v>10</v>
      </c>
      <c r="H76" s="111">
        <v>0</v>
      </c>
      <c r="I76" s="111">
        <v>3</v>
      </c>
      <c r="J76" s="111">
        <v>0</v>
      </c>
      <c r="K76" s="127">
        <v>9</v>
      </c>
      <c r="L76" s="128">
        <v>10</v>
      </c>
      <c r="M76" s="111">
        <f t="shared" si="36"/>
        <v>9</v>
      </c>
      <c r="N76" s="111">
        <f t="shared" si="37"/>
        <v>11</v>
      </c>
      <c r="O76" s="111">
        <v>0</v>
      </c>
      <c r="P76" s="111">
        <v>1</v>
      </c>
      <c r="Q76" s="111">
        <v>1</v>
      </c>
      <c r="R76" s="111">
        <v>2</v>
      </c>
      <c r="S76" s="111">
        <f t="shared" si="38"/>
        <v>5</v>
      </c>
      <c r="T76" s="111">
        <f t="shared" si="39"/>
        <v>1</v>
      </c>
      <c r="U76" s="111">
        <v>3</v>
      </c>
      <c r="V76" s="127">
        <v>0</v>
      </c>
      <c r="W76" s="166">
        <v>2</v>
      </c>
      <c r="X76" s="166">
        <v>1</v>
      </c>
      <c r="Y76" s="166">
        <v>3</v>
      </c>
      <c r="Z76" s="166">
        <v>7</v>
      </c>
      <c r="AA76" s="166">
        <v>0</v>
      </c>
      <c r="AB76" s="166">
        <v>0</v>
      </c>
      <c r="AC76" s="166">
        <v>1</v>
      </c>
      <c r="AD76" s="166">
        <v>2</v>
      </c>
      <c r="AE76" s="166">
        <f t="shared" si="40"/>
        <v>4</v>
      </c>
      <c r="AF76" s="166">
        <f t="shared" si="41"/>
        <v>10</v>
      </c>
      <c r="AG76" s="166">
        <v>0</v>
      </c>
      <c r="AH76" s="166">
        <v>0</v>
      </c>
      <c r="AI76" s="166">
        <f t="shared" si="42"/>
        <v>4</v>
      </c>
      <c r="AJ76" s="166">
        <f t="shared" si="43"/>
        <v>9</v>
      </c>
      <c r="AK76" s="166">
        <v>1</v>
      </c>
      <c r="AL76" s="166">
        <v>1</v>
      </c>
      <c r="AM76" s="166">
        <v>1</v>
      </c>
      <c r="AN76" s="166">
        <v>5</v>
      </c>
      <c r="AO76" s="166">
        <v>2</v>
      </c>
      <c r="AP76" s="166">
        <v>3</v>
      </c>
      <c r="AQ76" s="166">
        <v>0</v>
      </c>
      <c r="AR76" s="166">
        <v>1</v>
      </c>
      <c r="AS76" s="166">
        <v>0</v>
      </c>
      <c r="AT76" s="166">
        <v>0</v>
      </c>
      <c r="AU76" s="166">
        <f t="shared" si="44"/>
        <v>0</v>
      </c>
      <c r="AV76" s="166">
        <f t="shared" si="45"/>
        <v>0</v>
      </c>
      <c r="AW76" s="166">
        <v>0</v>
      </c>
      <c r="AX76" s="166">
        <v>0</v>
      </c>
      <c r="AY76" s="166">
        <v>0</v>
      </c>
      <c r="AZ76" s="166">
        <v>0</v>
      </c>
      <c r="BA76" s="166">
        <v>0</v>
      </c>
      <c r="BB76" s="166">
        <v>0</v>
      </c>
      <c r="BC76" s="166">
        <v>0</v>
      </c>
      <c r="BD76" s="166">
        <v>0</v>
      </c>
      <c r="BE76" s="166">
        <v>0</v>
      </c>
      <c r="BF76" s="166">
        <v>0</v>
      </c>
      <c r="BG76" s="166">
        <v>0</v>
      </c>
      <c r="BH76" s="176">
        <v>0</v>
      </c>
      <c r="BI76" s="63"/>
      <c r="BJ76" s="63"/>
      <c r="BK76" s="63"/>
      <c r="BL76" s="63"/>
      <c r="BM76" s="63"/>
      <c r="BN76" s="63"/>
    </row>
    <row r="77" spans="1:66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</row>
    <row r="78" spans="3:66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</row>
    <row r="79" spans="3:66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</row>
    <row r="80" spans="3:59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3:59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3:59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3:59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3:59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3:59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3:59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3:59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3:59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3:59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3:59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3:59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3:59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3:59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3:59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3:59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3:59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3:59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3:59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3:59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3:59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3:59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3:59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3:59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3:59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</row>
    <row r="105" spans="3:59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3:59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</row>
    <row r="107" spans="3:59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</row>
    <row r="108" spans="3:59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</row>
    <row r="109" spans="3:59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</row>
    <row r="110" spans="3:59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</row>
    <row r="111" spans="3:59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</row>
    <row r="112" spans="3:59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</row>
    <row r="113" spans="3:59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</row>
    <row r="114" spans="3:59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</row>
    <row r="115" spans="3:59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</row>
    <row r="116" spans="3:59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</row>
    <row r="117" spans="3:59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</row>
    <row r="118" spans="3:59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</row>
    <row r="119" spans="3:59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</row>
    <row r="120" spans="3:59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</row>
    <row r="121" spans="3:59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</row>
    <row r="122" spans="3:59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</row>
    <row r="123" spans="3:59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</row>
    <row r="124" spans="3:59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</row>
    <row r="125" spans="3:59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3:59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</row>
    <row r="127" spans="3:59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</row>
    <row r="128" spans="3:59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3:59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</row>
    <row r="130" spans="3:59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</row>
    <row r="131" spans="3:59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3:59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</row>
    <row r="133" spans="3:59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</row>
    <row r="134" spans="3:59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3:59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</row>
    <row r="136" spans="3:59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</row>
    <row r="137" spans="3:59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</row>
    <row r="138" spans="3:59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</row>
    <row r="139" spans="3:59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</row>
    <row r="140" spans="3:59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3:59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</row>
    <row r="142" spans="3:59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</row>
    <row r="143" spans="3:59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</row>
    <row r="144" spans="3:59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</row>
    <row r="145" spans="3:59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</row>
    <row r="146" spans="3:59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3:59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</row>
    <row r="148" spans="3:59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</row>
    <row r="149" spans="3:59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</row>
    <row r="150" spans="3:59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</row>
    <row r="151" spans="3:59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</row>
    <row r="152" spans="3:59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</row>
    <row r="153" spans="3:59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</row>
    <row r="154" spans="3:59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</row>
    <row r="155" spans="3:59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</row>
    <row r="156" spans="3:59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</row>
    <row r="157" spans="3:59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</row>
    <row r="158" spans="3:59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</row>
    <row r="159" spans="3:59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</row>
    <row r="160" spans="3:59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</row>
    <row r="161" spans="3:59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</row>
    <row r="162" spans="3:59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</row>
    <row r="163" spans="3:59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</row>
    <row r="164" spans="3:59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</row>
    <row r="165" spans="3:59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</row>
    <row r="166" spans="3:59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</row>
    <row r="167" spans="3:59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</row>
    <row r="168" spans="3:59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</row>
    <row r="169" spans="3:59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</row>
    <row r="170" spans="3:59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</row>
    <row r="171" spans="3:59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</row>
    <row r="172" spans="3:59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</row>
    <row r="173" spans="3:59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</row>
    <row r="174" spans="3:59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</row>
    <row r="175" spans="3:59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</row>
    <row r="176" spans="3:59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</row>
    <row r="177" spans="3:59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</row>
    <row r="178" spans="3:59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</row>
    <row r="179" spans="3:59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</row>
    <row r="180" spans="3:59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</row>
    <row r="181" spans="3:59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</row>
    <row r="182" spans="3:59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</row>
    <row r="183" spans="3:59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</row>
    <row r="184" spans="3:59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</row>
    <row r="185" spans="3:59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</row>
    <row r="186" spans="3:59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</row>
    <row r="187" spans="3:59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</row>
    <row r="188" spans="3:59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</row>
    <row r="189" spans="3:59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</row>
    <row r="190" spans="3:59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</row>
    <row r="191" spans="3:59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</row>
    <row r="192" spans="3:59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</row>
    <row r="193" spans="3:59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</row>
    <row r="194" spans="3:59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</row>
    <row r="195" spans="3:59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</row>
    <row r="196" spans="3:59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</row>
    <row r="197" spans="3:59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</row>
    <row r="198" spans="3:59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</row>
    <row r="199" spans="3:59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</row>
    <row r="200" spans="3:59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</row>
    <row r="201" spans="3:59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</row>
    <row r="202" spans="3:59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</row>
    <row r="203" spans="3:59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</row>
    <row r="204" spans="3:59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</row>
    <row r="205" spans="3:59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</row>
    <row r="206" spans="3:59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</row>
    <row r="207" spans="3:59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</row>
    <row r="208" spans="3:59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</row>
    <row r="209" spans="3:59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</row>
    <row r="210" spans="3:59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</row>
    <row r="211" spans="3:59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</row>
    <row r="212" spans="3:59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</row>
    <row r="213" spans="3:59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</row>
    <row r="214" spans="3:59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</row>
    <row r="215" spans="3:59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</row>
    <row r="216" spans="3:59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</row>
    <row r="217" spans="3:59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</row>
    <row r="218" spans="3:59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</row>
    <row r="219" spans="3:59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</row>
    <row r="220" spans="3:59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</row>
    <row r="221" spans="3:59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</row>
    <row r="222" spans="3:59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</row>
    <row r="223" spans="3:59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</row>
    <row r="224" spans="3:59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</row>
    <row r="225" spans="3:59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</row>
    <row r="226" spans="3:59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</row>
    <row r="227" spans="3:59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</row>
    <row r="228" spans="3:59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</row>
    <row r="229" spans="3:59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</row>
    <row r="230" spans="3:59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</row>
    <row r="231" spans="3:59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</row>
    <row r="232" spans="3:59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</row>
    <row r="233" spans="3:59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</row>
    <row r="234" spans="3:59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</row>
    <row r="235" spans="3:59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</row>
    <row r="236" spans="3:59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</row>
    <row r="237" spans="3:59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</row>
    <row r="238" spans="3:59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</row>
  </sheetData>
  <sheetProtection/>
  <mergeCells count="72">
    <mergeCell ref="BG3:BH3"/>
    <mergeCell ref="AW3:AX3"/>
    <mergeCell ref="AY3:AZ3"/>
    <mergeCell ref="BA3:BB3"/>
    <mergeCell ref="BE3:BF3"/>
    <mergeCell ref="BC3:BD3"/>
    <mergeCell ref="AT5:AT6"/>
    <mergeCell ref="BH5:BH6"/>
    <mergeCell ref="AQ5:AQ6"/>
    <mergeCell ref="AW5:AW6"/>
    <mergeCell ref="AV5:AV6"/>
    <mergeCell ref="AX5:AX6"/>
    <mergeCell ref="AY5:AZ6"/>
    <mergeCell ref="BC5:BC6"/>
    <mergeCell ref="BD5:BD6"/>
    <mergeCell ref="BE5:BF6"/>
    <mergeCell ref="Z5:Z6"/>
    <mergeCell ref="BG5:BG6"/>
    <mergeCell ref="AM3:AN3"/>
    <mergeCell ref="AO3:AP3"/>
    <mergeCell ref="AI3:AJ3"/>
    <mergeCell ref="AU3:AV3"/>
    <mergeCell ref="AQ3:AR3"/>
    <mergeCell ref="AR5:AR6"/>
    <mergeCell ref="AS3:AT3"/>
    <mergeCell ref="AU5:AU6"/>
    <mergeCell ref="W6:X6"/>
    <mergeCell ref="AS5:AS6"/>
    <mergeCell ref="AE3:AF3"/>
    <mergeCell ref="AG3:AH3"/>
    <mergeCell ref="Y3:Z3"/>
    <mergeCell ref="AA3:AB3"/>
    <mergeCell ref="AC3:AD3"/>
    <mergeCell ref="AK3:AL3"/>
    <mergeCell ref="AM6:AN6"/>
    <mergeCell ref="Y5:Y6"/>
    <mergeCell ref="C5:D6"/>
    <mergeCell ref="E5:F6"/>
    <mergeCell ref="G5:H6"/>
    <mergeCell ref="W3:X3"/>
    <mergeCell ref="M5:N6"/>
    <mergeCell ref="S5:T6"/>
    <mergeCell ref="O5:O6"/>
    <mergeCell ref="P5:P6"/>
    <mergeCell ref="Q5:Q6"/>
    <mergeCell ref="R5:R6"/>
    <mergeCell ref="AK6:AL6"/>
    <mergeCell ref="A3:A8"/>
    <mergeCell ref="B3:B8"/>
    <mergeCell ref="O3:P3"/>
    <mergeCell ref="Q3:R3"/>
    <mergeCell ref="E3:F3"/>
    <mergeCell ref="G3:H3"/>
    <mergeCell ref="K3:L3"/>
    <mergeCell ref="C3:D3"/>
    <mergeCell ref="M3:N3"/>
    <mergeCell ref="S3:T3"/>
    <mergeCell ref="U3:V3"/>
    <mergeCell ref="I3:J3"/>
    <mergeCell ref="I5:J6"/>
    <mergeCell ref="K5:K6"/>
    <mergeCell ref="L5:L6"/>
    <mergeCell ref="AO6:AP6"/>
    <mergeCell ref="AE5:AF6"/>
    <mergeCell ref="AA5:AA6"/>
    <mergeCell ref="BA5:BB6"/>
    <mergeCell ref="AB5:AB6"/>
    <mergeCell ref="AI5:AJ6"/>
    <mergeCell ref="AH5:AH6"/>
    <mergeCell ref="AC5:AC6"/>
    <mergeCell ref="AD5:AD6"/>
    <mergeCell ref="AG5:AG6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50" r:id="rId1"/>
  <headerFooter alignWithMargins="0">
    <oddFooter>&amp;R&amp;A &amp;P/&amp;N</oddFooter>
  </headerFooter>
  <colBreaks count="1" manualBreakCount="1">
    <brk id="28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BD238"/>
  <sheetViews>
    <sheetView view="pageBreakPreview" zoomScale="70" zoomScaleNormal="70" zoomScaleSheetLayoutView="70" workbookViewId="0" topLeftCell="A1">
      <pane xSplit="2" ySplit="8" topLeftCell="AB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71" sqref="AS71"/>
    </sheetView>
  </sheetViews>
  <sheetFormatPr defaultColWidth="9.00390625" defaultRowHeight="13.5"/>
  <cols>
    <col min="1" max="1" width="8.75390625" style="10" customWidth="1"/>
    <col min="2" max="2" width="11.625" style="10" customWidth="1"/>
    <col min="3" max="18" width="5.875" style="10" customWidth="1"/>
    <col min="19" max="22" width="9.00390625" style="10" customWidth="1"/>
    <col min="23" max="23" width="5.25390625" style="10" customWidth="1"/>
    <col min="24" max="24" width="5.625" style="10" customWidth="1"/>
    <col min="25" max="26" width="7.125" style="10" customWidth="1"/>
    <col min="27" max="30" width="8.875" style="10" customWidth="1"/>
    <col min="31" max="50" width="5.875" style="10" customWidth="1"/>
    <col min="51" max="16384" width="9.00390625" style="10" customWidth="1"/>
  </cols>
  <sheetData>
    <row r="1" spans="1:22" ht="30" customHeight="1">
      <c r="A1" s="3" t="s">
        <v>396</v>
      </c>
      <c r="B1" s="4"/>
      <c r="C1" s="4"/>
      <c r="D1" s="4"/>
      <c r="E1" s="4"/>
      <c r="F1" s="4"/>
      <c r="G1" s="5"/>
      <c r="H1" s="6"/>
      <c r="I1" s="4"/>
      <c r="J1" s="4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</row>
    <row r="2" spans="1:22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50" ht="19.5" customHeight="1">
      <c r="A3" s="407" t="s">
        <v>194</v>
      </c>
      <c r="B3" s="411" t="s">
        <v>198</v>
      </c>
      <c r="C3" s="405" t="s">
        <v>397</v>
      </c>
      <c r="D3" s="429"/>
      <c r="E3" s="401" t="s">
        <v>398</v>
      </c>
      <c r="F3" s="402"/>
      <c r="G3" s="401" t="s">
        <v>399</v>
      </c>
      <c r="H3" s="402"/>
      <c r="I3" s="401" t="s">
        <v>400</v>
      </c>
      <c r="J3" s="418"/>
      <c r="K3" s="401" t="s">
        <v>401</v>
      </c>
      <c r="L3" s="402"/>
      <c r="M3" s="401" t="s">
        <v>402</v>
      </c>
      <c r="N3" s="418"/>
      <c r="O3" s="401" t="s">
        <v>403</v>
      </c>
      <c r="P3" s="418"/>
      <c r="Q3" s="401" t="s">
        <v>404</v>
      </c>
      <c r="R3" s="418"/>
      <c r="S3" s="405" t="s">
        <v>405</v>
      </c>
      <c r="T3" s="429"/>
      <c r="U3" s="401" t="s">
        <v>406</v>
      </c>
      <c r="V3" s="418"/>
      <c r="W3" s="401" t="s">
        <v>407</v>
      </c>
      <c r="X3" s="418"/>
      <c r="Y3" s="401" t="s">
        <v>408</v>
      </c>
      <c r="Z3" s="418"/>
      <c r="AA3" s="405" t="s">
        <v>409</v>
      </c>
      <c r="AB3" s="406"/>
      <c r="AC3" s="401" t="s">
        <v>410</v>
      </c>
      <c r="AD3" s="418"/>
      <c r="AE3" s="401" t="s">
        <v>411</v>
      </c>
      <c r="AF3" s="402"/>
      <c r="AG3" s="401" t="s">
        <v>412</v>
      </c>
      <c r="AH3" s="418"/>
      <c r="AI3" s="401" t="s">
        <v>413</v>
      </c>
      <c r="AJ3" s="418"/>
      <c r="AK3" s="401" t="s">
        <v>414</v>
      </c>
      <c r="AL3" s="402"/>
      <c r="AM3" s="401" t="s">
        <v>415</v>
      </c>
      <c r="AN3" s="418"/>
      <c r="AO3" s="401" t="s">
        <v>416</v>
      </c>
      <c r="AP3" s="402"/>
      <c r="AQ3" s="401" t="s">
        <v>417</v>
      </c>
      <c r="AR3" s="418"/>
      <c r="AS3" s="401" t="s">
        <v>418</v>
      </c>
      <c r="AT3" s="402"/>
      <c r="AU3" s="401" t="s">
        <v>419</v>
      </c>
      <c r="AV3" s="418"/>
      <c r="AW3" s="401" t="s">
        <v>420</v>
      </c>
      <c r="AX3" s="422"/>
    </row>
    <row r="4" spans="1:50" ht="4.5" customHeight="1">
      <c r="A4" s="408"/>
      <c r="B4" s="412"/>
      <c r="C4" s="11"/>
      <c r="D4" s="133"/>
      <c r="E4" s="13"/>
      <c r="F4" s="14"/>
      <c r="G4" s="13"/>
      <c r="H4" s="14"/>
      <c r="I4" s="13"/>
      <c r="J4" s="15"/>
      <c r="K4" s="13"/>
      <c r="L4" s="14"/>
      <c r="M4" s="13"/>
      <c r="N4" s="15"/>
      <c r="O4" s="13"/>
      <c r="P4" s="15"/>
      <c r="Q4" s="13"/>
      <c r="R4" s="15"/>
      <c r="S4" s="11"/>
      <c r="T4" s="133"/>
      <c r="U4" s="13"/>
      <c r="V4" s="15"/>
      <c r="W4" s="13"/>
      <c r="X4" s="15"/>
      <c r="Y4" s="13"/>
      <c r="Z4" s="15"/>
      <c r="AA4" s="11"/>
      <c r="AB4" s="12"/>
      <c r="AC4" s="13"/>
      <c r="AD4" s="15"/>
      <c r="AE4" s="13"/>
      <c r="AF4" s="14"/>
      <c r="AG4" s="13"/>
      <c r="AH4" s="15"/>
      <c r="AI4" s="13"/>
      <c r="AJ4" s="15"/>
      <c r="AK4" s="13"/>
      <c r="AL4" s="14"/>
      <c r="AM4" s="13"/>
      <c r="AN4" s="15"/>
      <c r="AO4" s="13"/>
      <c r="AP4" s="14"/>
      <c r="AQ4" s="13"/>
      <c r="AR4" s="15"/>
      <c r="AS4" s="13"/>
      <c r="AT4" s="14"/>
      <c r="AU4" s="13"/>
      <c r="AV4" s="15"/>
      <c r="AW4" s="13"/>
      <c r="AX4" s="16"/>
    </row>
    <row r="5" spans="1:50" ht="19.5" customHeight="1">
      <c r="A5" s="409"/>
      <c r="B5" s="413"/>
      <c r="C5" s="399" t="s">
        <v>421</v>
      </c>
      <c r="D5" s="431" t="s">
        <v>422</v>
      </c>
      <c r="E5" s="403" t="s">
        <v>423</v>
      </c>
      <c r="F5" s="417"/>
      <c r="G5" s="403" t="s">
        <v>424</v>
      </c>
      <c r="H5" s="444"/>
      <c r="I5" s="27"/>
      <c r="J5" s="138"/>
      <c r="K5" s="19"/>
      <c r="L5" s="20"/>
      <c r="M5" s="403" t="s">
        <v>425</v>
      </c>
      <c r="N5" s="434"/>
      <c r="O5" s="403" t="s">
        <v>426</v>
      </c>
      <c r="P5" s="416" t="s">
        <v>427</v>
      </c>
      <c r="Q5" s="403" t="s">
        <v>428</v>
      </c>
      <c r="R5" s="416" t="s">
        <v>429</v>
      </c>
      <c r="S5" s="435" t="s">
        <v>430</v>
      </c>
      <c r="T5" s="436"/>
      <c r="U5" s="400" t="s">
        <v>431</v>
      </c>
      <c r="V5" s="434"/>
      <c r="W5" s="403" t="s">
        <v>432</v>
      </c>
      <c r="X5" s="434"/>
      <c r="Y5" s="423" t="s">
        <v>433</v>
      </c>
      <c r="Z5" s="451"/>
      <c r="AA5" s="399" t="s">
        <v>434</v>
      </c>
      <c r="AB5" s="438"/>
      <c r="AC5" s="403" t="s">
        <v>435</v>
      </c>
      <c r="AD5" s="434"/>
      <c r="AE5" s="27"/>
      <c r="AF5" s="29"/>
      <c r="AG5" s="27"/>
      <c r="AH5" s="29"/>
      <c r="AI5" s="27"/>
      <c r="AJ5" s="29"/>
      <c r="AK5" s="27"/>
      <c r="AL5" s="28"/>
      <c r="AM5" s="27"/>
      <c r="AN5" s="29"/>
      <c r="AO5" s="27"/>
      <c r="AP5" s="28"/>
      <c r="AQ5" s="27"/>
      <c r="AR5" s="138"/>
      <c r="AS5" s="403" t="s">
        <v>436</v>
      </c>
      <c r="AT5" s="434"/>
      <c r="AU5" s="403" t="s">
        <v>437</v>
      </c>
      <c r="AV5" s="416"/>
      <c r="AW5" s="403" t="s">
        <v>438</v>
      </c>
      <c r="AX5" s="433"/>
    </row>
    <row r="6" spans="1:50" ht="139.5" customHeight="1">
      <c r="A6" s="409"/>
      <c r="B6" s="413"/>
      <c r="C6" s="425"/>
      <c r="D6" s="417"/>
      <c r="E6" s="392"/>
      <c r="F6" s="417"/>
      <c r="G6" s="426"/>
      <c r="H6" s="444"/>
      <c r="I6" s="403" t="s">
        <v>439</v>
      </c>
      <c r="J6" s="416"/>
      <c r="K6" s="27" t="s">
        <v>440</v>
      </c>
      <c r="L6" s="177" t="s">
        <v>441</v>
      </c>
      <c r="M6" s="425"/>
      <c r="N6" s="434"/>
      <c r="O6" s="425"/>
      <c r="P6" s="434"/>
      <c r="Q6" s="425"/>
      <c r="R6" s="434"/>
      <c r="S6" s="437"/>
      <c r="T6" s="436"/>
      <c r="U6" s="425"/>
      <c r="V6" s="434"/>
      <c r="W6" s="425"/>
      <c r="X6" s="434"/>
      <c r="Y6" s="452"/>
      <c r="Z6" s="451"/>
      <c r="AA6" s="428"/>
      <c r="AB6" s="438"/>
      <c r="AC6" s="425"/>
      <c r="AD6" s="434"/>
      <c r="AE6" s="403" t="s">
        <v>442</v>
      </c>
      <c r="AF6" s="434"/>
      <c r="AG6" s="403" t="s">
        <v>443</v>
      </c>
      <c r="AH6" s="434"/>
      <c r="AI6" s="27" t="s">
        <v>444</v>
      </c>
      <c r="AJ6" s="29" t="s">
        <v>445</v>
      </c>
      <c r="AK6" s="403" t="s">
        <v>446</v>
      </c>
      <c r="AL6" s="434"/>
      <c r="AM6" s="27" t="s">
        <v>447</v>
      </c>
      <c r="AN6" s="29" t="s">
        <v>448</v>
      </c>
      <c r="AO6" s="423" t="s">
        <v>449</v>
      </c>
      <c r="AP6" s="451"/>
      <c r="AQ6" s="27" t="s">
        <v>127</v>
      </c>
      <c r="AR6" s="29" t="s">
        <v>435</v>
      </c>
      <c r="AS6" s="425"/>
      <c r="AT6" s="434"/>
      <c r="AU6" s="403"/>
      <c r="AV6" s="416"/>
      <c r="AW6" s="403"/>
      <c r="AX6" s="433"/>
    </row>
    <row r="7" spans="1:50" ht="4.5" customHeight="1">
      <c r="A7" s="409"/>
      <c r="B7" s="413"/>
      <c r="C7" s="154"/>
      <c r="D7" s="40"/>
      <c r="E7" s="35"/>
      <c r="F7" s="40"/>
      <c r="G7" s="146"/>
      <c r="H7" s="191"/>
      <c r="I7" s="37"/>
      <c r="J7" s="39"/>
      <c r="K7" s="37"/>
      <c r="L7" s="38"/>
      <c r="M7" s="154"/>
      <c r="N7" s="148"/>
      <c r="O7" s="154"/>
      <c r="P7" s="148"/>
      <c r="Q7" s="154"/>
      <c r="R7" s="148"/>
      <c r="S7" s="149"/>
      <c r="T7" s="150"/>
      <c r="U7" s="154"/>
      <c r="V7" s="148"/>
      <c r="W7" s="154"/>
      <c r="X7" s="148"/>
      <c r="Y7" s="194"/>
      <c r="Z7" s="195"/>
      <c r="AA7" s="152"/>
      <c r="AB7" s="178"/>
      <c r="AC7" s="154"/>
      <c r="AD7" s="148"/>
      <c r="AE7" s="37"/>
      <c r="AF7" s="148"/>
      <c r="AG7" s="37"/>
      <c r="AH7" s="148"/>
      <c r="AI7" s="146"/>
      <c r="AJ7" s="147"/>
      <c r="AK7" s="37"/>
      <c r="AL7" s="148"/>
      <c r="AM7" s="37"/>
      <c r="AN7" s="39"/>
      <c r="AO7" s="41"/>
      <c r="AP7" s="195"/>
      <c r="AQ7" s="146"/>
      <c r="AR7" s="191"/>
      <c r="AS7" s="154"/>
      <c r="AT7" s="148"/>
      <c r="AU7" s="37"/>
      <c r="AV7" s="39"/>
      <c r="AW7" s="37"/>
      <c r="AX7" s="155"/>
    </row>
    <row r="8" spans="1:50" ht="19.5" customHeight="1" thickBot="1">
      <c r="A8" s="410"/>
      <c r="B8" s="396"/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4" t="s">
        <v>196</v>
      </c>
      <c r="J8" s="179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5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6" t="s">
        <v>195</v>
      </c>
    </row>
    <row r="9" spans="1:56" s="7" customFormat="1" ht="15.75" customHeight="1">
      <c r="A9" s="47"/>
      <c r="B9" s="48" t="s">
        <v>926</v>
      </c>
      <c r="C9" s="49">
        <v>47</v>
      </c>
      <c r="D9" s="49">
        <v>43</v>
      </c>
      <c r="E9" s="49">
        <v>3</v>
      </c>
      <c r="F9" s="49">
        <v>0</v>
      </c>
      <c r="G9" s="49">
        <v>20</v>
      </c>
      <c r="H9" s="49">
        <v>24</v>
      </c>
      <c r="I9" s="49">
        <v>15</v>
      </c>
      <c r="J9" s="49">
        <v>15</v>
      </c>
      <c r="K9" s="50">
        <v>5</v>
      </c>
      <c r="L9" s="51">
        <v>9</v>
      </c>
      <c r="M9" s="49">
        <v>4</v>
      </c>
      <c r="N9" s="52">
        <v>3</v>
      </c>
      <c r="O9" s="49">
        <v>15</v>
      </c>
      <c r="P9" s="49">
        <v>9</v>
      </c>
      <c r="Q9" s="49">
        <v>5</v>
      </c>
      <c r="R9" s="49">
        <v>7</v>
      </c>
      <c r="S9" s="49">
        <v>461</v>
      </c>
      <c r="T9" s="49">
        <v>1112</v>
      </c>
      <c r="U9" s="49">
        <v>304</v>
      </c>
      <c r="V9" s="50">
        <v>959</v>
      </c>
      <c r="W9" s="53">
        <v>5</v>
      </c>
      <c r="X9" s="53">
        <v>3</v>
      </c>
      <c r="Y9" s="53">
        <v>152</v>
      </c>
      <c r="Z9" s="53">
        <v>150</v>
      </c>
      <c r="AA9" s="53">
        <v>2084</v>
      </c>
      <c r="AB9" s="53">
        <v>1263</v>
      </c>
      <c r="AC9" s="53">
        <v>1005</v>
      </c>
      <c r="AD9" s="53">
        <v>728</v>
      </c>
      <c r="AE9" s="53">
        <v>228</v>
      </c>
      <c r="AF9" s="53">
        <v>116</v>
      </c>
      <c r="AG9" s="53">
        <v>191</v>
      </c>
      <c r="AH9" s="53">
        <v>135</v>
      </c>
      <c r="AI9" s="53">
        <v>160</v>
      </c>
      <c r="AJ9" s="53">
        <v>154</v>
      </c>
      <c r="AK9" s="53">
        <v>214</v>
      </c>
      <c r="AL9" s="53">
        <v>193</v>
      </c>
      <c r="AM9" s="53">
        <v>25</v>
      </c>
      <c r="AN9" s="53">
        <v>26</v>
      </c>
      <c r="AO9" s="53">
        <v>29</v>
      </c>
      <c r="AP9" s="53">
        <v>14</v>
      </c>
      <c r="AQ9" s="53">
        <v>158</v>
      </c>
      <c r="AR9" s="53">
        <v>90</v>
      </c>
      <c r="AS9" s="53">
        <v>926</v>
      </c>
      <c r="AT9" s="53">
        <v>399</v>
      </c>
      <c r="AU9" s="53">
        <v>12</v>
      </c>
      <c r="AV9" s="53">
        <v>16</v>
      </c>
      <c r="AW9" s="53">
        <v>141</v>
      </c>
      <c r="AX9" s="54">
        <v>120</v>
      </c>
      <c r="AY9" s="55"/>
      <c r="AZ9" s="55"/>
      <c r="BA9" s="55"/>
      <c r="BB9" s="55"/>
      <c r="BC9" s="55"/>
      <c r="BD9" s="55"/>
    </row>
    <row r="10" spans="1:56" s="7" customFormat="1" ht="15.75" customHeight="1">
      <c r="A10" s="47"/>
      <c r="B10" s="48">
        <v>20</v>
      </c>
      <c r="C10" s="49">
        <v>35</v>
      </c>
      <c r="D10" s="49">
        <v>31</v>
      </c>
      <c r="E10" s="49">
        <v>3</v>
      </c>
      <c r="F10" s="49">
        <v>2</v>
      </c>
      <c r="G10" s="49">
        <v>19</v>
      </c>
      <c r="H10" s="49">
        <v>16</v>
      </c>
      <c r="I10" s="49">
        <v>14</v>
      </c>
      <c r="J10" s="49">
        <v>12</v>
      </c>
      <c r="K10" s="50">
        <v>5</v>
      </c>
      <c r="L10" s="51">
        <v>4</v>
      </c>
      <c r="M10" s="49">
        <v>0</v>
      </c>
      <c r="N10" s="52">
        <v>2</v>
      </c>
      <c r="O10" s="49">
        <v>8</v>
      </c>
      <c r="P10" s="49">
        <v>8</v>
      </c>
      <c r="Q10" s="49">
        <v>5</v>
      </c>
      <c r="R10" s="49">
        <v>3</v>
      </c>
      <c r="S10" s="49">
        <v>568</v>
      </c>
      <c r="T10" s="49">
        <v>1370</v>
      </c>
      <c r="U10" s="49">
        <v>383</v>
      </c>
      <c r="V10" s="50">
        <v>1205</v>
      </c>
      <c r="W10" s="53">
        <v>8</v>
      </c>
      <c r="X10" s="53">
        <v>5</v>
      </c>
      <c r="Y10" s="53">
        <v>177</v>
      </c>
      <c r="Z10" s="53">
        <v>160</v>
      </c>
      <c r="AA10" s="53">
        <v>2080</v>
      </c>
      <c r="AB10" s="53">
        <v>1220</v>
      </c>
      <c r="AC10" s="53">
        <v>1053</v>
      </c>
      <c r="AD10" s="53">
        <v>748</v>
      </c>
      <c r="AE10" s="53">
        <v>202</v>
      </c>
      <c r="AF10" s="53">
        <v>87</v>
      </c>
      <c r="AG10" s="53">
        <v>207</v>
      </c>
      <c r="AH10" s="53">
        <v>142</v>
      </c>
      <c r="AI10" s="53">
        <v>168</v>
      </c>
      <c r="AJ10" s="53">
        <v>188</v>
      </c>
      <c r="AK10" s="53">
        <v>235</v>
      </c>
      <c r="AL10" s="53">
        <v>218</v>
      </c>
      <c r="AM10" s="53">
        <v>30</v>
      </c>
      <c r="AN10" s="53">
        <v>25</v>
      </c>
      <c r="AO10" s="53">
        <v>26</v>
      </c>
      <c r="AP10" s="53">
        <v>16</v>
      </c>
      <c r="AQ10" s="53">
        <v>185</v>
      </c>
      <c r="AR10" s="53">
        <v>72</v>
      </c>
      <c r="AS10" s="53">
        <v>873</v>
      </c>
      <c r="AT10" s="53">
        <v>355</v>
      </c>
      <c r="AU10" s="53">
        <v>13</v>
      </c>
      <c r="AV10" s="53">
        <v>7</v>
      </c>
      <c r="AW10" s="53">
        <v>141</v>
      </c>
      <c r="AX10" s="54">
        <v>110</v>
      </c>
      <c r="AY10" s="55"/>
      <c r="AZ10" s="55"/>
      <c r="BA10" s="55"/>
      <c r="BB10" s="55"/>
      <c r="BC10" s="55"/>
      <c r="BD10" s="55"/>
    </row>
    <row r="11" spans="1:56" ht="15.75" customHeight="1">
      <c r="A11" s="47"/>
      <c r="B11" s="56">
        <v>21</v>
      </c>
      <c r="C11" s="57">
        <f aca="true" t="shared" si="0" ref="C11:AX11">SUM(C13,C14)</f>
        <v>33</v>
      </c>
      <c r="D11" s="57">
        <f t="shared" si="0"/>
        <v>46</v>
      </c>
      <c r="E11" s="57">
        <f t="shared" si="0"/>
        <v>1</v>
      </c>
      <c r="F11" s="57">
        <f t="shared" si="0"/>
        <v>1</v>
      </c>
      <c r="G11" s="57">
        <f t="shared" si="0"/>
        <v>23</v>
      </c>
      <c r="H11" s="57">
        <f t="shared" si="0"/>
        <v>27</v>
      </c>
      <c r="I11" s="57">
        <f t="shared" si="0"/>
        <v>12</v>
      </c>
      <c r="J11" s="57">
        <f t="shared" si="0"/>
        <v>19</v>
      </c>
      <c r="K11" s="58">
        <f t="shared" si="0"/>
        <v>11</v>
      </c>
      <c r="L11" s="59">
        <f t="shared" si="0"/>
        <v>8</v>
      </c>
      <c r="M11" s="57">
        <f t="shared" si="0"/>
        <v>0</v>
      </c>
      <c r="N11" s="60">
        <f t="shared" si="0"/>
        <v>3</v>
      </c>
      <c r="O11" s="57">
        <f t="shared" si="0"/>
        <v>7</v>
      </c>
      <c r="P11" s="57">
        <f t="shared" si="0"/>
        <v>7</v>
      </c>
      <c r="Q11" s="57">
        <f t="shared" si="0"/>
        <v>2</v>
      </c>
      <c r="R11" s="57">
        <f t="shared" si="0"/>
        <v>8</v>
      </c>
      <c r="S11" s="57">
        <f t="shared" si="0"/>
        <v>576</v>
      </c>
      <c r="T11" s="57">
        <f t="shared" si="0"/>
        <v>1472</v>
      </c>
      <c r="U11" s="57">
        <f t="shared" si="0"/>
        <v>377</v>
      </c>
      <c r="V11" s="58">
        <f t="shared" si="0"/>
        <v>1284</v>
      </c>
      <c r="W11" s="61">
        <f t="shared" si="0"/>
        <v>2</v>
      </c>
      <c r="X11" s="61">
        <f t="shared" si="0"/>
        <v>4</v>
      </c>
      <c r="Y11" s="61">
        <f t="shared" si="0"/>
        <v>197</v>
      </c>
      <c r="Z11" s="61">
        <f t="shared" si="0"/>
        <v>184</v>
      </c>
      <c r="AA11" s="61">
        <f t="shared" si="0"/>
        <v>2035</v>
      </c>
      <c r="AB11" s="61">
        <f t="shared" si="0"/>
        <v>1180</v>
      </c>
      <c r="AC11" s="61">
        <f t="shared" si="0"/>
        <v>1021</v>
      </c>
      <c r="AD11" s="61">
        <f t="shared" si="0"/>
        <v>694</v>
      </c>
      <c r="AE11" s="61">
        <f t="shared" si="0"/>
        <v>203</v>
      </c>
      <c r="AF11" s="61">
        <f t="shared" si="0"/>
        <v>87</v>
      </c>
      <c r="AG11" s="61">
        <f t="shared" si="0"/>
        <v>179</v>
      </c>
      <c r="AH11" s="61">
        <f t="shared" si="0"/>
        <v>150</v>
      </c>
      <c r="AI11" s="61">
        <f t="shared" si="0"/>
        <v>185</v>
      </c>
      <c r="AJ11" s="61">
        <f t="shared" si="0"/>
        <v>161</v>
      </c>
      <c r="AK11" s="61">
        <f t="shared" si="0"/>
        <v>219</v>
      </c>
      <c r="AL11" s="61">
        <f t="shared" si="0"/>
        <v>196</v>
      </c>
      <c r="AM11" s="61">
        <f t="shared" si="0"/>
        <v>25</v>
      </c>
      <c r="AN11" s="61">
        <f t="shared" si="0"/>
        <v>16</v>
      </c>
      <c r="AO11" s="61">
        <f t="shared" si="0"/>
        <v>26</v>
      </c>
      <c r="AP11" s="61">
        <f t="shared" si="0"/>
        <v>15</v>
      </c>
      <c r="AQ11" s="61">
        <f t="shared" si="0"/>
        <v>184</v>
      </c>
      <c r="AR11" s="61">
        <f t="shared" si="0"/>
        <v>69</v>
      </c>
      <c r="AS11" s="61">
        <f t="shared" si="0"/>
        <v>868</v>
      </c>
      <c r="AT11" s="61">
        <f t="shared" si="0"/>
        <v>371</v>
      </c>
      <c r="AU11" s="61">
        <f t="shared" si="0"/>
        <v>10</v>
      </c>
      <c r="AV11" s="61">
        <f t="shared" si="0"/>
        <v>13</v>
      </c>
      <c r="AW11" s="61">
        <f t="shared" si="0"/>
        <v>136</v>
      </c>
      <c r="AX11" s="62">
        <f t="shared" si="0"/>
        <v>102</v>
      </c>
      <c r="AY11" s="63"/>
      <c r="AZ11" s="63"/>
      <c r="BA11" s="63"/>
      <c r="BB11" s="63"/>
      <c r="BC11" s="63"/>
      <c r="BD11" s="63"/>
    </row>
    <row r="12" spans="1:56" ht="15.75" customHeight="1">
      <c r="A12" s="64"/>
      <c r="B12" s="65"/>
      <c r="C12" s="66"/>
      <c r="D12" s="67"/>
      <c r="E12" s="67"/>
      <c r="F12" s="67"/>
      <c r="G12" s="67"/>
      <c r="H12" s="67"/>
      <c r="I12" s="67"/>
      <c r="J12" s="67"/>
      <c r="K12" s="68"/>
      <c r="L12" s="69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7"/>
      <c r="AY12" s="63"/>
      <c r="AZ12" s="63"/>
      <c r="BA12" s="63"/>
      <c r="BB12" s="63"/>
      <c r="BC12" s="63"/>
      <c r="BD12" s="63"/>
    </row>
    <row r="13" spans="1:56" ht="15.75" customHeight="1">
      <c r="A13" s="64"/>
      <c r="B13" s="65" t="s">
        <v>143</v>
      </c>
      <c r="C13" s="180">
        <f aca="true" t="shared" si="1" ref="C13:AX13">SUM(C16,C26,C27,C28,C29,C31,C32,C35,C36,C37,C39,C40,C44,C45,C46,C47,C48,C51,C52,C56,C57,C64,C68,C69,C71,C72,C74,C75,C76)</f>
        <v>33</v>
      </c>
      <c r="D13" s="181">
        <f t="shared" si="1"/>
        <v>46</v>
      </c>
      <c r="E13" s="181">
        <f t="shared" si="1"/>
        <v>1</v>
      </c>
      <c r="F13" s="181">
        <f t="shared" si="1"/>
        <v>1</v>
      </c>
      <c r="G13" s="181">
        <f t="shared" si="1"/>
        <v>23</v>
      </c>
      <c r="H13" s="181">
        <f t="shared" si="1"/>
        <v>27</v>
      </c>
      <c r="I13" s="181">
        <f t="shared" si="1"/>
        <v>12</v>
      </c>
      <c r="J13" s="181">
        <f t="shared" si="1"/>
        <v>19</v>
      </c>
      <c r="K13" s="182">
        <f t="shared" si="1"/>
        <v>11</v>
      </c>
      <c r="L13" s="183">
        <f t="shared" si="1"/>
        <v>8</v>
      </c>
      <c r="M13" s="181">
        <f t="shared" si="1"/>
        <v>0</v>
      </c>
      <c r="N13" s="181">
        <f t="shared" si="1"/>
        <v>3</v>
      </c>
      <c r="O13" s="181">
        <f t="shared" si="1"/>
        <v>7</v>
      </c>
      <c r="P13" s="181">
        <f t="shared" si="1"/>
        <v>7</v>
      </c>
      <c r="Q13" s="181">
        <f t="shared" si="1"/>
        <v>2</v>
      </c>
      <c r="R13" s="181">
        <f t="shared" si="1"/>
        <v>8</v>
      </c>
      <c r="S13" s="181">
        <f t="shared" si="1"/>
        <v>544</v>
      </c>
      <c r="T13" s="181">
        <f t="shared" si="1"/>
        <v>1371</v>
      </c>
      <c r="U13" s="181">
        <f t="shared" si="1"/>
        <v>353</v>
      </c>
      <c r="V13" s="182">
        <f t="shared" si="1"/>
        <v>1197</v>
      </c>
      <c r="W13" s="180">
        <f t="shared" si="1"/>
        <v>2</v>
      </c>
      <c r="X13" s="180">
        <f t="shared" si="1"/>
        <v>3</v>
      </c>
      <c r="Y13" s="180">
        <f t="shared" si="1"/>
        <v>189</v>
      </c>
      <c r="Z13" s="180">
        <f t="shared" si="1"/>
        <v>171</v>
      </c>
      <c r="AA13" s="180">
        <f t="shared" si="1"/>
        <v>1919</v>
      </c>
      <c r="AB13" s="180">
        <f t="shared" si="1"/>
        <v>1088</v>
      </c>
      <c r="AC13" s="180">
        <f t="shared" si="1"/>
        <v>948</v>
      </c>
      <c r="AD13" s="180">
        <f t="shared" si="1"/>
        <v>640</v>
      </c>
      <c r="AE13" s="180">
        <f t="shared" si="1"/>
        <v>191</v>
      </c>
      <c r="AF13" s="180">
        <f t="shared" si="1"/>
        <v>79</v>
      </c>
      <c r="AG13" s="180">
        <f t="shared" si="1"/>
        <v>165</v>
      </c>
      <c r="AH13" s="180">
        <f t="shared" si="1"/>
        <v>142</v>
      </c>
      <c r="AI13" s="180">
        <f t="shared" si="1"/>
        <v>170</v>
      </c>
      <c r="AJ13" s="180">
        <f t="shared" si="1"/>
        <v>146</v>
      </c>
      <c r="AK13" s="180">
        <f t="shared" si="1"/>
        <v>203</v>
      </c>
      <c r="AL13" s="180">
        <f t="shared" si="1"/>
        <v>185</v>
      </c>
      <c r="AM13" s="180">
        <f t="shared" si="1"/>
        <v>24</v>
      </c>
      <c r="AN13" s="180">
        <f t="shared" si="1"/>
        <v>14</v>
      </c>
      <c r="AO13" s="180">
        <f t="shared" si="1"/>
        <v>23</v>
      </c>
      <c r="AP13" s="180">
        <f t="shared" si="1"/>
        <v>15</v>
      </c>
      <c r="AQ13" s="180">
        <f t="shared" si="1"/>
        <v>172</v>
      </c>
      <c r="AR13" s="180">
        <f t="shared" si="1"/>
        <v>59</v>
      </c>
      <c r="AS13" s="180">
        <f t="shared" si="1"/>
        <v>826</v>
      </c>
      <c r="AT13" s="180">
        <f t="shared" si="1"/>
        <v>344</v>
      </c>
      <c r="AU13" s="180">
        <f t="shared" si="1"/>
        <v>10</v>
      </c>
      <c r="AV13" s="180">
        <f t="shared" si="1"/>
        <v>10</v>
      </c>
      <c r="AW13" s="180">
        <f t="shared" si="1"/>
        <v>135</v>
      </c>
      <c r="AX13" s="184">
        <f t="shared" si="1"/>
        <v>94</v>
      </c>
      <c r="AY13" s="63"/>
      <c r="AZ13" s="63"/>
      <c r="BA13" s="63"/>
      <c r="BB13" s="63"/>
      <c r="BC13" s="63"/>
      <c r="BD13" s="63"/>
    </row>
    <row r="14" spans="1:56" ht="15.75" customHeight="1">
      <c r="A14" s="64"/>
      <c r="B14" s="65" t="s">
        <v>144</v>
      </c>
      <c r="C14" s="180">
        <f aca="true" t="shared" si="2" ref="C14:AX14">SUM(C33,C41,C42,C49,C53,C54,C58,C60,C61,C62,C65,C66)</f>
        <v>0</v>
      </c>
      <c r="D14" s="181">
        <f t="shared" si="2"/>
        <v>0</v>
      </c>
      <c r="E14" s="181">
        <f t="shared" si="2"/>
        <v>0</v>
      </c>
      <c r="F14" s="181">
        <f t="shared" si="2"/>
        <v>0</v>
      </c>
      <c r="G14" s="181">
        <f t="shared" si="2"/>
        <v>0</v>
      </c>
      <c r="H14" s="181">
        <f t="shared" si="2"/>
        <v>0</v>
      </c>
      <c r="I14" s="181">
        <f t="shared" si="2"/>
        <v>0</v>
      </c>
      <c r="J14" s="181">
        <f t="shared" si="2"/>
        <v>0</v>
      </c>
      <c r="K14" s="182">
        <f t="shared" si="2"/>
        <v>0</v>
      </c>
      <c r="L14" s="183">
        <f t="shared" si="2"/>
        <v>0</v>
      </c>
      <c r="M14" s="181">
        <f t="shared" si="2"/>
        <v>0</v>
      </c>
      <c r="N14" s="181">
        <f t="shared" si="2"/>
        <v>0</v>
      </c>
      <c r="O14" s="181">
        <f t="shared" si="2"/>
        <v>0</v>
      </c>
      <c r="P14" s="181">
        <f t="shared" si="2"/>
        <v>0</v>
      </c>
      <c r="Q14" s="181">
        <f t="shared" si="2"/>
        <v>0</v>
      </c>
      <c r="R14" s="181">
        <f t="shared" si="2"/>
        <v>0</v>
      </c>
      <c r="S14" s="181">
        <f t="shared" si="2"/>
        <v>32</v>
      </c>
      <c r="T14" s="181">
        <f t="shared" si="2"/>
        <v>101</v>
      </c>
      <c r="U14" s="181">
        <f t="shared" si="2"/>
        <v>24</v>
      </c>
      <c r="V14" s="182">
        <f t="shared" si="2"/>
        <v>87</v>
      </c>
      <c r="W14" s="180">
        <f t="shared" si="2"/>
        <v>0</v>
      </c>
      <c r="X14" s="180">
        <f t="shared" si="2"/>
        <v>1</v>
      </c>
      <c r="Y14" s="180">
        <f t="shared" si="2"/>
        <v>8</v>
      </c>
      <c r="Z14" s="180">
        <f t="shared" si="2"/>
        <v>13</v>
      </c>
      <c r="AA14" s="180">
        <f t="shared" si="2"/>
        <v>116</v>
      </c>
      <c r="AB14" s="180">
        <f t="shared" si="2"/>
        <v>92</v>
      </c>
      <c r="AC14" s="180">
        <f t="shared" si="2"/>
        <v>73</v>
      </c>
      <c r="AD14" s="180">
        <f t="shared" si="2"/>
        <v>54</v>
      </c>
      <c r="AE14" s="180">
        <f t="shared" si="2"/>
        <v>12</v>
      </c>
      <c r="AF14" s="180">
        <f t="shared" si="2"/>
        <v>8</v>
      </c>
      <c r="AG14" s="180">
        <f t="shared" si="2"/>
        <v>14</v>
      </c>
      <c r="AH14" s="180">
        <f t="shared" si="2"/>
        <v>8</v>
      </c>
      <c r="AI14" s="180">
        <f t="shared" si="2"/>
        <v>15</v>
      </c>
      <c r="AJ14" s="180">
        <f t="shared" si="2"/>
        <v>15</v>
      </c>
      <c r="AK14" s="180">
        <f t="shared" si="2"/>
        <v>16</v>
      </c>
      <c r="AL14" s="180">
        <f t="shared" si="2"/>
        <v>11</v>
      </c>
      <c r="AM14" s="180">
        <f t="shared" si="2"/>
        <v>1</v>
      </c>
      <c r="AN14" s="180">
        <f t="shared" si="2"/>
        <v>2</v>
      </c>
      <c r="AO14" s="180">
        <f t="shared" si="2"/>
        <v>3</v>
      </c>
      <c r="AP14" s="180">
        <f t="shared" si="2"/>
        <v>0</v>
      </c>
      <c r="AQ14" s="180">
        <f t="shared" si="2"/>
        <v>12</v>
      </c>
      <c r="AR14" s="180">
        <f t="shared" si="2"/>
        <v>10</v>
      </c>
      <c r="AS14" s="180">
        <f t="shared" si="2"/>
        <v>42</v>
      </c>
      <c r="AT14" s="180">
        <f t="shared" si="2"/>
        <v>27</v>
      </c>
      <c r="AU14" s="180">
        <f t="shared" si="2"/>
        <v>0</v>
      </c>
      <c r="AV14" s="180">
        <f t="shared" si="2"/>
        <v>3</v>
      </c>
      <c r="AW14" s="180">
        <f t="shared" si="2"/>
        <v>1</v>
      </c>
      <c r="AX14" s="184">
        <f t="shared" si="2"/>
        <v>8</v>
      </c>
      <c r="AY14" s="63"/>
      <c r="AZ14" s="63"/>
      <c r="BA14" s="63"/>
      <c r="BB14" s="63"/>
      <c r="BC14" s="63"/>
      <c r="BD14" s="63"/>
    </row>
    <row r="15" spans="1:56" ht="15.75" customHeight="1">
      <c r="A15" s="64"/>
      <c r="B15" s="65"/>
      <c r="C15" s="66"/>
      <c r="D15" s="67"/>
      <c r="E15" s="67"/>
      <c r="F15" s="67"/>
      <c r="G15" s="67"/>
      <c r="H15" s="67"/>
      <c r="I15" s="67"/>
      <c r="J15" s="67"/>
      <c r="K15" s="68"/>
      <c r="L15" s="69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7"/>
      <c r="AY15" s="63"/>
      <c r="AZ15" s="63"/>
      <c r="BA15" s="63"/>
      <c r="BB15" s="63"/>
      <c r="BC15" s="63"/>
      <c r="BD15" s="63"/>
    </row>
    <row r="16" spans="1:56" ht="15.75" customHeight="1">
      <c r="A16" s="80" t="s">
        <v>66</v>
      </c>
      <c r="B16" s="4" t="s">
        <v>145</v>
      </c>
      <c r="C16" s="158">
        <f aca="true" t="shared" si="3" ref="C16:C47">SUM(E16,G16,M16,O16,Q16)</f>
        <v>8</v>
      </c>
      <c r="D16" s="72">
        <f aca="true" t="shared" si="4" ref="D16:D47">SUM(F16,H16,N16,P16,R16)</f>
        <v>13</v>
      </c>
      <c r="E16" s="72">
        <f>SUM(E17:E25)</f>
        <v>0</v>
      </c>
      <c r="F16" s="72">
        <f>SUM(F17:F25)</f>
        <v>0</v>
      </c>
      <c r="G16" s="72">
        <f aca="true" t="shared" si="5" ref="G16:G47">SUM(I16,K16)</f>
        <v>7</v>
      </c>
      <c r="H16" s="72">
        <f aca="true" t="shared" si="6" ref="H16:H47">SUM(J16,L16)</f>
        <v>9</v>
      </c>
      <c r="I16" s="72">
        <f aca="true" t="shared" si="7" ref="I16:R16">SUM(I17:I25)</f>
        <v>3</v>
      </c>
      <c r="J16" s="72">
        <f t="shared" si="7"/>
        <v>6</v>
      </c>
      <c r="K16" s="73">
        <f t="shared" si="7"/>
        <v>4</v>
      </c>
      <c r="L16" s="74">
        <f t="shared" si="7"/>
        <v>3</v>
      </c>
      <c r="M16" s="72">
        <f t="shared" si="7"/>
        <v>0</v>
      </c>
      <c r="N16" s="72">
        <f t="shared" si="7"/>
        <v>1</v>
      </c>
      <c r="O16" s="72">
        <f t="shared" si="7"/>
        <v>1</v>
      </c>
      <c r="P16" s="72">
        <f t="shared" si="7"/>
        <v>2</v>
      </c>
      <c r="Q16" s="72">
        <f t="shared" si="7"/>
        <v>0</v>
      </c>
      <c r="R16" s="72">
        <f t="shared" si="7"/>
        <v>1</v>
      </c>
      <c r="S16" s="72">
        <f aca="true" t="shared" si="8" ref="S16:S47">SUM(U16,W16,Y16)</f>
        <v>148</v>
      </c>
      <c r="T16" s="72">
        <f aca="true" t="shared" si="9" ref="T16:T47">SUM(V16,X16,Z16)</f>
        <v>357</v>
      </c>
      <c r="U16" s="72">
        <f aca="true" t="shared" si="10" ref="U16:Z16">SUM(U17:U25)</f>
        <v>88</v>
      </c>
      <c r="V16" s="73">
        <f t="shared" si="10"/>
        <v>308</v>
      </c>
      <c r="W16" s="75">
        <f t="shared" si="10"/>
        <v>1</v>
      </c>
      <c r="X16" s="75">
        <f t="shared" si="10"/>
        <v>2</v>
      </c>
      <c r="Y16" s="75">
        <f t="shared" si="10"/>
        <v>59</v>
      </c>
      <c r="Z16" s="75">
        <f t="shared" si="10"/>
        <v>47</v>
      </c>
      <c r="AA16" s="75">
        <f aca="true" t="shared" si="11" ref="AA16:AA47">SUM(AC16,AS16,AU16,AW16)</f>
        <v>571</v>
      </c>
      <c r="AB16" s="75">
        <f aca="true" t="shared" si="12" ref="AB16:AB47">SUM(AD16,AT16,AV16,AX16)</f>
        <v>321</v>
      </c>
      <c r="AC16" s="75">
        <f aca="true" t="shared" si="13" ref="AC16:AC47">SUM(AE16,AG16,AI16,AK16,AM16,AO16,AQ16)</f>
        <v>277</v>
      </c>
      <c r="AD16" s="75">
        <f aca="true" t="shared" si="14" ref="AD16:AD47">SUM(AF16,AH16,AJ16,AL16,AN16,AP16,AR16)</f>
        <v>169</v>
      </c>
      <c r="AE16" s="75">
        <f aca="true" t="shared" si="15" ref="AE16:AX16">SUM(AE17:AE25)</f>
        <v>44</v>
      </c>
      <c r="AF16" s="75">
        <f t="shared" si="15"/>
        <v>15</v>
      </c>
      <c r="AG16" s="75">
        <f t="shared" si="15"/>
        <v>40</v>
      </c>
      <c r="AH16" s="75">
        <f t="shared" si="15"/>
        <v>46</v>
      </c>
      <c r="AI16" s="75">
        <f t="shared" si="15"/>
        <v>62</v>
      </c>
      <c r="AJ16" s="75">
        <f t="shared" si="15"/>
        <v>40</v>
      </c>
      <c r="AK16" s="75">
        <f t="shared" si="15"/>
        <v>65</v>
      </c>
      <c r="AL16" s="75">
        <f t="shared" si="15"/>
        <v>44</v>
      </c>
      <c r="AM16" s="75">
        <f t="shared" si="15"/>
        <v>8</v>
      </c>
      <c r="AN16" s="75">
        <f t="shared" si="15"/>
        <v>1</v>
      </c>
      <c r="AO16" s="75">
        <f t="shared" si="15"/>
        <v>9</v>
      </c>
      <c r="AP16" s="75">
        <f t="shared" si="15"/>
        <v>6</v>
      </c>
      <c r="AQ16" s="75">
        <f t="shared" si="15"/>
        <v>49</v>
      </c>
      <c r="AR16" s="75">
        <f t="shared" si="15"/>
        <v>17</v>
      </c>
      <c r="AS16" s="75">
        <f t="shared" si="15"/>
        <v>237</v>
      </c>
      <c r="AT16" s="75">
        <f t="shared" si="15"/>
        <v>112</v>
      </c>
      <c r="AU16" s="75">
        <f t="shared" si="15"/>
        <v>6</v>
      </c>
      <c r="AV16" s="75">
        <f t="shared" si="15"/>
        <v>2</v>
      </c>
      <c r="AW16" s="75">
        <f t="shared" si="15"/>
        <v>51</v>
      </c>
      <c r="AX16" s="76">
        <f t="shared" si="15"/>
        <v>38</v>
      </c>
      <c r="AY16" s="63"/>
      <c r="AZ16" s="63"/>
      <c r="BA16" s="63"/>
      <c r="BB16" s="63"/>
      <c r="BC16" s="63"/>
      <c r="BD16" s="63"/>
    </row>
    <row r="17" spans="1:56" ht="15.75" customHeight="1">
      <c r="A17" s="81"/>
      <c r="B17" s="82" t="s">
        <v>146</v>
      </c>
      <c r="C17" s="167">
        <f t="shared" si="3"/>
        <v>1</v>
      </c>
      <c r="D17" s="77">
        <f t="shared" si="4"/>
        <v>2</v>
      </c>
      <c r="E17" s="77">
        <v>0</v>
      </c>
      <c r="F17" s="77">
        <v>0</v>
      </c>
      <c r="G17" s="77">
        <f t="shared" si="5"/>
        <v>0</v>
      </c>
      <c r="H17" s="77">
        <f t="shared" si="6"/>
        <v>2</v>
      </c>
      <c r="I17" s="77">
        <v>0</v>
      </c>
      <c r="J17" s="77">
        <v>2</v>
      </c>
      <c r="K17" s="114">
        <v>0</v>
      </c>
      <c r="L17" s="115">
        <v>0</v>
      </c>
      <c r="M17" s="77">
        <v>0</v>
      </c>
      <c r="N17" s="77">
        <v>0</v>
      </c>
      <c r="O17" s="77">
        <v>1</v>
      </c>
      <c r="P17" s="77">
        <v>0</v>
      </c>
      <c r="Q17" s="77">
        <v>0</v>
      </c>
      <c r="R17" s="77">
        <v>0</v>
      </c>
      <c r="S17" s="77">
        <f t="shared" si="8"/>
        <v>19</v>
      </c>
      <c r="T17" s="77">
        <f t="shared" si="9"/>
        <v>41</v>
      </c>
      <c r="U17" s="77">
        <v>13</v>
      </c>
      <c r="V17" s="114">
        <v>34</v>
      </c>
      <c r="W17" s="159">
        <v>0</v>
      </c>
      <c r="X17" s="159">
        <v>0</v>
      </c>
      <c r="Y17" s="159">
        <v>6</v>
      </c>
      <c r="Z17" s="159">
        <v>7</v>
      </c>
      <c r="AA17" s="159">
        <f t="shared" si="11"/>
        <v>61</v>
      </c>
      <c r="AB17" s="159">
        <f t="shared" si="12"/>
        <v>33</v>
      </c>
      <c r="AC17" s="159">
        <f t="shared" si="13"/>
        <v>34</v>
      </c>
      <c r="AD17" s="159">
        <f t="shared" si="14"/>
        <v>15</v>
      </c>
      <c r="AE17" s="159">
        <v>6</v>
      </c>
      <c r="AF17" s="159">
        <v>0</v>
      </c>
      <c r="AG17" s="159">
        <v>5</v>
      </c>
      <c r="AH17" s="159">
        <v>3</v>
      </c>
      <c r="AI17" s="159">
        <v>9</v>
      </c>
      <c r="AJ17" s="159">
        <v>5</v>
      </c>
      <c r="AK17" s="159">
        <v>6</v>
      </c>
      <c r="AL17" s="159">
        <v>5</v>
      </c>
      <c r="AM17" s="159">
        <v>1</v>
      </c>
      <c r="AN17" s="159">
        <v>0</v>
      </c>
      <c r="AO17" s="159">
        <v>0</v>
      </c>
      <c r="AP17" s="159">
        <v>0</v>
      </c>
      <c r="AQ17" s="159">
        <v>7</v>
      </c>
      <c r="AR17" s="159">
        <v>2</v>
      </c>
      <c r="AS17" s="159">
        <v>18</v>
      </c>
      <c r="AT17" s="159">
        <v>17</v>
      </c>
      <c r="AU17" s="159">
        <v>0</v>
      </c>
      <c r="AV17" s="159">
        <v>0</v>
      </c>
      <c r="AW17" s="159">
        <v>9</v>
      </c>
      <c r="AX17" s="168">
        <v>1</v>
      </c>
      <c r="AY17" s="63"/>
      <c r="AZ17" s="63"/>
      <c r="BA17" s="63"/>
      <c r="BB17" s="63"/>
      <c r="BC17" s="63"/>
      <c r="BD17" s="63"/>
    </row>
    <row r="18" spans="1:56" ht="15.75" customHeight="1">
      <c r="A18" s="81"/>
      <c r="B18" s="82" t="s">
        <v>147</v>
      </c>
      <c r="C18" s="167">
        <f t="shared" si="3"/>
        <v>0</v>
      </c>
      <c r="D18" s="77">
        <f t="shared" si="4"/>
        <v>0</v>
      </c>
      <c r="E18" s="77">
        <v>0</v>
      </c>
      <c r="F18" s="77">
        <v>0</v>
      </c>
      <c r="G18" s="77">
        <f t="shared" si="5"/>
        <v>0</v>
      </c>
      <c r="H18" s="77">
        <f t="shared" si="6"/>
        <v>0</v>
      </c>
      <c r="I18" s="77">
        <v>0</v>
      </c>
      <c r="J18" s="77">
        <v>0</v>
      </c>
      <c r="K18" s="114">
        <v>0</v>
      </c>
      <c r="L18" s="115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f t="shared" si="8"/>
        <v>11</v>
      </c>
      <c r="T18" s="77">
        <f t="shared" si="9"/>
        <v>33</v>
      </c>
      <c r="U18" s="77">
        <v>4</v>
      </c>
      <c r="V18" s="114">
        <v>26</v>
      </c>
      <c r="W18" s="159">
        <v>0</v>
      </c>
      <c r="X18" s="159">
        <v>0</v>
      </c>
      <c r="Y18" s="159">
        <v>7</v>
      </c>
      <c r="Z18" s="159">
        <v>7</v>
      </c>
      <c r="AA18" s="159">
        <f t="shared" si="11"/>
        <v>41</v>
      </c>
      <c r="AB18" s="159">
        <f t="shared" si="12"/>
        <v>25</v>
      </c>
      <c r="AC18" s="159">
        <f t="shared" si="13"/>
        <v>18</v>
      </c>
      <c r="AD18" s="159">
        <f t="shared" si="14"/>
        <v>11</v>
      </c>
      <c r="AE18" s="159">
        <v>4</v>
      </c>
      <c r="AF18" s="159">
        <v>0</v>
      </c>
      <c r="AG18" s="159">
        <v>0</v>
      </c>
      <c r="AH18" s="159">
        <v>6</v>
      </c>
      <c r="AI18" s="159">
        <v>5</v>
      </c>
      <c r="AJ18" s="159">
        <v>0</v>
      </c>
      <c r="AK18" s="159">
        <v>4</v>
      </c>
      <c r="AL18" s="159">
        <v>3</v>
      </c>
      <c r="AM18" s="159">
        <v>1</v>
      </c>
      <c r="AN18" s="159">
        <v>0</v>
      </c>
      <c r="AO18" s="159">
        <v>1</v>
      </c>
      <c r="AP18" s="159">
        <v>0</v>
      </c>
      <c r="AQ18" s="159">
        <v>3</v>
      </c>
      <c r="AR18" s="159">
        <v>2</v>
      </c>
      <c r="AS18" s="159">
        <v>21</v>
      </c>
      <c r="AT18" s="159">
        <v>12</v>
      </c>
      <c r="AU18" s="159">
        <v>1</v>
      </c>
      <c r="AV18" s="159">
        <v>0</v>
      </c>
      <c r="AW18" s="159">
        <v>1</v>
      </c>
      <c r="AX18" s="168">
        <v>2</v>
      </c>
      <c r="AY18" s="63"/>
      <c r="AZ18" s="63"/>
      <c r="BA18" s="63"/>
      <c r="BB18" s="63"/>
      <c r="BC18" s="63"/>
      <c r="BD18" s="63"/>
    </row>
    <row r="19" spans="1:56" ht="15.75" customHeight="1">
      <c r="A19" s="81"/>
      <c r="B19" s="82" t="s">
        <v>148</v>
      </c>
      <c r="C19" s="167">
        <f t="shared" si="3"/>
        <v>1</v>
      </c>
      <c r="D19" s="77">
        <f t="shared" si="4"/>
        <v>1</v>
      </c>
      <c r="E19" s="77">
        <v>0</v>
      </c>
      <c r="F19" s="77">
        <v>0</v>
      </c>
      <c r="G19" s="77">
        <f t="shared" si="5"/>
        <v>1</v>
      </c>
      <c r="H19" s="77">
        <f t="shared" si="6"/>
        <v>1</v>
      </c>
      <c r="I19" s="77">
        <v>1</v>
      </c>
      <c r="J19" s="77">
        <v>1</v>
      </c>
      <c r="K19" s="114">
        <v>0</v>
      </c>
      <c r="L19" s="11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f t="shared" si="8"/>
        <v>16</v>
      </c>
      <c r="T19" s="77">
        <f t="shared" si="9"/>
        <v>37</v>
      </c>
      <c r="U19" s="77">
        <v>10</v>
      </c>
      <c r="V19" s="114">
        <v>35</v>
      </c>
      <c r="W19" s="159">
        <v>0</v>
      </c>
      <c r="X19" s="159">
        <v>0</v>
      </c>
      <c r="Y19" s="159">
        <v>6</v>
      </c>
      <c r="Z19" s="159">
        <v>2</v>
      </c>
      <c r="AA19" s="159">
        <f t="shared" si="11"/>
        <v>60</v>
      </c>
      <c r="AB19" s="159">
        <f t="shared" si="12"/>
        <v>32</v>
      </c>
      <c r="AC19" s="159">
        <f t="shared" si="13"/>
        <v>33</v>
      </c>
      <c r="AD19" s="159">
        <f t="shared" si="14"/>
        <v>17</v>
      </c>
      <c r="AE19" s="159">
        <v>2</v>
      </c>
      <c r="AF19" s="159">
        <v>2</v>
      </c>
      <c r="AG19" s="159">
        <v>6</v>
      </c>
      <c r="AH19" s="159">
        <v>4</v>
      </c>
      <c r="AI19" s="159">
        <v>9</v>
      </c>
      <c r="AJ19" s="159">
        <v>4</v>
      </c>
      <c r="AK19" s="159">
        <v>8</v>
      </c>
      <c r="AL19" s="159">
        <v>4</v>
      </c>
      <c r="AM19" s="159">
        <v>1</v>
      </c>
      <c r="AN19" s="159">
        <v>0</v>
      </c>
      <c r="AO19" s="159">
        <v>1</v>
      </c>
      <c r="AP19" s="159">
        <v>0</v>
      </c>
      <c r="AQ19" s="159">
        <v>6</v>
      </c>
      <c r="AR19" s="159">
        <v>3</v>
      </c>
      <c r="AS19" s="159">
        <v>21</v>
      </c>
      <c r="AT19" s="159">
        <v>7</v>
      </c>
      <c r="AU19" s="159">
        <v>0</v>
      </c>
      <c r="AV19" s="159">
        <v>0</v>
      </c>
      <c r="AW19" s="159">
        <v>6</v>
      </c>
      <c r="AX19" s="168">
        <v>8</v>
      </c>
      <c r="AY19" s="63"/>
      <c r="AZ19" s="63"/>
      <c r="BA19" s="63"/>
      <c r="BB19" s="63"/>
      <c r="BC19" s="63"/>
      <c r="BD19" s="63"/>
    </row>
    <row r="20" spans="1:56" ht="15.75" customHeight="1">
      <c r="A20" s="81"/>
      <c r="B20" s="82" t="s">
        <v>149</v>
      </c>
      <c r="C20" s="167">
        <f t="shared" si="3"/>
        <v>0</v>
      </c>
      <c r="D20" s="77">
        <f t="shared" si="4"/>
        <v>0</v>
      </c>
      <c r="E20" s="77">
        <v>0</v>
      </c>
      <c r="F20" s="77">
        <v>0</v>
      </c>
      <c r="G20" s="77">
        <f t="shared" si="5"/>
        <v>0</v>
      </c>
      <c r="H20" s="77">
        <f t="shared" si="6"/>
        <v>0</v>
      </c>
      <c r="I20" s="77">
        <v>0</v>
      </c>
      <c r="J20" s="77">
        <v>0</v>
      </c>
      <c r="K20" s="114">
        <v>0</v>
      </c>
      <c r="L20" s="115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f t="shared" si="8"/>
        <v>20</v>
      </c>
      <c r="T20" s="77">
        <f t="shared" si="9"/>
        <v>23</v>
      </c>
      <c r="U20" s="77">
        <v>8</v>
      </c>
      <c r="V20" s="114">
        <v>18</v>
      </c>
      <c r="W20" s="159">
        <v>0</v>
      </c>
      <c r="X20" s="159">
        <v>1</v>
      </c>
      <c r="Y20" s="159">
        <v>12</v>
      </c>
      <c r="Z20" s="159">
        <v>4</v>
      </c>
      <c r="AA20" s="159">
        <f t="shared" si="11"/>
        <v>54</v>
      </c>
      <c r="AB20" s="159">
        <f t="shared" si="12"/>
        <v>32</v>
      </c>
      <c r="AC20" s="159">
        <f t="shared" si="13"/>
        <v>28</v>
      </c>
      <c r="AD20" s="159">
        <f t="shared" si="14"/>
        <v>16</v>
      </c>
      <c r="AE20" s="159">
        <v>5</v>
      </c>
      <c r="AF20" s="159">
        <v>1</v>
      </c>
      <c r="AG20" s="159">
        <v>5</v>
      </c>
      <c r="AH20" s="159">
        <v>6</v>
      </c>
      <c r="AI20" s="159">
        <v>5</v>
      </c>
      <c r="AJ20" s="159">
        <v>4</v>
      </c>
      <c r="AK20" s="159">
        <v>7</v>
      </c>
      <c r="AL20" s="159">
        <v>4</v>
      </c>
      <c r="AM20" s="159">
        <v>1</v>
      </c>
      <c r="AN20" s="159">
        <v>0</v>
      </c>
      <c r="AO20" s="159">
        <v>2</v>
      </c>
      <c r="AP20" s="159">
        <v>1</v>
      </c>
      <c r="AQ20" s="159">
        <v>3</v>
      </c>
      <c r="AR20" s="159">
        <v>0</v>
      </c>
      <c r="AS20" s="159">
        <v>19</v>
      </c>
      <c r="AT20" s="159">
        <v>9</v>
      </c>
      <c r="AU20" s="159">
        <v>0</v>
      </c>
      <c r="AV20" s="159">
        <v>0</v>
      </c>
      <c r="AW20" s="159">
        <v>7</v>
      </c>
      <c r="AX20" s="168">
        <v>7</v>
      </c>
      <c r="AY20" s="63"/>
      <c r="AZ20" s="63"/>
      <c r="BA20" s="63"/>
      <c r="BB20" s="63"/>
      <c r="BC20" s="63"/>
      <c r="BD20" s="63"/>
    </row>
    <row r="21" spans="1:56" ht="15.75" customHeight="1">
      <c r="A21" s="81"/>
      <c r="B21" s="82" t="s">
        <v>150</v>
      </c>
      <c r="C21" s="167">
        <f t="shared" si="3"/>
        <v>1</v>
      </c>
      <c r="D21" s="77">
        <f t="shared" si="4"/>
        <v>1</v>
      </c>
      <c r="E21" s="77">
        <v>0</v>
      </c>
      <c r="F21" s="77">
        <v>0</v>
      </c>
      <c r="G21" s="77">
        <f t="shared" si="5"/>
        <v>1</v>
      </c>
      <c r="H21" s="77">
        <f t="shared" si="6"/>
        <v>1</v>
      </c>
      <c r="I21" s="77">
        <v>0</v>
      </c>
      <c r="J21" s="77">
        <v>1</v>
      </c>
      <c r="K21" s="114">
        <v>1</v>
      </c>
      <c r="L21" s="115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f t="shared" si="8"/>
        <v>15</v>
      </c>
      <c r="T21" s="77">
        <f t="shared" si="9"/>
        <v>49</v>
      </c>
      <c r="U21" s="77">
        <v>8</v>
      </c>
      <c r="V21" s="114">
        <v>43</v>
      </c>
      <c r="W21" s="159">
        <v>0</v>
      </c>
      <c r="X21" s="159">
        <v>0</v>
      </c>
      <c r="Y21" s="159">
        <v>7</v>
      </c>
      <c r="Z21" s="159">
        <v>6</v>
      </c>
      <c r="AA21" s="159">
        <f t="shared" si="11"/>
        <v>59</v>
      </c>
      <c r="AB21" s="159">
        <f t="shared" si="12"/>
        <v>45</v>
      </c>
      <c r="AC21" s="159">
        <f t="shared" si="13"/>
        <v>25</v>
      </c>
      <c r="AD21" s="159">
        <f t="shared" si="14"/>
        <v>28</v>
      </c>
      <c r="AE21" s="159">
        <v>6</v>
      </c>
      <c r="AF21" s="159">
        <v>2</v>
      </c>
      <c r="AG21" s="159">
        <v>4</v>
      </c>
      <c r="AH21" s="159">
        <v>6</v>
      </c>
      <c r="AI21" s="159">
        <v>6</v>
      </c>
      <c r="AJ21" s="159">
        <v>8</v>
      </c>
      <c r="AK21" s="159">
        <v>6</v>
      </c>
      <c r="AL21" s="159">
        <v>6</v>
      </c>
      <c r="AM21" s="159">
        <v>0</v>
      </c>
      <c r="AN21" s="159">
        <v>0</v>
      </c>
      <c r="AO21" s="159">
        <v>1</v>
      </c>
      <c r="AP21" s="159">
        <v>2</v>
      </c>
      <c r="AQ21" s="159">
        <v>2</v>
      </c>
      <c r="AR21" s="159">
        <v>4</v>
      </c>
      <c r="AS21" s="159">
        <v>27</v>
      </c>
      <c r="AT21" s="159">
        <v>13</v>
      </c>
      <c r="AU21" s="159">
        <v>0</v>
      </c>
      <c r="AV21" s="159">
        <v>1</v>
      </c>
      <c r="AW21" s="159">
        <v>7</v>
      </c>
      <c r="AX21" s="168">
        <v>3</v>
      </c>
      <c r="AY21" s="63"/>
      <c r="AZ21" s="63"/>
      <c r="BA21" s="63"/>
      <c r="BB21" s="63"/>
      <c r="BC21" s="63"/>
      <c r="BD21" s="63"/>
    </row>
    <row r="22" spans="1:56" ht="15.75" customHeight="1">
      <c r="A22" s="81"/>
      <c r="B22" s="82" t="s">
        <v>151</v>
      </c>
      <c r="C22" s="167">
        <f t="shared" si="3"/>
        <v>2</v>
      </c>
      <c r="D22" s="77">
        <f t="shared" si="4"/>
        <v>2</v>
      </c>
      <c r="E22" s="77">
        <v>0</v>
      </c>
      <c r="F22" s="77">
        <v>0</v>
      </c>
      <c r="G22" s="77">
        <f t="shared" si="5"/>
        <v>2</v>
      </c>
      <c r="H22" s="77">
        <f t="shared" si="6"/>
        <v>2</v>
      </c>
      <c r="I22" s="77">
        <v>1</v>
      </c>
      <c r="J22" s="77">
        <v>0</v>
      </c>
      <c r="K22" s="114">
        <v>1</v>
      </c>
      <c r="L22" s="115">
        <v>2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f t="shared" si="8"/>
        <v>26</v>
      </c>
      <c r="T22" s="77">
        <f t="shared" si="9"/>
        <v>38</v>
      </c>
      <c r="U22" s="77">
        <v>17</v>
      </c>
      <c r="V22" s="114">
        <v>32</v>
      </c>
      <c r="W22" s="159">
        <v>0</v>
      </c>
      <c r="X22" s="159">
        <v>0</v>
      </c>
      <c r="Y22" s="159">
        <v>9</v>
      </c>
      <c r="Z22" s="159">
        <v>6</v>
      </c>
      <c r="AA22" s="159">
        <f t="shared" si="11"/>
        <v>95</v>
      </c>
      <c r="AB22" s="159">
        <f t="shared" si="12"/>
        <v>58</v>
      </c>
      <c r="AC22" s="159">
        <f t="shared" si="13"/>
        <v>50</v>
      </c>
      <c r="AD22" s="159">
        <f t="shared" si="14"/>
        <v>33</v>
      </c>
      <c r="AE22" s="159">
        <v>3</v>
      </c>
      <c r="AF22" s="159">
        <v>5</v>
      </c>
      <c r="AG22" s="159">
        <v>7</v>
      </c>
      <c r="AH22" s="159">
        <v>6</v>
      </c>
      <c r="AI22" s="159">
        <v>10</v>
      </c>
      <c r="AJ22" s="159">
        <v>9</v>
      </c>
      <c r="AK22" s="159">
        <v>17</v>
      </c>
      <c r="AL22" s="159">
        <v>7</v>
      </c>
      <c r="AM22" s="159">
        <v>0</v>
      </c>
      <c r="AN22" s="159">
        <v>1</v>
      </c>
      <c r="AO22" s="159">
        <v>1</v>
      </c>
      <c r="AP22" s="159">
        <v>2</v>
      </c>
      <c r="AQ22" s="159">
        <v>12</v>
      </c>
      <c r="AR22" s="159">
        <v>3</v>
      </c>
      <c r="AS22" s="159">
        <v>38</v>
      </c>
      <c r="AT22" s="159">
        <v>17</v>
      </c>
      <c r="AU22" s="159">
        <v>2</v>
      </c>
      <c r="AV22" s="159">
        <v>0</v>
      </c>
      <c r="AW22" s="159">
        <v>5</v>
      </c>
      <c r="AX22" s="168">
        <v>8</v>
      </c>
      <c r="AY22" s="63"/>
      <c r="AZ22" s="63"/>
      <c r="BA22" s="63"/>
      <c r="BB22" s="63"/>
      <c r="BC22" s="63"/>
      <c r="BD22" s="63"/>
    </row>
    <row r="23" spans="1:56" ht="15.75" customHeight="1">
      <c r="A23" s="81"/>
      <c r="B23" s="82" t="s">
        <v>152</v>
      </c>
      <c r="C23" s="167">
        <f t="shared" si="3"/>
        <v>1</v>
      </c>
      <c r="D23" s="77">
        <f t="shared" si="4"/>
        <v>3</v>
      </c>
      <c r="E23" s="77">
        <v>0</v>
      </c>
      <c r="F23" s="77">
        <v>0</v>
      </c>
      <c r="G23" s="77">
        <f t="shared" si="5"/>
        <v>1</v>
      </c>
      <c r="H23" s="77">
        <f t="shared" si="6"/>
        <v>1</v>
      </c>
      <c r="I23" s="77">
        <v>0</v>
      </c>
      <c r="J23" s="77">
        <v>1</v>
      </c>
      <c r="K23" s="114">
        <v>1</v>
      </c>
      <c r="L23" s="115">
        <v>0</v>
      </c>
      <c r="M23" s="77">
        <v>0</v>
      </c>
      <c r="N23" s="77">
        <v>0</v>
      </c>
      <c r="O23" s="77">
        <v>0</v>
      </c>
      <c r="P23" s="77">
        <v>1</v>
      </c>
      <c r="Q23" s="77">
        <v>0</v>
      </c>
      <c r="R23" s="77">
        <v>1</v>
      </c>
      <c r="S23" s="77">
        <f t="shared" si="8"/>
        <v>19</v>
      </c>
      <c r="T23" s="77">
        <f t="shared" si="9"/>
        <v>47</v>
      </c>
      <c r="U23" s="77">
        <v>14</v>
      </c>
      <c r="V23" s="114">
        <v>40</v>
      </c>
      <c r="W23" s="159">
        <v>0</v>
      </c>
      <c r="X23" s="159">
        <v>1</v>
      </c>
      <c r="Y23" s="159">
        <v>5</v>
      </c>
      <c r="Z23" s="159">
        <v>6</v>
      </c>
      <c r="AA23" s="159">
        <f t="shared" si="11"/>
        <v>67</v>
      </c>
      <c r="AB23" s="159">
        <f t="shared" si="12"/>
        <v>39</v>
      </c>
      <c r="AC23" s="159">
        <f t="shared" si="13"/>
        <v>30</v>
      </c>
      <c r="AD23" s="159">
        <f t="shared" si="14"/>
        <v>21</v>
      </c>
      <c r="AE23" s="159">
        <v>6</v>
      </c>
      <c r="AF23" s="159">
        <v>1</v>
      </c>
      <c r="AG23" s="159">
        <v>5</v>
      </c>
      <c r="AH23" s="159">
        <v>7</v>
      </c>
      <c r="AI23" s="159">
        <v>7</v>
      </c>
      <c r="AJ23" s="159">
        <v>5</v>
      </c>
      <c r="AK23" s="159">
        <v>2</v>
      </c>
      <c r="AL23" s="159">
        <v>6</v>
      </c>
      <c r="AM23" s="159">
        <v>2</v>
      </c>
      <c r="AN23" s="159">
        <v>0</v>
      </c>
      <c r="AO23" s="159">
        <v>2</v>
      </c>
      <c r="AP23" s="159">
        <v>1</v>
      </c>
      <c r="AQ23" s="159">
        <v>6</v>
      </c>
      <c r="AR23" s="159">
        <v>1</v>
      </c>
      <c r="AS23" s="159">
        <v>32</v>
      </c>
      <c r="AT23" s="159">
        <v>14</v>
      </c>
      <c r="AU23" s="159">
        <v>1</v>
      </c>
      <c r="AV23" s="159">
        <v>0</v>
      </c>
      <c r="AW23" s="159">
        <v>4</v>
      </c>
      <c r="AX23" s="168">
        <v>4</v>
      </c>
      <c r="AY23" s="63"/>
      <c r="AZ23" s="63"/>
      <c r="BA23" s="63"/>
      <c r="BB23" s="63"/>
      <c r="BC23" s="63"/>
      <c r="BD23" s="63"/>
    </row>
    <row r="24" spans="1:56" ht="15.75" customHeight="1">
      <c r="A24" s="81"/>
      <c r="B24" s="82" t="s">
        <v>153</v>
      </c>
      <c r="C24" s="167">
        <f t="shared" si="3"/>
        <v>1</v>
      </c>
      <c r="D24" s="77">
        <f t="shared" si="4"/>
        <v>2</v>
      </c>
      <c r="E24" s="77">
        <v>0</v>
      </c>
      <c r="F24" s="77">
        <v>0</v>
      </c>
      <c r="G24" s="77">
        <f t="shared" si="5"/>
        <v>1</v>
      </c>
      <c r="H24" s="77">
        <f t="shared" si="6"/>
        <v>1</v>
      </c>
      <c r="I24" s="77">
        <v>0</v>
      </c>
      <c r="J24" s="77">
        <v>0</v>
      </c>
      <c r="K24" s="114">
        <v>1</v>
      </c>
      <c r="L24" s="115">
        <v>1</v>
      </c>
      <c r="M24" s="77">
        <v>0</v>
      </c>
      <c r="N24" s="77">
        <v>0</v>
      </c>
      <c r="O24" s="77">
        <v>0</v>
      </c>
      <c r="P24" s="77">
        <v>1</v>
      </c>
      <c r="Q24" s="77">
        <v>0</v>
      </c>
      <c r="R24" s="77">
        <v>0</v>
      </c>
      <c r="S24" s="77">
        <f t="shared" si="8"/>
        <v>7</v>
      </c>
      <c r="T24" s="77">
        <f t="shared" si="9"/>
        <v>24</v>
      </c>
      <c r="U24" s="77">
        <v>2</v>
      </c>
      <c r="V24" s="114">
        <v>18</v>
      </c>
      <c r="W24" s="159">
        <v>0</v>
      </c>
      <c r="X24" s="159">
        <v>0</v>
      </c>
      <c r="Y24" s="159">
        <v>5</v>
      </c>
      <c r="Z24" s="159">
        <v>6</v>
      </c>
      <c r="AA24" s="159">
        <f t="shared" si="11"/>
        <v>53</v>
      </c>
      <c r="AB24" s="159">
        <f t="shared" si="12"/>
        <v>24</v>
      </c>
      <c r="AC24" s="159">
        <f t="shared" si="13"/>
        <v>27</v>
      </c>
      <c r="AD24" s="159">
        <f t="shared" si="14"/>
        <v>9</v>
      </c>
      <c r="AE24" s="159">
        <v>4</v>
      </c>
      <c r="AF24" s="159">
        <v>1</v>
      </c>
      <c r="AG24" s="159">
        <v>2</v>
      </c>
      <c r="AH24" s="159">
        <v>1</v>
      </c>
      <c r="AI24" s="159">
        <v>7</v>
      </c>
      <c r="AJ24" s="159">
        <v>2</v>
      </c>
      <c r="AK24" s="159">
        <v>7</v>
      </c>
      <c r="AL24" s="159">
        <v>4</v>
      </c>
      <c r="AM24" s="159">
        <v>2</v>
      </c>
      <c r="AN24" s="159">
        <v>0</v>
      </c>
      <c r="AO24" s="159">
        <v>0</v>
      </c>
      <c r="AP24" s="159">
        <v>0</v>
      </c>
      <c r="AQ24" s="159">
        <v>5</v>
      </c>
      <c r="AR24" s="159">
        <v>1</v>
      </c>
      <c r="AS24" s="159">
        <v>20</v>
      </c>
      <c r="AT24" s="159">
        <v>11</v>
      </c>
      <c r="AU24" s="159">
        <v>0</v>
      </c>
      <c r="AV24" s="159">
        <v>1</v>
      </c>
      <c r="AW24" s="159">
        <v>6</v>
      </c>
      <c r="AX24" s="168">
        <v>3</v>
      </c>
      <c r="AY24" s="63"/>
      <c r="AZ24" s="63"/>
      <c r="BA24" s="63"/>
      <c r="BB24" s="63"/>
      <c r="BC24" s="63"/>
      <c r="BD24" s="63"/>
    </row>
    <row r="25" spans="1:56" ht="15.75" customHeight="1">
      <c r="A25" s="84"/>
      <c r="B25" s="85" t="s">
        <v>154</v>
      </c>
      <c r="C25" s="169">
        <f t="shared" si="3"/>
        <v>1</v>
      </c>
      <c r="D25" s="86">
        <f t="shared" si="4"/>
        <v>2</v>
      </c>
      <c r="E25" s="86">
        <v>0</v>
      </c>
      <c r="F25" s="86">
        <v>0</v>
      </c>
      <c r="G25" s="86">
        <f t="shared" si="5"/>
        <v>1</v>
      </c>
      <c r="H25" s="86">
        <f t="shared" si="6"/>
        <v>1</v>
      </c>
      <c r="I25" s="86">
        <v>1</v>
      </c>
      <c r="J25" s="86">
        <v>1</v>
      </c>
      <c r="K25" s="117">
        <v>0</v>
      </c>
      <c r="L25" s="118">
        <v>0</v>
      </c>
      <c r="M25" s="86">
        <v>0</v>
      </c>
      <c r="N25" s="86">
        <v>1</v>
      </c>
      <c r="O25" s="86">
        <v>0</v>
      </c>
      <c r="P25" s="86">
        <v>0</v>
      </c>
      <c r="Q25" s="86">
        <v>0</v>
      </c>
      <c r="R25" s="86">
        <v>0</v>
      </c>
      <c r="S25" s="86">
        <f t="shared" si="8"/>
        <v>15</v>
      </c>
      <c r="T25" s="86">
        <f t="shared" si="9"/>
        <v>65</v>
      </c>
      <c r="U25" s="86">
        <v>12</v>
      </c>
      <c r="V25" s="117">
        <v>62</v>
      </c>
      <c r="W25" s="159">
        <v>1</v>
      </c>
      <c r="X25" s="159">
        <v>0</v>
      </c>
      <c r="Y25" s="159">
        <v>2</v>
      </c>
      <c r="Z25" s="159">
        <v>3</v>
      </c>
      <c r="AA25" s="159">
        <f t="shared" si="11"/>
        <v>81</v>
      </c>
      <c r="AB25" s="159">
        <f t="shared" si="12"/>
        <v>33</v>
      </c>
      <c r="AC25" s="159">
        <f t="shared" si="13"/>
        <v>32</v>
      </c>
      <c r="AD25" s="159">
        <f t="shared" si="14"/>
        <v>19</v>
      </c>
      <c r="AE25" s="159">
        <v>8</v>
      </c>
      <c r="AF25" s="159">
        <v>3</v>
      </c>
      <c r="AG25" s="159">
        <v>6</v>
      </c>
      <c r="AH25" s="159">
        <v>7</v>
      </c>
      <c r="AI25" s="159">
        <v>4</v>
      </c>
      <c r="AJ25" s="159">
        <v>3</v>
      </c>
      <c r="AK25" s="159">
        <v>8</v>
      </c>
      <c r="AL25" s="159">
        <v>5</v>
      </c>
      <c r="AM25" s="159">
        <v>0</v>
      </c>
      <c r="AN25" s="159">
        <v>0</v>
      </c>
      <c r="AO25" s="159">
        <v>1</v>
      </c>
      <c r="AP25" s="159">
        <v>0</v>
      </c>
      <c r="AQ25" s="159">
        <v>5</v>
      </c>
      <c r="AR25" s="159">
        <v>1</v>
      </c>
      <c r="AS25" s="159">
        <v>41</v>
      </c>
      <c r="AT25" s="159">
        <v>12</v>
      </c>
      <c r="AU25" s="159">
        <v>2</v>
      </c>
      <c r="AV25" s="160">
        <v>0</v>
      </c>
      <c r="AW25" s="160">
        <v>6</v>
      </c>
      <c r="AX25" s="170">
        <v>2</v>
      </c>
      <c r="AY25" s="63"/>
      <c r="AZ25" s="63"/>
      <c r="BA25" s="63"/>
      <c r="BB25" s="63"/>
      <c r="BC25" s="63"/>
      <c r="BD25" s="63"/>
    </row>
    <row r="26" spans="1:56" ht="15.75" customHeight="1">
      <c r="A26" s="87" t="s">
        <v>67</v>
      </c>
      <c r="B26" s="88" t="s">
        <v>155</v>
      </c>
      <c r="C26" s="89">
        <f t="shared" si="3"/>
        <v>11</v>
      </c>
      <c r="D26" s="90">
        <f t="shared" si="4"/>
        <v>6</v>
      </c>
      <c r="E26" s="90">
        <v>0</v>
      </c>
      <c r="F26" s="90">
        <v>0</v>
      </c>
      <c r="G26" s="90">
        <f t="shared" si="5"/>
        <v>8</v>
      </c>
      <c r="H26" s="90">
        <f t="shared" si="6"/>
        <v>1</v>
      </c>
      <c r="I26" s="90">
        <v>5</v>
      </c>
      <c r="J26" s="90">
        <v>1</v>
      </c>
      <c r="K26" s="119">
        <v>3</v>
      </c>
      <c r="L26" s="120">
        <v>0</v>
      </c>
      <c r="M26" s="90">
        <v>0</v>
      </c>
      <c r="N26" s="90">
        <v>0</v>
      </c>
      <c r="O26" s="90">
        <v>2</v>
      </c>
      <c r="P26" s="90">
        <v>2</v>
      </c>
      <c r="Q26" s="90">
        <v>1</v>
      </c>
      <c r="R26" s="90">
        <v>3</v>
      </c>
      <c r="S26" s="90">
        <f t="shared" si="8"/>
        <v>48</v>
      </c>
      <c r="T26" s="90">
        <f t="shared" si="9"/>
        <v>147</v>
      </c>
      <c r="U26" s="90">
        <v>35</v>
      </c>
      <c r="V26" s="119">
        <v>122</v>
      </c>
      <c r="W26" s="161">
        <v>0</v>
      </c>
      <c r="X26" s="161">
        <v>0</v>
      </c>
      <c r="Y26" s="161">
        <v>13</v>
      </c>
      <c r="Z26" s="161">
        <v>25</v>
      </c>
      <c r="AA26" s="161">
        <f t="shared" si="11"/>
        <v>209</v>
      </c>
      <c r="AB26" s="161">
        <f t="shared" si="12"/>
        <v>109</v>
      </c>
      <c r="AC26" s="161">
        <f t="shared" si="13"/>
        <v>97</v>
      </c>
      <c r="AD26" s="161">
        <f t="shared" si="14"/>
        <v>69</v>
      </c>
      <c r="AE26" s="161">
        <v>25</v>
      </c>
      <c r="AF26" s="161">
        <v>14</v>
      </c>
      <c r="AG26" s="161">
        <v>20</v>
      </c>
      <c r="AH26" s="161">
        <v>15</v>
      </c>
      <c r="AI26" s="161">
        <v>11</v>
      </c>
      <c r="AJ26" s="161">
        <v>13</v>
      </c>
      <c r="AK26" s="161">
        <v>18</v>
      </c>
      <c r="AL26" s="161">
        <v>19</v>
      </c>
      <c r="AM26" s="161">
        <v>3</v>
      </c>
      <c r="AN26" s="161">
        <v>1</v>
      </c>
      <c r="AO26" s="161">
        <v>3</v>
      </c>
      <c r="AP26" s="161">
        <v>0</v>
      </c>
      <c r="AQ26" s="161">
        <v>17</v>
      </c>
      <c r="AR26" s="161">
        <v>7</v>
      </c>
      <c r="AS26" s="161">
        <v>98</v>
      </c>
      <c r="AT26" s="161">
        <v>31</v>
      </c>
      <c r="AU26" s="161">
        <v>2</v>
      </c>
      <c r="AV26" s="161">
        <v>0</v>
      </c>
      <c r="AW26" s="161">
        <v>12</v>
      </c>
      <c r="AX26" s="171">
        <v>9</v>
      </c>
      <c r="AY26" s="63"/>
      <c r="AZ26" s="63"/>
      <c r="BA26" s="63"/>
      <c r="BB26" s="63"/>
      <c r="BC26" s="63"/>
      <c r="BD26" s="63"/>
    </row>
    <row r="27" spans="1:56" ht="15.75" customHeight="1">
      <c r="A27" s="87" t="s">
        <v>68</v>
      </c>
      <c r="B27" s="88" t="s">
        <v>156</v>
      </c>
      <c r="C27" s="89">
        <f t="shared" si="3"/>
        <v>7</v>
      </c>
      <c r="D27" s="90">
        <f t="shared" si="4"/>
        <v>5</v>
      </c>
      <c r="E27" s="90">
        <v>0</v>
      </c>
      <c r="F27" s="90">
        <v>1</v>
      </c>
      <c r="G27" s="90">
        <f t="shared" si="5"/>
        <v>3</v>
      </c>
      <c r="H27" s="90">
        <f t="shared" si="6"/>
        <v>2</v>
      </c>
      <c r="I27" s="90">
        <v>1</v>
      </c>
      <c r="J27" s="90">
        <v>2</v>
      </c>
      <c r="K27" s="119">
        <v>2</v>
      </c>
      <c r="L27" s="120">
        <v>0</v>
      </c>
      <c r="M27" s="90">
        <v>0</v>
      </c>
      <c r="N27" s="90">
        <v>0</v>
      </c>
      <c r="O27" s="90">
        <v>3</v>
      </c>
      <c r="P27" s="90">
        <v>1</v>
      </c>
      <c r="Q27" s="90">
        <v>1</v>
      </c>
      <c r="R27" s="90">
        <v>1</v>
      </c>
      <c r="S27" s="90">
        <f t="shared" si="8"/>
        <v>67</v>
      </c>
      <c r="T27" s="90">
        <f t="shared" si="9"/>
        <v>91</v>
      </c>
      <c r="U27" s="90">
        <v>29</v>
      </c>
      <c r="V27" s="119">
        <v>77</v>
      </c>
      <c r="W27" s="161">
        <v>0</v>
      </c>
      <c r="X27" s="161">
        <v>0</v>
      </c>
      <c r="Y27" s="161">
        <v>38</v>
      </c>
      <c r="Z27" s="161">
        <v>14</v>
      </c>
      <c r="AA27" s="161">
        <f t="shared" si="11"/>
        <v>159</v>
      </c>
      <c r="AB27" s="161">
        <f t="shared" si="12"/>
        <v>78</v>
      </c>
      <c r="AC27" s="161">
        <f t="shared" si="13"/>
        <v>64</v>
      </c>
      <c r="AD27" s="161">
        <f t="shared" si="14"/>
        <v>39</v>
      </c>
      <c r="AE27" s="161">
        <v>14</v>
      </c>
      <c r="AF27" s="161">
        <v>6</v>
      </c>
      <c r="AG27" s="161">
        <v>11</v>
      </c>
      <c r="AH27" s="161">
        <v>9</v>
      </c>
      <c r="AI27" s="161">
        <v>9</v>
      </c>
      <c r="AJ27" s="161">
        <v>6</v>
      </c>
      <c r="AK27" s="161">
        <v>16</v>
      </c>
      <c r="AL27" s="161">
        <v>15</v>
      </c>
      <c r="AM27" s="161">
        <v>1</v>
      </c>
      <c r="AN27" s="161">
        <v>1</v>
      </c>
      <c r="AO27" s="161">
        <v>3</v>
      </c>
      <c r="AP27" s="161">
        <v>0</v>
      </c>
      <c r="AQ27" s="161">
        <v>10</v>
      </c>
      <c r="AR27" s="161">
        <v>2</v>
      </c>
      <c r="AS27" s="161">
        <v>77</v>
      </c>
      <c r="AT27" s="161">
        <v>33</v>
      </c>
      <c r="AU27" s="161">
        <v>1</v>
      </c>
      <c r="AV27" s="161">
        <v>1</v>
      </c>
      <c r="AW27" s="161">
        <v>17</v>
      </c>
      <c r="AX27" s="171">
        <v>5</v>
      </c>
      <c r="AY27" s="63"/>
      <c r="AZ27" s="63"/>
      <c r="BA27" s="63"/>
      <c r="BB27" s="63"/>
      <c r="BC27" s="63"/>
      <c r="BD27" s="63"/>
    </row>
    <row r="28" spans="1:56" ht="15.75" customHeight="1">
      <c r="A28" s="87" t="s">
        <v>69</v>
      </c>
      <c r="B28" s="88" t="s">
        <v>157</v>
      </c>
      <c r="C28" s="89">
        <f t="shared" si="3"/>
        <v>2</v>
      </c>
      <c r="D28" s="90">
        <f t="shared" si="4"/>
        <v>3</v>
      </c>
      <c r="E28" s="90">
        <v>0</v>
      </c>
      <c r="F28" s="90">
        <v>0</v>
      </c>
      <c r="G28" s="90">
        <f t="shared" si="5"/>
        <v>2</v>
      </c>
      <c r="H28" s="90">
        <f t="shared" si="6"/>
        <v>2</v>
      </c>
      <c r="I28" s="90">
        <v>1</v>
      </c>
      <c r="J28" s="90">
        <v>2</v>
      </c>
      <c r="K28" s="119">
        <v>1</v>
      </c>
      <c r="L28" s="12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1</v>
      </c>
      <c r="S28" s="90">
        <f t="shared" si="8"/>
        <v>32</v>
      </c>
      <c r="T28" s="90">
        <f t="shared" si="9"/>
        <v>102</v>
      </c>
      <c r="U28" s="90">
        <v>25</v>
      </c>
      <c r="V28" s="119">
        <v>91</v>
      </c>
      <c r="W28" s="161">
        <v>0</v>
      </c>
      <c r="X28" s="161">
        <v>0</v>
      </c>
      <c r="Y28" s="161">
        <v>7</v>
      </c>
      <c r="Z28" s="161">
        <v>11</v>
      </c>
      <c r="AA28" s="161">
        <f t="shared" si="11"/>
        <v>137</v>
      </c>
      <c r="AB28" s="161">
        <f t="shared" si="12"/>
        <v>69</v>
      </c>
      <c r="AC28" s="161">
        <f t="shared" si="13"/>
        <v>61</v>
      </c>
      <c r="AD28" s="161">
        <f t="shared" si="14"/>
        <v>41</v>
      </c>
      <c r="AE28" s="161">
        <v>6</v>
      </c>
      <c r="AF28" s="161">
        <v>4</v>
      </c>
      <c r="AG28" s="161">
        <v>12</v>
      </c>
      <c r="AH28" s="161">
        <v>9</v>
      </c>
      <c r="AI28" s="161">
        <v>13</v>
      </c>
      <c r="AJ28" s="161">
        <v>9</v>
      </c>
      <c r="AK28" s="161">
        <v>15</v>
      </c>
      <c r="AL28" s="161">
        <v>14</v>
      </c>
      <c r="AM28" s="161">
        <v>3</v>
      </c>
      <c r="AN28" s="161">
        <v>0</v>
      </c>
      <c r="AO28" s="161">
        <v>2</v>
      </c>
      <c r="AP28" s="161">
        <v>3</v>
      </c>
      <c r="AQ28" s="161">
        <v>10</v>
      </c>
      <c r="AR28" s="161">
        <v>2</v>
      </c>
      <c r="AS28" s="161">
        <v>67</v>
      </c>
      <c r="AT28" s="161">
        <v>20</v>
      </c>
      <c r="AU28" s="161">
        <v>0</v>
      </c>
      <c r="AV28" s="161">
        <v>3</v>
      </c>
      <c r="AW28" s="161">
        <v>9</v>
      </c>
      <c r="AX28" s="171">
        <v>5</v>
      </c>
      <c r="AY28" s="63"/>
      <c r="AZ28" s="63"/>
      <c r="BA28" s="63"/>
      <c r="BB28" s="63"/>
      <c r="BC28" s="63"/>
      <c r="BD28" s="63"/>
    </row>
    <row r="29" spans="1:56" ht="15.75" customHeight="1">
      <c r="A29" s="87" t="s">
        <v>70</v>
      </c>
      <c r="B29" s="88" t="s">
        <v>158</v>
      </c>
      <c r="C29" s="92">
        <f t="shared" si="3"/>
        <v>0</v>
      </c>
      <c r="D29" s="93">
        <f t="shared" si="4"/>
        <v>1</v>
      </c>
      <c r="E29" s="93">
        <v>0</v>
      </c>
      <c r="F29" s="93">
        <v>0</v>
      </c>
      <c r="G29" s="93">
        <f t="shared" si="5"/>
        <v>0</v>
      </c>
      <c r="H29" s="93">
        <f t="shared" si="6"/>
        <v>0</v>
      </c>
      <c r="I29" s="93">
        <v>0</v>
      </c>
      <c r="J29" s="93">
        <v>0</v>
      </c>
      <c r="K29" s="122">
        <v>0</v>
      </c>
      <c r="L29" s="123">
        <v>0</v>
      </c>
      <c r="M29" s="93">
        <v>0</v>
      </c>
      <c r="N29" s="93">
        <v>0</v>
      </c>
      <c r="O29" s="93">
        <v>0</v>
      </c>
      <c r="P29" s="93">
        <v>1</v>
      </c>
      <c r="Q29" s="93">
        <v>0</v>
      </c>
      <c r="R29" s="93">
        <v>0</v>
      </c>
      <c r="S29" s="93">
        <f t="shared" si="8"/>
        <v>3</v>
      </c>
      <c r="T29" s="93">
        <f t="shared" si="9"/>
        <v>42</v>
      </c>
      <c r="U29" s="93">
        <v>2</v>
      </c>
      <c r="V29" s="122">
        <v>41</v>
      </c>
      <c r="W29" s="162">
        <v>0</v>
      </c>
      <c r="X29" s="162">
        <v>0</v>
      </c>
      <c r="Y29" s="162">
        <v>1</v>
      </c>
      <c r="Z29" s="162">
        <v>1</v>
      </c>
      <c r="AA29" s="162">
        <f t="shared" si="11"/>
        <v>31</v>
      </c>
      <c r="AB29" s="162">
        <f t="shared" si="12"/>
        <v>18</v>
      </c>
      <c r="AC29" s="162">
        <f t="shared" si="13"/>
        <v>19</v>
      </c>
      <c r="AD29" s="162">
        <f t="shared" si="14"/>
        <v>14</v>
      </c>
      <c r="AE29" s="162">
        <v>1</v>
      </c>
      <c r="AF29" s="162">
        <v>0</v>
      </c>
      <c r="AG29" s="162">
        <v>6</v>
      </c>
      <c r="AH29" s="162">
        <v>5</v>
      </c>
      <c r="AI29" s="162">
        <v>2</v>
      </c>
      <c r="AJ29" s="162">
        <v>2</v>
      </c>
      <c r="AK29" s="162">
        <v>6</v>
      </c>
      <c r="AL29" s="162">
        <v>6</v>
      </c>
      <c r="AM29" s="162">
        <v>0</v>
      </c>
      <c r="AN29" s="162">
        <v>0</v>
      </c>
      <c r="AO29" s="162">
        <v>1</v>
      </c>
      <c r="AP29" s="162">
        <v>1</v>
      </c>
      <c r="AQ29" s="162">
        <v>3</v>
      </c>
      <c r="AR29" s="162">
        <v>0</v>
      </c>
      <c r="AS29" s="162">
        <v>11</v>
      </c>
      <c r="AT29" s="162">
        <v>4</v>
      </c>
      <c r="AU29" s="162">
        <v>0</v>
      </c>
      <c r="AV29" s="162">
        <v>0</v>
      </c>
      <c r="AW29" s="162">
        <v>1</v>
      </c>
      <c r="AX29" s="172">
        <v>0</v>
      </c>
      <c r="AY29" s="63"/>
      <c r="AZ29" s="63"/>
      <c r="BA29" s="63"/>
      <c r="BB29" s="63"/>
      <c r="BC29" s="63"/>
      <c r="BD29" s="63"/>
    </row>
    <row r="30" spans="1:56" ht="15.75" customHeight="1">
      <c r="A30" s="95" t="s">
        <v>159</v>
      </c>
      <c r="B30" s="96"/>
      <c r="C30" s="163">
        <f t="shared" si="3"/>
        <v>0</v>
      </c>
      <c r="D30" s="97">
        <f t="shared" si="4"/>
        <v>3</v>
      </c>
      <c r="E30" s="97">
        <f>SUM(E31:E33)</f>
        <v>0</v>
      </c>
      <c r="F30" s="97">
        <f>SUM(F31:F33)</f>
        <v>0</v>
      </c>
      <c r="G30" s="97">
        <f t="shared" si="5"/>
        <v>0</v>
      </c>
      <c r="H30" s="97">
        <f t="shared" si="6"/>
        <v>2</v>
      </c>
      <c r="I30" s="97">
        <f aca="true" t="shared" si="16" ref="I30:R30">SUM(I31:I33)</f>
        <v>0</v>
      </c>
      <c r="J30" s="97">
        <f t="shared" si="16"/>
        <v>1</v>
      </c>
      <c r="K30" s="98">
        <f t="shared" si="16"/>
        <v>0</v>
      </c>
      <c r="L30" s="99">
        <f t="shared" si="16"/>
        <v>1</v>
      </c>
      <c r="M30" s="97">
        <f t="shared" si="16"/>
        <v>0</v>
      </c>
      <c r="N30" s="97">
        <f t="shared" si="16"/>
        <v>0</v>
      </c>
      <c r="O30" s="97">
        <f t="shared" si="16"/>
        <v>0</v>
      </c>
      <c r="P30" s="97">
        <f t="shared" si="16"/>
        <v>0</v>
      </c>
      <c r="Q30" s="97">
        <f t="shared" si="16"/>
        <v>0</v>
      </c>
      <c r="R30" s="97">
        <f t="shared" si="16"/>
        <v>1</v>
      </c>
      <c r="S30" s="97">
        <f t="shared" si="8"/>
        <v>27</v>
      </c>
      <c r="T30" s="97">
        <f t="shared" si="9"/>
        <v>83</v>
      </c>
      <c r="U30" s="97">
        <f aca="true" t="shared" si="17" ref="U30:Z30">SUM(U31:U33)</f>
        <v>19</v>
      </c>
      <c r="V30" s="98">
        <f t="shared" si="17"/>
        <v>74</v>
      </c>
      <c r="W30" s="100">
        <f t="shared" si="17"/>
        <v>0</v>
      </c>
      <c r="X30" s="100">
        <f t="shared" si="17"/>
        <v>0</v>
      </c>
      <c r="Y30" s="100">
        <f t="shared" si="17"/>
        <v>8</v>
      </c>
      <c r="Z30" s="100">
        <f t="shared" si="17"/>
        <v>9</v>
      </c>
      <c r="AA30" s="100">
        <f t="shared" si="11"/>
        <v>116</v>
      </c>
      <c r="AB30" s="100">
        <f t="shared" si="12"/>
        <v>62</v>
      </c>
      <c r="AC30" s="100">
        <f t="shared" si="13"/>
        <v>52</v>
      </c>
      <c r="AD30" s="100">
        <f t="shared" si="14"/>
        <v>38</v>
      </c>
      <c r="AE30" s="100">
        <f aca="true" t="shared" si="18" ref="AE30:AX30">SUM(AE31:AE33)</f>
        <v>9</v>
      </c>
      <c r="AF30" s="100">
        <f t="shared" si="18"/>
        <v>6</v>
      </c>
      <c r="AG30" s="100">
        <f t="shared" si="18"/>
        <v>16</v>
      </c>
      <c r="AH30" s="100">
        <f t="shared" si="18"/>
        <v>8</v>
      </c>
      <c r="AI30" s="100">
        <f t="shared" si="18"/>
        <v>5</v>
      </c>
      <c r="AJ30" s="100">
        <f t="shared" si="18"/>
        <v>7</v>
      </c>
      <c r="AK30" s="100">
        <f t="shared" si="18"/>
        <v>9</v>
      </c>
      <c r="AL30" s="100">
        <f t="shared" si="18"/>
        <v>12</v>
      </c>
      <c r="AM30" s="100">
        <f t="shared" si="18"/>
        <v>2</v>
      </c>
      <c r="AN30" s="100">
        <f t="shared" si="18"/>
        <v>1</v>
      </c>
      <c r="AO30" s="100">
        <f t="shared" si="18"/>
        <v>1</v>
      </c>
      <c r="AP30" s="100">
        <f t="shared" si="18"/>
        <v>0</v>
      </c>
      <c r="AQ30" s="100">
        <f t="shared" si="18"/>
        <v>10</v>
      </c>
      <c r="AR30" s="100">
        <f t="shared" si="18"/>
        <v>4</v>
      </c>
      <c r="AS30" s="100">
        <f t="shared" si="18"/>
        <v>51</v>
      </c>
      <c r="AT30" s="100">
        <f t="shared" si="18"/>
        <v>20</v>
      </c>
      <c r="AU30" s="100">
        <f t="shared" si="18"/>
        <v>1</v>
      </c>
      <c r="AV30" s="100">
        <f t="shared" si="18"/>
        <v>0</v>
      </c>
      <c r="AW30" s="100">
        <f t="shared" si="18"/>
        <v>12</v>
      </c>
      <c r="AX30" s="101">
        <f t="shared" si="18"/>
        <v>4</v>
      </c>
      <c r="AY30" s="63"/>
      <c r="AZ30" s="63"/>
      <c r="BA30" s="63"/>
      <c r="BB30" s="63"/>
      <c r="BC30" s="63"/>
      <c r="BD30" s="63"/>
    </row>
    <row r="31" spans="1:56" ht="15.75" customHeight="1">
      <c r="A31" s="81"/>
      <c r="B31" s="102" t="s">
        <v>160</v>
      </c>
      <c r="C31" s="167">
        <f t="shared" si="3"/>
        <v>0</v>
      </c>
      <c r="D31" s="77">
        <f t="shared" si="4"/>
        <v>1</v>
      </c>
      <c r="E31" s="77">
        <v>0</v>
      </c>
      <c r="F31" s="77">
        <v>0</v>
      </c>
      <c r="G31" s="77">
        <f t="shared" si="5"/>
        <v>0</v>
      </c>
      <c r="H31" s="77">
        <f t="shared" si="6"/>
        <v>1</v>
      </c>
      <c r="I31" s="77">
        <v>0</v>
      </c>
      <c r="J31" s="77">
        <v>0</v>
      </c>
      <c r="K31" s="114">
        <v>0</v>
      </c>
      <c r="L31" s="115">
        <v>1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f t="shared" si="8"/>
        <v>15</v>
      </c>
      <c r="T31" s="77">
        <f t="shared" si="9"/>
        <v>50</v>
      </c>
      <c r="U31" s="77">
        <v>11</v>
      </c>
      <c r="V31" s="114">
        <v>44</v>
      </c>
      <c r="W31" s="159">
        <v>0</v>
      </c>
      <c r="X31" s="159">
        <v>0</v>
      </c>
      <c r="Y31" s="159">
        <v>4</v>
      </c>
      <c r="Z31" s="159">
        <v>6</v>
      </c>
      <c r="AA31" s="159">
        <f t="shared" si="11"/>
        <v>52</v>
      </c>
      <c r="AB31" s="159">
        <f t="shared" si="12"/>
        <v>33</v>
      </c>
      <c r="AC31" s="159">
        <f t="shared" si="13"/>
        <v>22</v>
      </c>
      <c r="AD31" s="159">
        <f t="shared" si="14"/>
        <v>19</v>
      </c>
      <c r="AE31" s="159">
        <v>5</v>
      </c>
      <c r="AF31" s="159">
        <v>2</v>
      </c>
      <c r="AG31" s="159">
        <v>8</v>
      </c>
      <c r="AH31" s="159">
        <v>5</v>
      </c>
      <c r="AI31" s="159">
        <v>1</v>
      </c>
      <c r="AJ31" s="159">
        <v>4</v>
      </c>
      <c r="AK31" s="159">
        <v>4</v>
      </c>
      <c r="AL31" s="159">
        <v>6</v>
      </c>
      <c r="AM31" s="159">
        <v>0</v>
      </c>
      <c r="AN31" s="159">
        <v>1</v>
      </c>
      <c r="AO31" s="159">
        <v>0</v>
      </c>
      <c r="AP31" s="159">
        <v>0</v>
      </c>
      <c r="AQ31" s="159">
        <v>4</v>
      </c>
      <c r="AR31" s="159">
        <v>1</v>
      </c>
      <c r="AS31" s="159">
        <v>21</v>
      </c>
      <c r="AT31" s="159">
        <v>11</v>
      </c>
      <c r="AU31" s="159">
        <v>1</v>
      </c>
      <c r="AV31" s="159">
        <v>0</v>
      </c>
      <c r="AW31" s="159">
        <v>8</v>
      </c>
      <c r="AX31" s="168">
        <v>3</v>
      </c>
      <c r="AY31" s="63"/>
      <c r="AZ31" s="63"/>
      <c r="BA31" s="63"/>
      <c r="BB31" s="63"/>
      <c r="BC31" s="63"/>
      <c r="BD31" s="63"/>
    </row>
    <row r="32" spans="1:56" ht="15.75" customHeight="1">
      <c r="A32" s="81"/>
      <c r="B32" s="102" t="s">
        <v>161</v>
      </c>
      <c r="C32" s="167">
        <f t="shared" si="3"/>
        <v>0</v>
      </c>
      <c r="D32" s="77">
        <f t="shared" si="4"/>
        <v>2</v>
      </c>
      <c r="E32" s="77">
        <v>0</v>
      </c>
      <c r="F32" s="77">
        <v>0</v>
      </c>
      <c r="G32" s="77">
        <f t="shared" si="5"/>
        <v>0</v>
      </c>
      <c r="H32" s="77">
        <f t="shared" si="6"/>
        <v>1</v>
      </c>
      <c r="I32" s="77">
        <v>0</v>
      </c>
      <c r="J32" s="77">
        <v>1</v>
      </c>
      <c r="K32" s="114">
        <v>0</v>
      </c>
      <c r="L32" s="115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1</v>
      </c>
      <c r="S32" s="77">
        <f t="shared" si="8"/>
        <v>9</v>
      </c>
      <c r="T32" s="77">
        <f t="shared" si="9"/>
        <v>28</v>
      </c>
      <c r="U32" s="77">
        <v>6</v>
      </c>
      <c r="V32" s="114">
        <v>25</v>
      </c>
      <c r="W32" s="159">
        <v>0</v>
      </c>
      <c r="X32" s="159">
        <v>0</v>
      </c>
      <c r="Y32" s="159">
        <v>3</v>
      </c>
      <c r="Z32" s="159">
        <v>3</v>
      </c>
      <c r="AA32" s="159">
        <f t="shared" si="11"/>
        <v>50</v>
      </c>
      <c r="AB32" s="159">
        <f t="shared" si="12"/>
        <v>22</v>
      </c>
      <c r="AC32" s="159">
        <f t="shared" si="13"/>
        <v>22</v>
      </c>
      <c r="AD32" s="159">
        <f t="shared" si="14"/>
        <v>15</v>
      </c>
      <c r="AE32" s="159">
        <v>4</v>
      </c>
      <c r="AF32" s="159">
        <v>4</v>
      </c>
      <c r="AG32" s="159">
        <v>6</v>
      </c>
      <c r="AH32" s="159">
        <v>2</v>
      </c>
      <c r="AI32" s="159">
        <v>4</v>
      </c>
      <c r="AJ32" s="159">
        <v>2</v>
      </c>
      <c r="AK32" s="159">
        <v>2</v>
      </c>
      <c r="AL32" s="159">
        <v>6</v>
      </c>
      <c r="AM32" s="159">
        <v>2</v>
      </c>
      <c r="AN32" s="159">
        <v>0</v>
      </c>
      <c r="AO32" s="159">
        <v>0</v>
      </c>
      <c r="AP32" s="159">
        <v>0</v>
      </c>
      <c r="AQ32" s="159">
        <v>4</v>
      </c>
      <c r="AR32" s="159">
        <v>1</v>
      </c>
      <c r="AS32" s="159">
        <v>24</v>
      </c>
      <c r="AT32" s="159">
        <v>6</v>
      </c>
      <c r="AU32" s="159">
        <v>0</v>
      </c>
      <c r="AV32" s="159">
        <v>0</v>
      </c>
      <c r="AW32" s="159">
        <v>4</v>
      </c>
      <c r="AX32" s="168">
        <v>1</v>
      </c>
      <c r="AY32" s="63"/>
      <c r="AZ32" s="63"/>
      <c r="BA32" s="63"/>
      <c r="BB32" s="63"/>
      <c r="BC32" s="63"/>
      <c r="BD32" s="63"/>
    </row>
    <row r="33" spans="1:56" ht="15.75" customHeight="1">
      <c r="A33" s="84"/>
      <c r="B33" s="103" t="s">
        <v>71</v>
      </c>
      <c r="C33" s="169">
        <f t="shared" si="3"/>
        <v>0</v>
      </c>
      <c r="D33" s="86">
        <f t="shared" si="4"/>
        <v>0</v>
      </c>
      <c r="E33" s="86">
        <v>0</v>
      </c>
      <c r="F33" s="86">
        <v>0</v>
      </c>
      <c r="G33" s="86">
        <f t="shared" si="5"/>
        <v>0</v>
      </c>
      <c r="H33" s="86">
        <f t="shared" si="6"/>
        <v>0</v>
      </c>
      <c r="I33" s="86">
        <v>0</v>
      </c>
      <c r="J33" s="86">
        <v>0</v>
      </c>
      <c r="K33" s="117">
        <v>0</v>
      </c>
      <c r="L33" s="118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f t="shared" si="8"/>
        <v>3</v>
      </c>
      <c r="T33" s="86">
        <f t="shared" si="9"/>
        <v>5</v>
      </c>
      <c r="U33" s="86">
        <v>2</v>
      </c>
      <c r="V33" s="117">
        <v>5</v>
      </c>
      <c r="W33" s="164">
        <v>0</v>
      </c>
      <c r="X33" s="164">
        <v>0</v>
      </c>
      <c r="Y33" s="164">
        <v>1</v>
      </c>
      <c r="Z33" s="164">
        <v>0</v>
      </c>
      <c r="AA33" s="164">
        <f t="shared" si="11"/>
        <v>14</v>
      </c>
      <c r="AB33" s="164">
        <f t="shared" si="12"/>
        <v>7</v>
      </c>
      <c r="AC33" s="164">
        <f t="shared" si="13"/>
        <v>8</v>
      </c>
      <c r="AD33" s="164">
        <f t="shared" si="14"/>
        <v>4</v>
      </c>
      <c r="AE33" s="164">
        <v>0</v>
      </c>
      <c r="AF33" s="164">
        <v>0</v>
      </c>
      <c r="AG33" s="164">
        <v>2</v>
      </c>
      <c r="AH33" s="164">
        <v>1</v>
      </c>
      <c r="AI33" s="164">
        <v>0</v>
      </c>
      <c r="AJ33" s="164">
        <v>1</v>
      </c>
      <c r="AK33" s="164">
        <v>3</v>
      </c>
      <c r="AL33" s="164">
        <v>0</v>
      </c>
      <c r="AM33" s="164">
        <v>0</v>
      </c>
      <c r="AN33" s="164">
        <v>0</v>
      </c>
      <c r="AO33" s="164">
        <v>1</v>
      </c>
      <c r="AP33" s="164">
        <v>0</v>
      </c>
      <c r="AQ33" s="164">
        <v>2</v>
      </c>
      <c r="AR33" s="164">
        <v>2</v>
      </c>
      <c r="AS33" s="164">
        <v>6</v>
      </c>
      <c r="AT33" s="164">
        <v>3</v>
      </c>
      <c r="AU33" s="164">
        <v>0</v>
      </c>
      <c r="AV33" s="164">
        <v>0</v>
      </c>
      <c r="AW33" s="164">
        <v>0</v>
      </c>
      <c r="AX33" s="173">
        <v>0</v>
      </c>
      <c r="AY33" s="63"/>
      <c r="AZ33" s="63"/>
      <c r="BA33" s="63"/>
      <c r="BB33" s="63"/>
      <c r="BC33" s="63"/>
      <c r="BD33" s="63"/>
    </row>
    <row r="34" spans="1:56" ht="15.75" customHeight="1">
      <c r="A34" s="95" t="s">
        <v>162</v>
      </c>
      <c r="B34" s="96"/>
      <c r="C34" s="158">
        <f t="shared" si="3"/>
        <v>1</v>
      </c>
      <c r="D34" s="72">
        <f t="shared" si="4"/>
        <v>2</v>
      </c>
      <c r="E34" s="72">
        <f>SUM(E35:E36)</f>
        <v>0</v>
      </c>
      <c r="F34" s="72">
        <f>SUM(F35:F36)</f>
        <v>0</v>
      </c>
      <c r="G34" s="72">
        <f t="shared" si="5"/>
        <v>0</v>
      </c>
      <c r="H34" s="72">
        <f t="shared" si="6"/>
        <v>1</v>
      </c>
      <c r="I34" s="72">
        <f aca="true" t="shared" si="19" ref="I34:R34">SUM(I35:I36)</f>
        <v>0</v>
      </c>
      <c r="J34" s="72">
        <f t="shared" si="19"/>
        <v>0</v>
      </c>
      <c r="K34" s="73">
        <f t="shared" si="19"/>
        <v>0</v>
      </c>
      <c r="L34" s="74">
        <f t="shared" si="19"/>
        <v>1</v>
      </c>
      <c r="M34" s="72">
        <f t="shared" si="19"/>
        <v>0</v>
      </c>
      <c r="N34" s="72">
        <f t="shared" si="19"/>
        <v>1</v>
      </c>
      <c r="O34" s="72">
        <f t="shared" si="19"/>
        <v>1</v>
      </c>
      <c r="P34" s="72">
        <f t="shared" si="19"/>
        <v>0</v>
      </c>
      <c r="Q34" s="72">
        <f t="shared" si="19"/>
        <v>0</v>
      </c>
      <c r="R34" s="72">
        <f t="shared" si="19"/>
        <v>0</v>
      </c>
      <c r="S34" s="72">
        <f t="shared" si="8"/>
        <v>37</v>
      </c>
      <c r="T34" s="72">
        <f t="shared" si="9"/>
        <v>60</v>
      </c>
      <c r="U34" s="72">
        <f aca="true" t="shared" si="20" ref="U34:Z34">SUM(U35:U36)</f>
        <v>26</v>
      </c>
      <c r="V34" s="73">
        <f t="shared" si="20"/>
        <v>48</v>
      </c>
      <c r="W34" s="75">
        <f t="shared" si="20"/>
        <v>0</v>
      </c>
      <c r="X34" s="75">
        <f t="shared" si="20"/>
        <v>0</v>
      </c>
      <c r="Y34" s="75">
        <f t="shared" si="20"/>
        <v>11</v>
      </c>
      <c r="Z34" s="75">
        <f t="shared" si="20"/>
        <v>12</v>
      </c>
      <c r="AA34" s="75">
        <f t="shared" si="11"/>
        <v>76</v>
      </c>
      <c r="AB34" s="75">
        <f t="shared" si="12"/>
        <v>70</v>
      </c>
      <c r="AC34" s="75">
        <f t="shared" si="13"/>
        <v>37</v>
      </c>
      <c r="AD34" s="75">
        <f t="shared" si="14"/>
        <v>45</v>
      </c>
      <c r="AE34" s="75">
        <f aca="true" t="shared" si="21" ref="AE34:AX34">SUM(AE35:AE36)</f>
        <v>4</v>
      </c>
      <c r="AF34" s="75">
        <f t="shared" si="21"/>
        <v>2</v>
      </c>
      <c r="AG34" s="75">
        <f t="shared" si="21"/>
        <v>3</v>
      </c>
      <c r="AH34" s="75">
        <f t="shared" si="21"/>
        <v>2</v>
      </c>
      <c r="AI34" s="75">
        <f t="shared" si="21"/>
        <v>12</v>
      </c>
      <c r="AJ34" s="75">
        <f t="shared" si="21"/>
        <v>16</v>
      </c>
      <c r="AK34" s="75">
        <f t="shared" si="21"/>
        <v>12</v>
      </c>
      <c r="AL34" s="75">
        <f t="shared" si="21"/>
        <v>19</v>
      </c>
      <c r="AM34" s="75">
        <f t="shared" si="21"/>
        <v>0</v>
      </c>
      <c r="AN34" s="75">
        <f t="shared" si="21"/>
        <v>2</v>
      </c>
      <c r="AO34" s="75">
        <f t="shared" si="21"/>
        <v>0</v>
      </c>
      <c r="AP34" s="75">
        <f t="shared" si="21"/>
        <v>0</v>
      </c>
      <c r="AQ34" s="75">
        <f t="shared" si="21"/>
        <v>6</v>
      </c>
      <c r="AR34" s="75">
        <f t="shared" si="21"/>
        <v>4</v>
      </c>
      <c r="AS34" s="75">
        <f t="shared" si="21"/>
        <v>34</v>
      </c>
      <c r="AT34" s="75">
        <f t="shared" si="21"/>
        <v>22</v>
      </c>
      <c r="AU34" s="75">
        <f t="shared" si="21"/>
        <v>0</v>
      </c>
      <c r="AV34" s="75">
        <f t="shared" si="21"/>
        <v>0</v>
      </c>
      <c r="AW34" s="75">
        <f t="shared" si="21"/>
        <v>5</v>
      </c>
      <c r="AX34" s="76">
        <f t="shared" si="21"/>
        <v>3</v>
      </c>
      <c r="AY34" s="63"/>
      <c r="AZ34" s="63"/>
      <c r="BA34" s="63"/>
      <c r="BB34" s="63"/>
      <c r="BC34" s="63"/>
      <c r="BD34" s="63"/>
    </row>
    <row r="35" spans="1:56" ht="15.75" customHeight="1">
      <c r="A35" s="81"/>
      <c r="B35" s="102" t="s">
        <v>163</v>
      </c>
      <c r="C35" s="167">
        <f t="shared" si="3"/>
        <v>0</v>
      </c>
      <c r="D35" s="77">
        <f t="shared" si="4"/>
        <v>2</v>
      </c>
      <c r="E35" s="77">
        <v>0</v>
      </c>
      <c r="F35" s="77">
        <v>0</v>
      </c>
      <c r="G35" s="77">
        <f t="shared" si="5"/>
        <v>0</v>
      </c>
      <c r="H35" s="77">
        <f t="shared" si="6"/>
        <v>1</v>
      </c>
      <c r="I35" s="77">
        <v>0</v>
      </c>
      <c r="J35" s="77">
        <v>0</v>
      </c>
      <c r="K35" s="114">
        <v>0</v>
      </c>
      <c r="L35" s="115">
        <v>1</v>
      </c>
      <c r="M35" s="77">
        <v>0</v>
      </c>
      <c r="N35" s="77">
        <v>1</v>
      </c>
      <c r="O35" s="77">
        <v>0</v>
      </c>
      <c r="P35" s="77">
        <v>0</v>
      </c>
      <c r="Q35" s="77">
        <v>0</v>
      </c>
      <c r="R35" s="77">
        <v>0</v>
      </c>
      <c r="S35" s="77">
        <f t="shared" si="8"/>
        <v>23</v>
      </c>
      <c r="T35" s="77">
        <f t="shared" si="9"/>
        <v>50</v>
      </c>
      <c r="U35" s="77">
        <v>18</v>
      </c>
      <c r="V35" s="114">
        <v>40</v>
      </c>
      <c r="W35" s="159">
        <v>0</v>
      </c>
      <c r="X35" s="159">
        <v>0</v>
      </c>
      <c r="Y35" s="159">
        <v>5</v>
      </c>
      <c r="Z35" s="159">
        <v>10</v>
      </c>
      <c r="AA35" s="159">
        <f t="shared" si="11"/>
        <v>46</v>
      </c>
      <c r="AB35" s="159">
        <f t="shared" si="12"/>
        <v>45</v>
      </c>
      <c r="AC35" s="159">
        <f t="shared" si="13"/>
        <v>25</v>
      </c>
      <c r="AD35" s="159">
        <f t="shared" si="14"/>
        <v>33</v>
      </c>
      <c r="AE35" s="159">
        <v>1</v>
      </c>
      <c r="AF35" s="159">
        <v>1</v>
      </c>
      <c r="AG35" s="159">
        <v>2</v>
      </c>
      <c r="AH35" s="159">
        <v>1</v>
      </c>
      <c r="AI35" s="159">
        <v>9</v>
      </c>
      <c r="AJ35" s="159">
        <v>10</v>
      </c>
      <c r="AK35" s="159">
        <v>8</v>
      </c>
      <c r="AL35" s="159">
        <v>18</v>
      </c>
      <c r="AM35" s="159">
        <v>0</v>
      </c>
      <c r="AN35" s="159">
        <v>2</v>
      </c>
      <c r="AO35" s="159">
        <v>0</v>
      </c>
      <c r="AP35" s="159">
        <v>0</v>
      </c>
      <c r="AQ35" s="159">
        <v>5</v>
      </c>
      <c r="AR35" s="159">
        <v>1</v>
      </c>
      <c r="AS35" s="159">
        <v>18</v>
      </c>
      <c r="AT35" s="159">
        <v>11</v>
      </c>
      <c r="AU35" s="159">
        <v>0</v>
      </c>
      <c r="AV35" s="159">
        <v>0</v>
      </c>
      <c r="AW35" s="159">
        <v>3</v>
      </c>
      <c r="AX35" s="168">
        <v>1</v>
      </c>
      <c r="AY35" s="63"/>
      <c r="AZ35" s="63"/>
      <c r="BA35" s="63"/>
      <c r="BB35" s="63"/>
      <c r="BC35" s="63"/>
      <c r="BD35" s="63"/>
    </row>
    <row r="36" spans="1:56" ht="15.75" customHeight="1">
      <c r="A36" s="84"/>
      <c r="B36" s="103" t="s">
        <v>164</v>
      </c>
      <c r="C36" s="169">
        <f t="shared" si="3"/>
        <v>1</v>
      </c>
      <c r="D36" s="86">
        <f t="shared" si="4"/>
        <v>0</v>
      </c>
      <c r="E36" s="86">
        <v>0</v>
      </c>
      <c r="F36" s="86">
        <v>0</v>
      </c>
      <c r="G36" s="86">
        <f t="shared" si="5"/>
        <v>0</v>
      </c>
      <c r="H36" s="86">
        <f t="shared" si="6"/>
        <v>0</v>
      </c>
      <c r="I36" s="86">
        <v>0</v>
      </c>
      <c r="J36" s="86">
        <v>0</v>
      </c>
      <c r="K36" s="117">
        <v>0</v>
      </c>
      <c r="L36" s="118">
        <v>0</v>
      </c>
      <c r="M36" s="86">
        <v>0</v>
      </c>
      <c r="N36" s="86">
        <v>0</v>
      </c>
      <c r="O36" s="86">
        <v>1</v>
      </c>
      <c r="P36" s="86">
        <v>0</v>
      </c>
      <c r="Q36" s="86">
        <v>0</v>
      </c>
      <c r="R36" s="86">
        <v>0</v>
      </c>
      <c r="S36" s="86">
        <f t="shared" si="8"/>
        <v>14</v>
      </c>
      <c r="T36" s="86">
        <f t="shared" si="9"/>
        <v>10</v>
      </c>
      <c r="U36" s="86">
        <v>8</v>
      </c>
      <c r="V36" s="117">
        <v>8</v>
      </c>
      <c r="W36" s="164">
        <v>0</v>
      </c>
      <c r="X36" s="164">
        <v>0</v>
      </c>
      <c r="Y36" s="164">
        <v>6</v>
      </c>
      <c r="Z36" s="164">
        <v>2</v>
      </c>
      <c r="AA36" s="164">
        <f t="shared" si="11"/>
        <v>30</v>
      </c>
      <c r="AB36" s="164">
        <f t="shared" si="12"/>
        <v>25</v>
      </c>
      <c r="AC36" s="164">
        <f t="shared" si="13"/>
        <v>12</v>
      </c>
      <c r="AD36" s="164">
        <f t="shared" si="14"/>
        <v>12</v>
      </c>
      <c r="AE36" s="164">
        <v>3</v>
      </c>
      <c r="AF36" s="164">
        <v>1</v>
      </c>
      <c r="AG36" s="164">
        <v>1</v>
      </c>
      <c r="AH36" s="164">
        <v>1</v>
      </c>
      <c r="AI36" s="164">
        <v>3</v>
      </c>
      <c r="AJ36" s="164">
        <v>6</v>
      </c>
      <c r="AK36" s="164">
        <v>4</v>
      </c>
      <c r="AL36" s="164">
        <v>1</v>
      </c>
      <c r="AM36" s="164">
        <v>0</v>
      </c>
      <c r="AN36" s="164">
        <v>0</v>
      </c>
      <c r="AO36" s="164">
        <v>0</v>
      </c>
      <c r="AP36" s="164">
        <v>0</v>
      </c>
      <c r="AQ36" s="164">
        <v>1</v>
      </c>
      <c r="AR36" s="164">
        <v>3</v>
      </c>
      <c r="AS36" s="164">
        <v>16</v>
      </c>
      <c r="AT36" s="164">
        <v>11</v>
      </c>
      <c r="AU36" s="164">
        <v>0</v>
      </c>
      <c r="AV36" s="164">
        <v>0</v>
      </c>
      <c r="AW36" s="164">
        <v>2</v>
      </c>
      <c r="AX36" s="173">
        <v>2</v>
      </c>
      <c r="AY36" s="63"/>
      <c r="AZ36" s="63"/>
      <c r="BA36" s="63"/>
      <c r="BB36" s="63"/>
      <c r="BC36" s="63"/>
      <c r="BD36" s="63"/>
    </row>
    <row r="37" spans="1:56" ht="15.75" customHeight="1">
      <c r="A37" s="87" t="s">
        <v>72</v>
      </c>
      <c r="B37" s="88" t="s">
        <v>165</v>
      </c>
      <c r="C37" s="89">
        <f t="shared" si="3"/>
        <v>0</v>
      </c>
      <c r="D37" s="90">
        <f t="shared" si="4"/>
        <v>2</v>
      </c>
      <c r="E37" s="90">
        <v>0</v>
      </c>
      <c r="F37" s="90">
        <v>0</v>
      </c>
      <c r="G37" s="90">
        <f t="shared" si="5"/>
        <v>0</v>
      </c>
      <c r="H37" s="90">
        <f t="shared" si="6"/>
        <v>2</v>
      </c>
      <c r="I37" s="90">
        <v>0</v>
      </c>
      <c r="J37" s="90">
        <v>1</v>
      </c>
      <c r="K37" s="119">
        <v>0</v>
      </c>
      <c r="L37" s="120">
        <v>1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f t="shared" si="8"/>
        <v>30</v>
      </c>
      <c r="T37" s="90">
        <f t="shared" si="9"/>
        <v>62</v>
      </c>
      <c r="U37" s="90">
        <v>19</v>
      </c>
      <c r="V37" s="119">
        <v>50</v>
      </c>
      <c r="W37" s="165">
        <v>0</v>
      </c>
      <c r="X37" s="165">
        <v>0</v>
      </c>
      <c r="Y37" s="165">
        <v>11</v>
      </c>
      <c r="Z37" s="165">
        <v>12</v>
      </c>
      <c r="AA37" s="165">
        <f t="shared" si="11"/>
        <v>91</v>
      </c>
      <c r="AB37" s="165">
        <f t="shared" si="12"/>
        <v>56</v>
      </c>
      <c r="AC37" s="165">
        <f t="shared" si="13"/>
        <v>39</v>
      </c>
      <c r="AD37" s="165">
        <f t="shared" si="14"/>
        <v>28</v>
      </c>
      <c r="AE37" s="165">
        <v>8</v>
      </c>
      <c r="AF37" s="165">
        <v>3</v>
      </c>
      <c r="AG37" s="165">
        <v>10</v>
      </c>
      <c r="AH37" s="165">
        <v>8</v>
      </c>
      <c r="AI37" s="165">
        <v>7</v>
      </c>
      <c r="AJ37" s="165">
        <v>6</v>
      </c>
      <c r="AK37" s="165">
        <v>6</v>
      </c>
      <c r="AL37" s="165">
        <v>8</v>
      </c>
      <c r="AM37" s="165">
        <v>0</v>
      </c>
      <c r="AN37" s="165">
        <v>1</v>
      </c>
      <c r="AO37" s="165">
        <v>0</v>
      </c>
      <c r="AP37" s="165">
        <v>1</v>
      </c>
      <c r="AQ37" s="165">
        <v>8</v>
      </c>
      <c r="AR37" s="165">
        <v>1</v>
      </c>
      <c r="AS37" s="165">
        <v>47</v>
      </c>
      <c r="AT37" s="165">
        <v>18</v>
      </c>
      <c r="AU37" s="165">
        <v>0</v>
      </c>
      <c r="AV37" s="165">
        <v>0</v>
      </c>
      <c r="AW37" s="165">
        <v>5</v>
      </c>
      <c r="AX37" s="174">
        <v>10</v>
      </c>
      <c r="AY37" s="63"/>
      <c r="AZ37" s="63"/>
      <c r="BA37" s="63"/>
      <c r="BB37" s="63"/>
      <c r="BC37" s="63"/>
      <c r="BD37" s="63"/>
    </row>
    <row r="38" spans="1:56" ht="15.75" customHeight="1">
      <c r="A38" s="95" t="s">
        <v>73</v>
      </c>
      <c r="B38" s="96"/>
      <c r="C38" s="158">
        <f t="shared" si="3"/>
        <v>1</v>
      </c>
      <c r="D38" s="72">
        <f t="shared" si="4"/>
        <v>3</v>
      </c>
      <c r="E38" s="72">
        <f>SUM(E39:E42)</f>
        <v>0</v>
      </c>
      <c r="F38" s="72">
        <f>SUM(F39:F42)</f>
        <v>0</v>
      </c>
      <c r="G38" s="72">
        <f t="shared" si="5"/>
        <v>1</v>
      </c>
      <c r="H38" s="72">
        <f t="shared" si="6"/>
        <v>1</v>
      </c>
      <c r="I38" s="72">
        <f aca="true" t="shared" si="22" ref="I38:R38">SUM(I39:I42)</f>
        <v>1</v>
      </c>
      <c r="J38" s="72">
        <f t="shared" si="22"/>
        <v>0</v>
      </c>
      <c r="K38" s="73">
        <f t="shared" si="22"/>
        <v>0</v>
      </c>
      <c r="L38" s="74">
        <f t="shared" si="22"/>
        <v>1</v>
      </c>
      <c r="M38" s="72">
        <f t="shared" si="22"/>
        <v>0</v>
      </c>
      <c r="N38" s="72">
        <f t="shared" si="22"/>
        <v>0</v>
      </c>
      <c r="O38" s="72">
        <f t="shared" si="22"/>
        <v>0</v>
      </c>
      <c r="P38" s="72">
        <f t="shared" si="22"/>
        <v>1</v>
      </c>
      <c r="Q38" s="72">
        <f t="shared" si="22"/>
        <v>0</v>
      </c>
      <c r="R38" s="72">
        <f t="shared" si="22"/>
        <v>1</v>
      </c>
      <c r="S38" s="72">
        <f t="shared" si="8"/>
        <v>38</v>
      </c>
      <c r="T38" s="72">
        <f t="shared" si="9"/>
        <v>106</v>
      </c>
      <c r="U38" s="72">
        <f aca="true" t="shared" si="23" ref="U38:Z38">SUM(U39:U42)</f>
        <v>28</v>
      </c>
      <c r="V38" s="73">
        <f t="shared" si="23"/>
        <v>94</v>
      </c>
      <c r="W38" s="75">
        <f t="shared" si="23"/>
        <v>1</v>
      </c>
      <c r="X38" s="75">
        <f t="shared" si="23"/>
        <v>1</v>
      </c>
      <c r="Y38" s="75">
        <f t="shared" si="23"/>
        <v>9</v>
      </c>
      <c r="Z38" s="75">
        <f t="shared" si="23"/>
        <v>11</v>
      </c>
      <c r="AA38" s="75">
        <f t="shared" si="11"/>
        <v>114</v>
      </c>
      <c r="AB38" s="75">
        <f t="shared" si="12"/>
        <v>90</v>
      </c>
      <c r="AC38" s="75">
        <f t="shared" si="13"/>
        <v>59</v>
      </c>
      <c r="AD38" s="75">
        <f t="shared" si="14"/>
        <v>51</v>
      </c>
      <c r="AE38" s="75">
        <f aca="true" t="shared" si="24" ref="AE38:AX38">SUM(AE39:AE42)</f>
        <v>13</v>
      </c>
      <c r="AF38" s="75">
        <f t="shared" si="24"/>
        <v>7</v>
      </c>
      <c r="AG38" s="75">
        <f t="shared" si="24"/>
        <v>10</v>
      </c>
      <c r="AH38" s="75">
        <f t="shared" si="24"/>
        <v>10</v>
      </c>
      <c r="AI38" s="75">
        <f t="shared" si="24"/>
        <v>10</v>
      </c>
      <c r="AJ38" s="75">
        <f t="shared" si="24"/>
        <v>8</v>
      </c>
      <c r="AK38" s="75">
        <f t="shared" si="24"/>
        <v>9</v>
      </c>
      <c r="AL38" s="75">
        <f t="shared" si="24"/>
        <v>15</v>
      </c>
      <c r="AM38" s="75">
        <f t="shared" si="24"/>
        <v>0</v>
      </c>
      <c r="AN38" s="75">
        <f t="shared" si="24"/>
        <v>5</v>
      </c>
      <c r="AO38" s="75">
        <f t="shared" si="24"/>
        <v>2</v>
      </c>
      <c r="AP38" s="75">
        <f t="shared" si="24"/>
        <v>2</v>
      </c>
      <c r="AQ38" s="75">
        <f t="shared" si="24"/>
        <v>15</v>
      </c>
      <c r="AR38" s="75">
        <f t="shared" si="24"/>
        <v>4</v>
      </c>
      <c r="AS38" s="75">
        <f t="shared" si="24"/>
        <v>49</v>
      </c>
      <c r="AT38" s="75">
        <f t="shared" si="24"/>
        <v>26</v>
      </c>
      <c r="AU38" s="75">
        <f t="shared" si="24"/>
        <v>0</v>
      </c>
      <c r="AV38" s="75">
        <f t="shared" si="24"/>
        <v>4</v>
      </c>
      <c r="AW38" s="75">
        <f t="shared" si="24"/>
        <v>6</v>
      </c>
      <c r="AX38" s="76">
        <f t="shared" si="24"/>
        <v>9</v>
      </c>
      <c r="AY38" s="63"/>
      <c r="AZ38" s="63"/>
      <c r="BA38" s="63"/>
      <c r="BB38" s="63"/>
      <c r="BC38" s="63"/>
      <c r="BD38" s="63"/>
    </row>
    <row r="39" spans="1:56" ht="15.75" customHeight="1">
      <c r="A39" s="81"/>
      <c r="B39" s="102" t="s">
        <v>74</v>
      </c>
      <c r="C39" s="167">
        <f t="shared" si="3"/>
        <v>0</v>
      </c>
      <c r="D39" s="77">
        <f t="shared" si="4"/>
        <v>2</v>
      </c>
      <c r="E39" s="77">
        <v>0</v>
      </c>
      <c r="F39" s="77">
        <v>0</v>
      </c>
      <c r="G39" s="77">
        <f t="shared" si="5"/>
        <v>0</v>
      </c>
      <c r="H39" s="77">
        <f t="shared" si="6"/>
        <v>1</v>
      </c>
      <c r="I39" s="77">
        <v>0</v>
      </c>
      <c r="J39" s="77">
        <v>0</v>
      </c>
      <c r="K39" s="114">
        <v>0</v>
      </c>
      <c r="L39" s="115">
        <v>1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1</v>
      </c>
      <c r="S39" s="77">
        <f t="shared" si="8"/>
        <v>29</v>
      </c>
      <c r="T39" s="77">
        <f t="shared" si="9"/>
        <v>66</v>
      </c>
      <c r="U39" s="77">
        <v>21</v>
      </c>
      <c r="V39" s="114">
        <v>59</v>
      </c>
      <c r="W39" s="159">
        <v>1</v>
      </c>
      <c r="X39" s="159">
        <v>1</v>
      </c>
      <c r="Y39" s="159">
        <v>7</v>
      </c>
      <c r="Z39" s="159">
        <v>6</v>
      </c>
      <c r="AA39" s="159">
        <f t="shared" si="11"/>
        <v>72</v>
      </c>
      <c r="AB39" s="159">
        <f t="shared" si="12"/>
        <v>52</v>
      </c>
      <c r="AC39" s="159">
        <f t="shared" si="13"/>
        <v>31</v>
      </c>
      <c r="AD39" s="159">
        <f t="shared" si="14"/>
        <v>28</v>
      </c>
      <c r="AE39" s="159">
        <v>8</v>
      </c>
      <c r="AF39" s="159">
        <v>5</v>
      </c>
      <c r="AG39" s="159">
        <v>3</v>
      </c>
      <c r="AH39" s="159">
        <v>6</v>
      </c>
      <c r="AI39" s="159">
        <v>5</v>
      </c>
      <c r="AJ39" s="159">
        <v>6</v>
      </c>
      <c r="AK39" s="159">
        <v>3</v>
      </c>
      <c r="AL39" s="159">
        <v>6</v>
      </c>
      <c r="AM39" s="159">
        <v>0</v>
      </c>
      <c r="AN39" s="159">
        <v>1</v>
      </c>
      <c r="AO39" s="159">
        <v>2</v>
      </c>
      <c r="AP39" s="159">
        <v>1</v>
      </c>
      <c r="AQ39" s="159">
        <v>10</v>
      </c>
      <c r="AR39" s="159">
        <v>3</v>
      </c>
      <c r="AS39" s="159">
        <v>37</v>
      </c>
      <c r="AT39" s="159">
        <v>16</v>
      </c>
      <c r="AU39" s="159">
        <v>0</v>
      </c>
      <c r="AV39" s="159">
        <v>3</v>
      </c>
      <c r="AW39" s="159">
        <v>4</v>
      </c>
      <c r="AX39" s="168">
        <v>5</v>
      </c>
      <c r="AY39" s="63"/>
      <c r="AZ39" s="63"/>
      <c r="BA39" s="63"/>
      <c r="BB39" s="63"/>
      <c r="BC39" s="63"/>
      <c r="BD39" s="63"/>
    </row>
    <row r="40" spans="1:56" ht="15.75" customHeight="1">
      <c r="A40" s="81"/>
      <c r="B40" s="102" t="s">
        <v>166</v>
      </c>
      <c r="C40" s="167">
        <f t="shared" si="3"/>
        <v>1</v>
      </c>
      <c r="D40" s="77">
        <f t="shared" si="4"/>
        <v>1</v>
      </c>
      <c r="E40" s="77">
        <v>0</v>
      </c>
      <c r="F40" s="77">
        <v>0</v>
      </c>
      <c r="G40" s="77">
        <f t="shared" si="5"/>
        <v>1</v>
      </c>
      <c r="H40" s="77">
        <f t="shared" si="6"/>
        <v>0</v>
      </c>
      <c r="I40" s="77">
        <v>1</v>
      </c>
      <c r="J40" s="77">
        <v>0</v>
      </c>
      <c r="K40" s="114">
        <v>0</v>
      </c>
      <c r="L40" s="115">
        <v>0</v>
      </c>
      <c r="M40" s="77">
        <v>0</v>
      </c>
      <c r="N40" s="77">
        <v>0</v>
      </c>
      <c r="O40" s="77">
        <v>0</v>
      </c>
      <c r="P40" s="77">
        <v>1</v>
      </c>
      <c r="Q40" s="77">
        <v>0</v>
      </c>
      <c r="R40" s="77">
        <v>0</v>
      </c>
      <c r="S40" s="77">
        <f t="shared" si="8"/>
        <v>6</v>
      </c>
      <c r="T40" s="77">
        <f t="shared" si="9"/>
        <v>19</v>
      </c>
      <c r="U40" s="77">
        <v>5</v>
      </c>
      <c r="V40" s="114">
        <v>16</v>
      </c>
      <c r="W40" s="159">
        <v>0</v>
      </c>
      <c r="X40" s="159">
        <v>0</v>
      </c>
      <c r="Y40" s="159">
        <v>1</v>
      </c>
      <c r="Z40" s="159">
        <v>3</v>
      </c>
      <c r="AA40" s="159">
        <f t="shared" si="11"/>
        <v>23</v>
      </c>
      <c r="AB40" s="159">
        <f t="shared" si="12"/>
        <v>19</v>
      </c>
      <c r="AC40" s="159">
        <f t="shared" si="13"/>
        <v>17</v>
      </c>
      <c r="AD40" s="159">
        <f t="shared" si="14"/>
        <v>13</v>
      </c>
      <c r="AE40" s="159">
        <v>3</v>
      </c>
      <c r="AF40" s="159">
        <v>0</v>
      </c>
      <c r="AG40" s="159">
        <v>5</v>
      </c>
      <c r="AH40" s="159">
        <v>3</v>
      </c>
      <c r="AI40" s="159">
        <v>1</v>
      </c>
      <c r="AJ40" s="159">
        <v>1</v>
      </c>
      <c r="AK40" s="159">
        <v>4</v>
      </c>
      <c r="AL40" s="159">
        <v>5</v>
      </c>
      <c r="AM40" s="159">
        <v>0</v>
      </c>
      <c r="AN40" s="159">
        <v>2</v>
      </c>
      <c r="AO40" s="159">
        <v>0</v>
      </c>
      <c r="AP40" s="159">
        <v>1</v>
      </c>
      <c r="AQ40" s="159">
        <v>4</v>
      </c>
      <c r="AR40" s="159">
        <v>1</v>
      </c>
      <c r="AS40" s="159">
        <v>4</v>
      </c>
      <c r="AT40" s="159">
        <v>5</v>
      </c>
      <c r="AU40" s="159">
        <v>0</v>
      </c>
      <c r="AV40" s="159">
        <v>0</v>
      </c>
      <c r="AW40" s="159">
        <v>2</v>
      </c>
      <c r="AX40" s="168">
        <v>1</v>
      </c>
      <c r="AY40" s="63"/>
      <c r="AZ40" s="63"/>
      <c r="BA40" s="63"/>
      <c r="BB40" s="63"/>
      <c r="BC40" s="63"/>
      <c r="BD40" s="63"/>
    </row>
    <row r="41" spans="1:56" ht="15.75" customHeight="1">
      <c r="A41" s="81"/>
      <c r="B41" s="102" t="s">
        <v>167</v>
      </c>
      <c r="C41" s="167">
        <f t="shared" si="3"/>
        <v>0</v>
      </c>
      <c r="D41" s="77">
        <f t="shared" si="4"/>
        <v>0</v>
      </c>
      <c r="E41" s="77">
        <v>0</v>
      </c>
      <c r="F41" s="77">
        <v>0</v>
      </c>
      <c r="G41" s="77">
        <f t="shared" si="5"/>
        <v>0</v>
      </c>
      <c r="H41" s="77">
        <f t="shared" si="6"/>
        <v>0</v>
      </c>
      <c r="I41" s="77">
        <v>0</v>
      </c>
      <c r="J41" s="77">
        <v>0</v>
      </c>
      <c r="K41" s="114">
        <v>0</v>
      </c>
      <c r="L41" s="115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f t="shared" si="8"/>
        <v>1</v>
      </c>
      <c r="T41" s="77">
        <f t="shared" si="9"/>
        <v>17</v>
      </c>
      <c r="U41" s="77">
        <v>1</v>
      </c>
      <c r="V41" s="114">
        <v>15</v>
      </c>
      <c r="W41" s="159">
        <v>0</v>
      </c>
      <c r="X41" s="159">
        <v>0</v>
      </c>
      <c r="Y41" s="159">
        <v>0</v>
      </c>
      <c r="Z41" s="159">
        <v>2</v>
      </c>
      <c r="AA41" s="159">
        <f t="shared" si="11"/>
        <v>11</v>
      </c>
      <c r="AB41" s="159">
        <f t="shared" si="12"/>
        <v>11</v>
      </c>
      <c r="AC41" s="159">
        <f t="shared" si="13"/>
        <v>7</v>
      </c>
      <c r="AD41" s="159">
        <f t="shared" si="14"/>
        <v>6</v>
      </c>
      <c r="AE41" s="159">
        <v>2</v>
      </c>
      <c r="AF41" s="159">
        <v>0</v>
      </c>
      <c r="AG41" s="159">
        <v>1</v>
      </c>
      <c r="AH41" s="159">
        <v>1</v>
      </c>
      <c r="AI41" s="159">
        <v>3</v>
      </c>
      <c r="AJ41" s="159">
        <v>0</v>
      </c>
      <c r="AK41" s="159">
        <v>1</v>
      </c>
      <c r="AL41" s="159">
        <v>3</v>
      </c>
      <c r="AM41" s="159">
        <v>0</v>
      </c>
      <c r="AN41" s="159">
        <v>2</v>
      </c>
      <c r="AO41" s="159">
        <v>0</v>
      </c>
      <c r="AP41" s="159">
        <v>0</v>
      </c>
      <c r="AQ41" s="159">
        <v>0</v>
      </c>
      <c r="AR41" s="159">
        <v>0</v>
      </c>
      <c r="AS41" s="159">
        <v>4</v>
      </c>
      <c r="AT41" s="159">
        <v>2</v>
      </c>
      <c r="AU41" s="159">
        <v>0</v>
      </c>
      <c r="AV41" s="159">
        <v>1</v>
      </c>
      <c r="AW41" s="159">
        <v>0</v>
      </c>
      <c r="AX41" s="168">
        <v>2</v>
      </c>
      <c r="AY41" s="63"/>
      <c r="AZ41" s="63"/>
      <c r="BA41" s="63"/>
      <c r="BB41" s="63"/>
      <c r="BC41" s="63"/>
      <c r="BD41" s="63"/>
    </row>
    <row r="42" spans="1:56" ht="15.75" customHeight="1">
      <c r="A42" s="84"/>
      <c r="B42" s="103" t="s">
        <v>168</v>
      </c>
      <c r="C42" s="169">
        <f t="shared" si="3"/>
        <v>0</v>
      </c>
      <c r="D42" s="86">
        <f t="shared" si="4"/>
        <v>0</v>
      </c>
      <c r="E42" s="86">
        <v>0</v>
      </c>
      <c r="F42" s="86">
        <v>0</v>
      </c>
      <c r="G42" s="86">
        <f t="shared" si="5"/>
        <v>0</v>
      </c>
      <c r="H42" s="86">
        <f t="shared" si="6"/>
        <v>0</v>
      </c>
      <c r="I42" s="86">
        <v>0</v>
      </c>
      <c r="J42" s="86">
        <v>0</v>
      </c>
      <c r="K42" s="117">
        <v>0</v>
      </c>
      <c r="L42" s="118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f t="shared" si="8"/>
        <v>2</v>
      </c>
      <c r="T42" s="86">
        <f t="shared" si="9"/>
        <v>4</v>
      </c>
      <c r="U42" s="86">
        <v>1</v>
      </c>
      <c r="V42" s="117">
        <v>4</v>
      </c>
      <c r="W42" s="164">
        <v>0</v>
      </c>
      <c r="X42" s="164">
        <v>0</v>
      </c>
      <c r="Y42" s="164">
        <v>1</v>
      </c>
      <c r="Z42" s="164">
        <v>0</v>
      </c>
      <c r="AA42" s="164">
        <f t="shared" si="11"/>
        <v>8</v>
      </c>
      <c r="AB42" s="164">
        <f t="shared" si="12"/>
        <v>8</v>
      </c>
      <c r="AC42" s="164">
        <f t="shared" si="13"/>
        <v>4</v>
      </c>
      <c r="AD42" s="164">
        <f t="shared" si="14"/>
        <v>4</v>
      </c>
      <c r="AE42" s="164">
        <v>0</v>
      </c>
      <c r="AF42" s="164">
        <v>2</v>
      </c>
      <c r="AG42" s="164">
        <v>1</v>
      </c>
      <c r="AH42" s="164">
        <v>0</v>
      </c>
      <c r="AI42" s="164">
        <v>1</v>
      </c>
      <c r="AJ42" s="164">
        <v>1</v>
      </c>
      <c r="AK42" s="164">
        <v>1</v>
      </c>
      <c r="AL42" s="164">
        <v>1</v>
      </c>
      <c r="AM42" s="164">
        <v>0</v>
      </c>
      <c r="AN42" s="164">
        <v>0</v>
      </c>
      <c r="AO42" s="164">
        <v>0</v>
      </c>
      <c r="AP42" s="164">
        <v>0</v>
      </c>
      <c r="AQ42" s="164">
        <v>1</v>
      </c>
      <c r="AR42" s="164">
        <v>0</v>
      </c>
      <c r="AS42" s="164">
        <v>4</v>
      </c>
      <c r="AT42" s="164">
        <v>3</v>
      </c>
      <c r="AU42" s="164">
        <v>0</v>
      </c>
      <c r="AV42" s="164">
        <v>0</v>
      </c>
      <c r="AW42" s="164">
        <v>0</v>
      </c>
      <c r="AX42" s="173">
        <v>1</v>
      </c>
      <c r="AY42" s="63"/>
      <c r="AZ42" s="63"/>
      <c r="BA42" s="63"/>
      <c r="BB42" s="63"/>
      <c r="BC42" s="63"/>
      <c r="BD42" s="63"/>
    </row>
    <row r="43" spans="1:56" ht="15.75" customHeight="1">
      <c r="A43" s="95" t="s">
        <v>75</v>
      </c>
      <c r="B43" s="96"/>
      <c r="C43" s="158">
        <f t="shared" si="3"/>
        <v>1</v>
      </c>
      <c r="D43" s="72">
        <f t="shared" si="4"/>
        <v>3</v>
      </c>
      <c r="E43" s="72">
        <f>SUM(E44:E49)</f>
        <v>1</v>
      </c>
      <c r="F43" s="72">
        <f>SUM(F44:F49)</f>
        <v>0</v>
      </c>
      <c r="G43" s="72">
        <f t="shared" si="5"/>
        <v>0</v>
      </c>
      <c r="H43" s="72">
        <f t="shared" si="6"/>
        <v>3</v>
      </c>
      <c r="I43" s="72">
        <f aca="true" t="shared" si="25" ref="I43:R43">SUM(I44:I49)</f>
        <v>0</v>
      </c>
      <c r="J43" s="72">
        <f t="shared" si="25"/>
        <v>2</v>
      </c>
      <c r="K43" s="73">
        <f t="shared" si="25"/>
        <v>0</v>
      </c>
      <c r="L43" s="74">
        <f t="shared" si="25"/>
        <v>1</v>
      </c>
      <c r="M43" s="72">
        <f t="shared" si="25"/>
        <v>0</v>
      </c>
      <c r="N43" s="72">
        <f t="shared" si="25"/>
        <v>0</v>
      </c>
      <c r="O43" s="72">
        <f t="shared" si="25"/>
        <v>0</v>
      </c>
      <c r="P43" s="72">
        <f t="shared" si="25"/>
        <v>0</v>
      </c>
      <c r="Q43" s="72">
        <f t="shared" si="25"/>
        <v>0</v>
      </c>
      <c r="R43" s="72">
        <f t="shared" si="25"/>
        <v>0</v>
      </c>
      <c r="S43" s="72">
        <f t="shared" si="8"/>
        <v>37</v>
      </c>
      <c r="T43" s="72">
        <f t="shared" si="9"/>
        <v>87</v>
      </c>
      <c r="U43" s="72">
        <f aca="true" t="shared" si="26" ref="U43:Z43">SUM(U44:U49)</f>
        <v>26</v>
      </c>
      <c r="V43" s="73">
        <f t="shared" si="26"/>
        <v>70</v>
      </c>
      <c r="W43" s="75">
        <f t="shared" si="26"/>
        <v>0</v>
      </c>
      <c r="X43" s="75">
        <f t="shared" si="26"/>
        <v>0</v>
      </c>
      <c r="Y43" s="75">
        <f t="shared" si="26"/>
        <v>11</v>
      </c>
      <c r="Z43" s="75">
        <f t="shared" si="26"/>
        <v>17</v>
      </c>
      <c r="AA43" s="75">
        <f t="shared" si="11"/>
        <v>129</v>
      </c>
      <c r="AB43" s="75">
        <f t="shared" si="12"/>
        <v>72</v>
      </c>
      <c r="AC43" s="75">
        <f t="shared" si="13"/>
        <v>70</v>
      </c>
      <c r="AD43" s="75">
        <f t="shared" si="14"/>
        <v>46</v>
      </c>
      <c r="AE43" s="75">
        <f aca="true" t="shared" si="27" ref="AE43:AX43">SUM(AE44:AE49)</f>
        <v>16</v>
      </c>
      <c r="AF43" s="75">
        <f t="shared" si="27"/>
        <v>14</v>
      </c>
      <c r="AG43" s="75">
        <f t="shared" si="27"/>
        <v>14</v>
      </c>
      <c r="AH43" s="75">
        <f t="shared" si="27"/>
        <v>6</v>
      </c>
      <c r="AI43" s="75">
        <f t="shared" si="27"/>
        <v>9</v>
      </c>
      <c r="AJ43" s="75">
        <f t="shared" si="27"/>
        <v>14</v>
      </c>
      <c r="AK43" s="75">
        <f t="shared" si="27"/>
        <v>20</v>
      </c>
      <c r="AL43" s="75">
        <f t="shared" si="27"/>
        <v>8</v>
      </c>
      <c r="AM43" s="75">
        <f t="shared" si="27"/>
        <v>1</v>
      </c>
      <c r="AN43" s="75">
        <f t="shared" si="27"/>
        <v>0</v>
      </c>
      <c r="AO43" s="75">
        <f t="shared" si="27"/>
        <v>0</v>
      </c>
      <c r="AP43" s="75">
        <f t="shared" si="27"/>
        <v>1</v>
      </c>
      <c r="AQ43" s="75">
        <f t="shared" si="27"/>
        <v>10</v>
      </c>
      <c r="AR43" s="75">
        <f t="shared" si="27"/>
        <v>3</v>
      </c>
      <c r="AS43" s="75">
        <f t="shared" si="27"/>
        <v>55</v>
      </c>
      <c r="AT43" s="75">
        <f t="shared" si="27"/>
        <v>22</v>
      </c>
      <c r="AU43" s="75">
        <f t="shared" si="27"/>
        <v>0</v>
      </c>
      <c r="AV43" s="75">
        <f t="shared" si="27"/>
        <v>0</v>
      </c>
      <c r="AW43" s="75">
        <f t="shared" si="27"/>
        <v>4</v>
      </c>
      <c r="AX43" s="76">
        <f t="shared" si="27"/>
        <v>4</v>
      </c>
      <c r="AY43" s="63"/>
      <c r="AZ43" s="63"/>
      <c r="BA43" s="63"/>
      <c r="BB43" s="63"/>
      <c r="BC43" s="63"/>
      <c r="BD43" s="63"/>
    </row>
    <row r="44" spans="1:56" ht="15.75" customHeight="1">
      <c r="A44" s="81"/>
      <c r="B44" s="102" t="s">
        <v>169</v>
      </c>
      <c r="C44" s="167">
        <f t="shared" si="3"/>
        <v>0</v>
      </c>
      <c r="D44" s="77">
        <f t="shared" si="4"/>
        <v>0</v>
      </c>
      <c r="E44" s="77">
        <v>0</v>
      </c>
      <c r="F44" s="77">
        <v>0</v>
      </c>
      <c r="G44" s="77">
        <f t="shared" si="5"/>
        <v>0</v>
      </c>
      <c r="H44" s="77">
        <f t="shared" si="6"/>
        <v>0</v>
      </c>
      <c r="I44" s="77">
        <v>0</v>
      </c>
      <c r="J44" s="77">
        <v>0</v>
      </c>
      <c r="K44" s="114">
        <v>0</v>
      </c>
      <c r="L44" s="115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f t="shared" si="8"/>
        <v>9</v>
      </c>
      <c r="T44" s="77">
        <f t="shared" si="9"/>
        <v>13</v>
      </c>
      <c r="U44" s="77">
        <v>9</v>
      </c>
      <c r="V44" s="114">
        <v>10</v>
      </c>
      <c r="W44" s="159">
        <v>0</v>
      </c>
      <c r="X44" s="159">
        <v>0</v>
      </c>
      <c r="Y44" s="159">
        <v>0</v>
      </c>
      <c r="Z44" s="159">
        <v>3</v>
      </c>
      <c r="AA44" s="159">
        <f t="shared" si="11"/>
        <v>23</v>
      </c>
      <c r="AB44" s="159">
        <f t="shared" si="12"/>
        <v>12</v>
      </c>
      <c r="AC44" s="159">
        <f t="shared" si="13"/>
        <v>11</v>
      </c>
      <c r="AD44" s="159">
        <f t="shared" si="14"/>
        <v>8</v>
      </c>
      <c r="AE44" s="159">
        <v>3</v>
      </c>
      <c r="AF44" s="159">
        <v>2</v>
      </c>
      <c r="AG44" s="159">
        <v>2</v>
      </c>
      <c r="AH44" s="159">
        <v>3</v>
      </c>
      <c r="AI44" s="159">
        <v>1</v>
      </c>
      <c r="AJ44" s="159">
        <v>1</v>
      </c>
      <c r="AK44" s="159">
        <v>4</v>
      </c>
      <c r="AL44" s="159">
        <v>2</v>
      </c>
      <c r="AM44" s="159">
        <v>0</v>
      </c>
      <c r="AN44" s="159">
        <v>0</v>
      </c>
      <c r="AO44" s="159">
        <v>0</v>
      </c>
      <c r="AP44" s="159">
        <v>0</v>
      </c>
      <c r="AQ44" s="159">
        <v>1</v>
      </c>
      <c r="AR44" s="159">
        <v>0</v>
      </c>
      <c r="AS44" s="159">
        <v>12</v>
      </c>
      <c r="AT44" s="159">
        <v>3</v>
      </c>
      <c r="AU44" s="159">
        <v>0</v>
      </c>
      <c r="AV44" s="159">
        <v>0</v>
      </c>
      <c r="AW44" s="159">
        <v>0</v>
      </c>
      <c r="AX44" s="168">
        <v>1</v>
      </c>
      <c r="AY44" s="63"/>
      <c r="AZ44" s="63"/>
      <c r="BA44" s="63"/>
      <c r="BB44" s="63"/>
      <c r="BC44" s="63"/>
      <c r="BD44" s="63"/>
    </row>
    <row r="45" spans="1:56" ht="15.75" customHeight="1">
      <c r="A45" s="81"/>
      <c r="B45" s="102" t="s">
        <v>170</v>
      </c>
      <c r="C45" s="167">
        <f t="shared" si="3"/>
        <v>0</v>
      </c>
      <c r="D45" s="77">
        <f t="shared" si="4"/>
        <v>0</v>
      </c>
      <c r="E45" s="77">
        <v>0</v>
      </c>
      <c r="F45" s="77">
        <v>0</v>
      </c>
      <c r="G45" s="77">
        <f t="shared" si="5"/>
        <v>0</v>
      </c>
      <c r="H45" s="77">
        <f t="shared" si="6"/>
        <v>0</v>
      </c>
      <c r="I45" s="77">
        <v>0</v>
      </c>
      <c r="J45" s="77">
        <v>0</v>
      </c>
      <c r="K45" s="114">
        <v>0</v>
      </c>
      <c r="L45" s="115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f t="shared" si="8"/>
        <v>6</v>
      </c>
      <c r="T45" s="77">
        <f t="shared" si="9"/>
        <v>19</v>
      </c>
      <c r="U45" s="77">
        <v>1</v>
      </c>
      <c r="V45" s="114">
        <v>17</v>
      </c>
      <c r="W45" s="159">
        <v>0</v>
      </c>
      <c r="X45" s="159">
        <v>0</v>
      </c>
      <c r="Y45" s="159">
        <v>5</v>
      </c>
      <c r="Z45" s="159">
        <v>2</v>
      </c>
      <c r="AA45" s="159">
        <f t="shared" si="11"/>
        <v>26</v>
      </c>
      <c r="AB45" s="159">
        <f t="shared" si="12"/>
        <v>17</v>
      </c>
      <c r="AC45" s="159">
        <f t="shared" si="13"/>
        <v>16</v>
      </c>
      <c r="AD45" s="159">
        <f t="shared" si="14"/>
        <v>9</v>
      </c>
      <c r="AE45" s="159">
        <v>3</v>
      </c>
      <c r="AF45" s="159">
        <v>2</v>
      </c>
      <c r="AG45" s="159">
        <v>3</v>
      </c>
      <c r="AH45" s="159">
        <v>2</v>
      </c>
      <c r="AI45" s="159">
        <v>1</v>
      </c>
      <c r="AJ45" s="159">
        <v>3</v>
      </c>
      <c r="AK45" s="159">
        <v>5</v>
      </c>
      <c r="AL45" s="159">
        <v>0</v>
      </c>
      <c r="AM45" s="159">
        <v>1</v>
      </c>
      <c r="AN45" s="159">
        <v>0</v>
      </c>
      <c r="AO45" s="159">
        <v>0</v>
      </c>
      <c r="AP45" s="159">
        <v>0</v>
      </c>
      <c r="AQ45" s="159">
        <v>3</v>
      </c>
      <c r="AR45" s="159">
        <v>2</v>
      </c>
      <c r="AS45" s="159">
        <v>9</v>
      </c>
      <c r="AT45" s="159">
        <v>7</v>
      </c>
      <c r="AU45" s="159">
        <v>0</v>
      </c>
      <c r="AV45" s="159">
        <v>0</v>
      </c>
      <c r="AW45" s="159">
        <v>1</v>
      </c>
      <c r="AX45" s="168">
        <v>1</v>
      </c>
      <c r="AY45" s="63"/>
      <c r="AZ45" s="63"/>
      <c r="BA45" s="63"/>
      <c r="BB45" s="63"/>
      <c r="BC45" s="63"/>
      <c r="BD45" s="63"/>
    </row>
    <row r="46" spans="1:56" ht="15.75" customHeight="1">
      <c r="A46" s="81"/>
      <c r="B46" s="102" t="s">
        <v>171</v>
      </c>
      <c r="C46" s="167">
        <f t="shared" si="3"/>
        <v>0</v>
      </c>
      <c r="D46" s="77">
        <f t="shared" si="4"/>
        <v>0</v>
      </c>
      <c r="E46" s="77">
        <v>0</v>
      </c>
      <c r="F46" s="77">
        <v>0</v>
      </c>
      <c r="G46" s="77">
        <f t="shared" si="5"/>
        <v>0</v>
      </c>
      <c r="H46" s="77">
        <f t="shared" si="6"/>
        <v>0</v>
      </c>
      <c r="I46" s="77">
        <v>0</v>
      </c>
      <c r="J46" s="77">
        <v>0</v>
      </c>
      <c r="K46" s="114">
        <v>0</v>
      </c>
      <c r="L46" s="115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f t="shared" si="8"/>
        <v>6</v>
      </c>
      <c r="T46" s="77">
        <f t="shared" si="9"/>
        <v>21</v>
      </c>
      <c r="U46" s="77">
        <v>6</v>
      </c>
      <c r="V46" s="114">
        <v>21</v>
      </c>
      <c r="W46" s="159">
        <v>0</v>
      </c>
      <c r="X46" s="159">
        <v>0</v>
      </c>
      <c r="Y46" s="159">
        <v>0</v>
      </c>
      <c r="Z46" s="159">
        <v>0</v>
      </c>
      <c r="AA46" s="159">
        <f t="shared" si="11"/>
        <v>23</v>
      </c>
      <c r="AB46" s="159">
        <f t="shared" si="12"/>
        <v>12</v>
      </c>
      <c r="AC46" s="159">
        <f t="shared" si="13"/>
        <v>10</v>
      </c>
      <c r="AD46" s="159">
        <f t="shared" si="14"/>
        <v>10</v>
      </c>
      <c r="AE46" s="159">
        <v>4</v>
      </c>
      <c r="AF46" s="159">
        <v>4</v>
      </c>
      <c r="AG46" s="159">
        <v>2</v>
      </c>
      <c r="AH46" s="159">
        <v>0</v>
      </c>
      <c r="AI46" s="159">
        <v>1</v>
      </c>
      <c r="AJ46" s="159">
        <v>2</v>
      </c>
      <c r="AK46" s="159">
        <v>3</v>
      </c>
      <c r="AL46" s="159">
        <v>4</v>
      </c>
      <c r="AM46" s="159">
        <v>0</v>
      </c>
      <c r="AN46" s="159"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12</v>
      </c>
      <c r="AT46" s="159">
        <v>2</v>
      </c>
      <c r="AU46" s="159">
        <v>0</v>
      </c>
      <c r="AV46" s="159">
        <v>0</v>
      </c>
      <c r="AW46" s="159">
        <v>1</v>
      </c>
      <c r="AX46" s="168">
        <v>0</v>
      </c>
      <c r="AY46" s="63"/>
      <c r="AZ46" s="63"/>
      <c r="BA46" s="63"/>
      <c r="BB46" s="63"/>
      <c r="BC46" s="63"/>
      <c r="BD46" s="63"/>
    </row>
    <row r="47" spans="1:56" ht="15.75" customHeight="1">
      <c r="A47" s="106"/>
      <c r="B47" s="102" t="s">
        <v>172</v>
      </c>
      <c r="C47" s="167">
        <f t="shared" si="3"/>
        <v>0</v>
      </c>
      <c r="D47" s="77">
        <f t="shared" si="4"/>
        <v>2</v>
      </c>
      <c r="E47" s="77">
        <v>0</v>
      </c>
      <c r="F47" s="77">
        <v>0</v>
      </c>
      <c r="G47" s="77">
        <f t="shared" si="5"/>
        <v>0</v>
      </c>
      <c r="H47" s="77">
        <f t="shared" si="6"/>
        <v>2</v>
      </c>
      <c r="I47" s="77">
        <v>0</v>
      </c>
      <c r="J47" s="77">
        <v>1</v>
      </c>
      <c r="K47" s="114">
        <v>0</v>
      </c>
      <c r="L47" s="115">
        <v>1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f t="shared" si="8"/>
        <v>7</v>
      </c>
      <c r="T47" s="77">
        <f t="shared" si="9"/>
        <v>19</v>
      </c>
      <c r="U47" s="77">
        <v>2</v>
      </c>
      <c r="V47" s="114">
        <v>9</v>
      </c>
      <c r="W47" s="159">
        <v>0</v>
      </c>
      <c r="X47" s="159">
        <v>0</v>
      </c>
      <c r="Y47" s="159">
        <v>5</v>
      </c>
      <c r="Z47" s="159">
        <v>10</v>
      </c>
      <c r="AA47" s="159">
        <f t="shared" si="11"/>
        <v>28</v>
      </c>
      <c r="AB47" s="159">
        <f t="shared" si="12"/>
        <v>13</v>
      </c>
      <c r="AC47" s="159">
        <f t="shared" si="13"/>
        <v>17</v>
      </c>
      <c r="AD47" s="159">
        <f t="shared" si="14"/>
        <v>7</v>
      </c>
      <c r="AE47" s="159">
        <v>4</v>
      </c>
      <c r="AF47" s="159">
        <v>1</v>
      </c>
      <c r="AG47" s="159">
        <v>4</v>
      </c>
      <c r="AH47" s="159">
        <v>1</v>
      </c>
      <c r="AI47" s="159">
        <v>2</v>
      </c>
      <c r="AJ47" s="159">
        <v>3</v>
      </c>
      <c r="AK47" s="159">
        <v>4</v>
      </c>
      <c r="AL47" s="159">
        <v>1</v>
      </c>
      <c r="AM47" s="159">
        <v>0</v>
      </c>
      <c r="AN47" s="159">
        <v>0</v>
      </c>
      <c r="AO47" s="159">
        <v>0</v>
      </c>
      <c r="AP47" s="159">
        <v>1</v>
      </c>
      <c r="AQ47" s="159">
        <v>3</v>
      </c>
      <c r="AR47" s="159">
        <v>0</v>
      </c>
      <c r="AS47" s="159">
        <v>10</v>
      </c>
      <c r="AT47" s="159">
        <v>5</v>
      </c>
      <c r="AU47" s="159">
        <v>0</v>
      </c>
      <c r="AV47" s="159">
        <v>0</v>
      </c>
      <c r="AW47" s="159">
        <v>1</v>
      </c>
      <c r="AX47" s="168">
        <v>1</v>
      </c>
      <c r="AY47" s="63"/>
      <c r="AZ47" s="63"/>
      <c r="BA47" s="63"/>
      <c r="BB47" s="63"/>
      <c r="BC47" s="63"/>
      <c r="BD47" s="63"/>
    </row>
    <row r="48" spans="1:56" ht="15.75" customHeight="1">
      <c r="A48" s="81" t="s">
        <v>173</v>
      </c>
      <c r="B48" s="102" t="s">
        <v>174</v>
      </c>
      <c r="C48" s="167">
        <f aca="true" t="shared" si="28" ref="C48:C76">SUM(E48,G48,M48,O48,Q48)</f>
        <v>1</v>
      </c>
      <c r="D48" s="77">
        <f aca="true" t="shared" si="29" ref="D48:D76">SUM(F48,H48,N48,P48,R48)</f>
        <v>1</v>
      </c>
      <c r="E48" s="77">
        <v>1</v>
      </c>
      <c r="F48" s="77">
        <v>0</v>
      </c>
      <c r="G48" s="77">
        <f aca="true" t="shared" si="30" ref="G48:G76">SUM(I48,K48)</f>
        <v>0</v>
      </c>
      <c r="H48" s="77">
        <f aca="true" t="shared" si="31" ref="H48:H76">SUM(J48,L48)</f>
        <v>1</v>
      </c>
      <c r="I48" s="77">
        <v>0</v>
      </c>
      <c r="J48" s="77">
        <v>1</v>
      </c>
      <c r="K48" s="114">
        <v>0</v>
      </c>
      <c r="L48" s="115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f aca="true" t="shared" si="32" ref="S48:S76">SUM(U48,W48,Y48)</f>
        <v>2</v>
      </c>
      <c r="T48" s="77">
        <f aca="true" t="shared" si="33" ref="T48:T76">SUM(V48,X48,Z48)</f>
        <v>3</v>
      </c>
      <c r="U48" s="77">
        <v>2</v>
      </c>
      <c r="V48" s="114">
        <v>3</v>
      </c>
      <c r="W48" s="159">
        <v>0</v>
      </c>
      <c r="X48" s="159">
        <v>0</v>
      </c>
      <c r="Y48" s="159">
        <v>0</v>
      </c>
      <c r="Z48" s="159">
        <v>0</v>
      </c>
      <c r="AA48" s="159">
        <f aca="true" t="shared" si="34" ref="AA48:AA76">SUM(AC48,AS48,AU48,AW48)</f>
        <v>21</v>
      </c>
      <c r="AB48" s="159">
        <f aca="true" t="shared" si="35" ref="AB48:AB76">SUM(AD48,AT48,AV48,AX48)</f>
        <v>8</v>
      </c>
      <c r="AC48" s="159">
        <f aca="true" t="shared" si="36" ref="AC48:AC76">SUM(AE48,AG48,AI48,AK48,AM48,AO48,AQ48)</f>
        <v>10</v>
      </c>
      <c r="AD48" s="159">
        <f aca="true" t="shared" si="37" ref="AD48:AD76">SUM(AF48,AH48,AJ48,AL48,AN48,AP48,AR48)</f>
        <v>6</v>
      </c>
      <c r="AE48" s="159">
        <v>1</v>
      </c>
      <c r="AF48" s="159">
        <v>2</v>
      </c>
      <c r="AG48" s="159">
        <v>2</v>
      </c>
      <c r="AH48" s="159">
        <v>0</v>
      </c>
      <c r="AI48" s="159">
        <v>3</v>
      </c>
      <c r="AJ48" s="159">
        <v>3</v>
      </c>
      <c r="AK48" s="159">
        <v>2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2</v>
      </c>
      <c r="AR48" s="159">
        <v>1</v>
      </c>
      <c r="AS48" s="159">
        <v>10</v>
      </c>
      <c r="AT48" s="159">
        <v>1</v>
      </c>
      <c r="AU48" s="159">
        <v>0</v>
      </c>
      <c r="AV48" s="159">
        <v>0</v>
      </c>
      <c r="AW48" s="159">
        <v>1</v>
      </c>
      <c r="AX48" s="168">
        <v>1</v>
      </c>
      <c r="AY48" s="63"/>
      <c r="AZ48" s="63"/>
      <c r="BA48" s="63"/>
      <c r="BB48" s="63"/>
      <c r="BC48" s="63"/>
      <c r="BD48" s="63"/>
    </row>
    <row r="49" spans="1:56" ht="15.75" customHeight="1">
      <c r="A49" s="84"/>
      <c r="B49" s="102" t="s">
        <v>175</v>
      </c>
      <c r="C49" s="169">
        <f t="shared" si="28"/>
        <v>0</v>
      </c>
      <c r="D49" s="86">
        <f t="shared" si="29"/>
        <v>0</v>
      </c>
      <c r="E49" s="86">
        <v>0</v>
      </c>
      <c r="F49" s="86">
        <v>0</v>
      </c>
      <c r="G49" s="86">
        <f t="shared" si="30"/>
        <v>0</v>
      </c>
      <c r="H49" s="86">
        <f t="shared" si="31"/>
        <v>0</v>
      </c>
      <c r="I49" s="86">
        <v>0</v>
      </c>
      <c r="J49" s="86">
        <v>0</v>
      </c>
      <c r="K49" s="117">
        <v>0</v>
      </c>
      <c r="L49" s="118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f t="shared" si="32"/>
        <v>7</v>
      </c>
      <c r="T49" s="86">
        <f t="shared" si="33"/>
        <v>12</v>
      </c>
      <c r="U49" s="86">
        <v>6</v>
      </c>
      <c r="V49" s="117">
        <v>10</v>
      </c>
      <c r="W49" s="164">
        <v>0</v>
      </c>
      <c r="X49" s="164">
        <v>0</v>
      </c>
      <c r="Y49" s="164">
        <v>1</v>
      </c>
      <c r="Z49" s="164">
        <v>2</v>
      </c>
      <c r="AA49" s="164">
        <f t="shared" si="34"/>
        <v>8</v>
      </c>
      <c r="AB49" s="164">
        <f t="shared" si="35"/>
        <v>10</v>
      </c>
      <c r="AC49" s="164">
        <f t="shared" si="36"/>
        <v>6</v>
      </c>
      <c r="AD49" s="164">
        <f t="shared" si="37"/>
        <v>6</v>
      </c>
      <c r="AE49" s="164">
        <v>1</v>
      </c>
      <c r="AF49" s="164">
        <v>3</v>
      </c>
      <c r="AG49" s="164">
        <v>1</v>
      </c>
      <c r="AH49" s="164">
        <v>0</v>
      </c>
      <c r="AI49" s="164">
        <v>1</v>
      </c>
      <c r="AJ49" s="164">
        <v>2</v>
      </c>
      <c r="AK49" s="164">
        <v>2</v>
      </c>
      <c r="AL49" s="164">
        <v>1</v>
      </c>
      <c r="AM49" s="164">
        <v>0</v>
      </c>
      <c r="AN49" s="164">
        <v>0</v>
      </c>
      <c r="AO49" s="164">
        <v>0</v>
      </c>
      <c r="AP49" s="164">
        <v>0</v>
      </c>
      <c r="AQ49" s="164">
        <v>1</v>
      </c>
      <c r="AR49" s="164">
        <v>0</v>
      </c>
      <c r="AS49" s="164">
        <v>2</v>
      </c>
      <c r="AT49" s="164">
        <v>4</v>
      </c>
      <c r="AU49" s="164">
        <v>0</v>
      </c>
      <c r="AV49" s="164">
        <v>0</v>
      </c>
      <c r="AW49" s="164">
        <v>0</v>
      </c>
      <c r="AX49" s="173">
        <v>0</v>
      </c>
      <c r="AY49" s="63"/>
      <c r="AZ49" s="63"/>
      <c r="BA49" s="63"/>
      <c r="BB49" s="63"/>
      <c r="BC49" s="63"/>
      <c r="BD49" s="63"/>
    </row>
    <row r="50" spans="1:56" ht="15.75" customHeight="1">
      <c r="A50" s="95" t="s">
        <v>76</v>
      </c>
      <c r="B50" s="96"/>
      <c r="C50" s="158">
        <f t="shared" si="28"/>
        <v>1</v>
      </c>
      <c r="D50" s="72">
        <f t="shared" si="29"/>
        <v>2</v>
      </c>
      <c r="E50" s="72">
        <f>SUM(E51:E54)</f>
        <v>0</v>
      </c>
      <c r="F50" s="72">
        <f>SUM(F51:F54)</f>
        <v>0</v>
      </c>
      <c r="G50" s="72">
        <f t="shared" si="30"/>
        <v>1</v>
      </c>
      <c r="H50" s="72">
        <f t="shared" si="31"/>
        <v>1</v>
      </c>
      <c r="I50" s="72">
        <f aca="true" t="shared" si="38" ref="I50:R50">SUM(I51:I54)</f>
        <v>1</v>
      </c>
      <c r="J50" s="72">
        <f t="shared" si="38"/>
        <v>1</v>
      </c>
      <c r="K50" s="73">
        <f t="shared" si="38"/>
        <v>0</v>
      </c>
      <c r="L50" s="74">
        <f t="shared" si="38"/>
        <v>0</v>
      </c>
      <c r="M50" s="72">
        <f t="shared" si="38"/>
        <v>0</v>
      </c>
      <c r="N50" s="72">
        <f t="shared" si="38"/>
        <v>1</v>
      </c>
      <c r="O50" s="72">
        <f t="shared" si="38"/>
        <v>0</v>
      </c>
      <c r="P50" s="72">
        <f t="shared" si="38"/>
        <v>0</v>
      </c>
      <c r="Q50" s="72">
        <f t="shared" si="38"/>
        <v>0</v>
      </c>
      <c r="R50" s="72">
        <f t="shared" si="38"/>
        <v>0</v>
      </c>
      <c r="S50" s="72">
        <f t="shared" si="32"/>
        <v>23</v>
      </c>
      <c r="T50" s="72">
        <f t="shared" si="33"/>
        <v>51</v>
      </c>
      <c r="U50" s="72">
        <f aca="true" t="shared" si="39" ref="U50:Z50">SUM(U51:U54)</f>
        <v>13</v>
      </c>
      <c r="V50" s="73">
        <f t="shared" si="39"/>
        <v>45</v>
      </c>
      <c r="W50" s="75">
        <f t="shared" si="39"/>
        <v>0</v>
      </c>
      <c r="X50" s="75">
        <f t="shared" si="39"/>
        <v>0</v>
      </c>
      <c r="Y50" s="75">
        <f t="shared" si="39"/>
        <v>10</v>
      </c>
      <c r="Z50" s="75">
        <f t="shared" si="39"/>
        <v>6</v>
      </c>
      <c r="AA50" s="75">
        <f t="shared" si="34"/>
        <v>74</v>
      </c>
      <c r="AB50" s="75">
        <f t="shared" si="35"/>
        <v>58</v>
      </c>
      <c r="AC50" s="75">
        <f t="shared" si="36"/>
        <v>51</v>
      </c>
      <c r="AD50" s="75">
        <f t="shared" si="37"/>
        <v>37</v>
      </c>
      <c r="AE50" s="75">
        <f aca="true" t="shared" si="40" ref="AE50:AX50">SUM(AE51:AE54)</f>
        <v>12</v>
      </c>
      <c r="AF50" s="75">
        <f t="shared" si="40"/>
        <v>1</v>
      </c>
      <c r="AG50" s="75">
        <f t="shared" si="40"/>
        <v>9</v>
      </c>
      <c r="AH50" s="75">
        <f t="shared" si="40"/>
        <v>3</v>
      </c>
      <c r="AI50" s="75">
        <f t="shared" si="40"/>
        <v>10</v>
      </c>
      <c r="AJ50" s="75">
        <f t="shared" si="40"/>
        <v>15</v>
      </c>
      <c r="AK50" s="75">
        <f t="shared" si="40"/>
        <v>10</v>
      </c>
      <c r="AL50" s="75">
        <f t="shared" si="40"/>
        <v>5</v>
      </c>
      <c r="AM50" s="75">
        <f t="shared" si="40"/>
        <v>0</v>
      </c>
      <c r="AN50" s="75">
        <f t="shared" si="40"/>
        <v>0</v>
      </c>
      <c r="AO50" s="75">
        <f t="shared" si="40"/>
        <v>1</v>
      </c>
      <c r="AP50" s="75">
        <f t="shared" si="40"/>
        <v>0</v>
      </c>
      <c r="AQ50" s="75">
        <f t="shared" si="40"/>
        <v>9</v>
      </c>
      <c r="AR50" s="75">
        <f t="shared" si="40"/>
        <v>13</v>
      </c>
      <c r="AS50" s="75">
        <f t="shared" si="40"/>
        <v>21</v>
      </c>
      <c r="AT50" s="75">
        <f t="shared" si="40"/>
        <v>16</v>
      </c>
      <c r="AU50" s="75">
        <f t="shared" si="40"/>
        <v>0</v>
      </c>
      <c r="AV50" s="75">
        <f t="shared" si="40"/>
        <v>0</v>
      </c>
      <c r="AW50" s="75">
        <f t="shared" si="40"/>
        <v>2</v>
      </c>
      <c r="AX50" s="76">
        <f t="shared" si="40"/>
        <v>5</v>
      </c>
      <c r="AY50" s="63"/>
      <c r="AZ50" s="63"/>
      <c r="BA50" s="63"/>
      <c r="BB50" s="63"/>
      <c r="BC50" s="63"/>
      <c r="BD50" s="63"/>
    </row>
    <row r="51" spans="1:56" ht="15.75" customHeight="1">
      <c r="A51" s="81"/>
      <c r="B51" s="102" t="s">
        <v>176</v>
      </c>
      <c r="C51" s="167">
        <f t="shared" si="28"/>
        <v>0</v>
      </c>
      <c r="D51" s="77">
        <f t="shared" si="29"/>
        <v>0</v>
      </c>
      <c r="E51" s="77">
        <v>0</v>
      </c>
      <c r="F51" s="77">
        <v>0</v>
      </c>
      <c r="G51" s="77">
        <f t="shared" si="30"/>
        <v>0</v>
      </c>
      <c r="H51" s="77">
        <f t="shared" si="31"/>
        <v>0</v>
      </c>
      <c r="I51" s="77">
        <v>0</v>
      </c>
      <c r="J51" s="77">
        <v>0</v>
      </c>
      <c r="K51" s="114">
        <v>0</v>
      </c>
      <c r="L51" s="115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f t="shared" si="32"/>
        <v>8</v>
      </c>
      <c r="T51" s="77">
        <f t="shared" si="33"/>
        <v>17</v>
      </c>
      <c r="U51" s="77">
        <v>8</v>
      </c>
      <c r="V51" s="114">
        <v>16</v>
      </c>
      <c r="W51" s="159">
        <v>0</v>
      </c>
      <c r="X51" s="159">
        <v>0</v>
      </c>
      <c r="Y51" s="159">
        <v>0</v>
      </c>
      <c r="Z51" s="159">
        <v>1</v>
      </c>
      <c r="AA51" s="159">
        <f t="shared" si="34"/>
        <v>31</v>
      </c>
      <c r="AB51" s="159">
        <f t="shared" si="35"/>
        <v>16</v>
      </c>
      <c r="AC51" s="159">
        <f t="shared" si="36"/>
        <v>21</v>
      </c>
      <c r="AD51" s="159">
        <f t="shared" si="37"/>
        <v>9</v>
      </c>
      <c r="AE51" s="159">
        <v>6</v>
      </c>
      <c r="AF51" s="159">
        <v>0</v>
      </c>
      <c r="AG51" s="159">
        <v>2</v>
      </c>
      <c r="AH51" s="159">
        <v>1</v>
      </c>
      <c r="AI51" s="159">
        <v>3</v>
      </c>
      <c r="AJ51" s="159">
        <v>4</v>
      </c>
      <c r="AK51" s="159">
        <v>5</v>
      </c>
      <c r="AL51" s="159">
        <v>2</v>
      </c>
      <c r="AM51" s="159">
        <v>0</v>
      </c>
      <c r="AN51" s="159">
        <v>0</v>
      </c>
      <c r="AO51" s="159">
        <v>1</v>
      </c>
      <c r="AP51" s="159">
        <v>0</v>
      </c>
      <c r="AQ51" s="159">
        <v>4</v>
      </c>
      <c r="AR51" s="159">
        <v>2</v>
      </c>
      <c r="AS51" s="159">
        <v>8</v>
      </c>
      <c r="AT51" s="159">
        <v>7</v>
      </c>
      <c r="AU51" s="159">
        <v>0</v>
      </c>
      <c r="AV51" s="159">
        <v>0</v>
      </c>
      <c r="AW51" s="159">
        <v>2</v>
      </c>
      <c r="AX51" s="168">
        <v>0</v>
      </c>
      <c r="AY51" s="63"/>
      <c r="AZ51" s="63"/>
      <c r="BA51" s="63"/>
      <c r="BB51" s="63"/>
      <c r="BC51" s="63"/>
      <c r="BD51" s="63"/>
    </row>
    <row r="52" spans="1:56" ht="15.75" customHeight="1">
      <c r="A52" s="81"/>
      <c r="B52" s="102" t="s">
        <v>177</v>
      </c>
      <c r="C52" s="167">
        <f t="shared" si="28"/>
        <v>1</v>
      </c>
      <c r="D52" s="77">
        <f t="shared" si="29"/>
        <v>2</v>
      </c>
      <c r="E52" s="77">
        <v>0</v>
      </c>
      <c r="F52" s="77">
        <v>0</v>
      </c>
      <c r="G52" s="77">
        <f t="shared" si="30"/>
        <v>1</v>
      </c>
      <c r="H52" s="77">
        <f t="shared" si="31"/>
        <v>1</v>
      </c>
      <c r="I52" s="77">
        <v>1</v>
      </c>
      <c r="J52" s="77">
        <v>1</v>
      </c>
      <c r="K52" s="114">
        <v>0</v>
      </c>
      <c r="L52" s="115">
        <v>0</v>
      </c>
      <c r="M52" s="77">
        <v>0</v>
      </c>
      <c r="N52" s="77">
        <v>1</v>
      </c>
      <c r="O52" s="77">
        <v>0</v>
      </c>
      <c r="P52" s="77">
        <v>0</v>
      </c>
      <c r="Q52" s="77">
        <v>0</v>
      </c>
      <c r="R52" s="77">
        <v>0</v>
      </c>
      <c r="S52" s="77">
        <f t="shared" si="32"/>
        <v>9</v>
      </c>
      <c r="T52" s="77">
        <f t="shared" si="33"/>
        <v>11</v>
      </c>
      <c r="U52" s="77">
        <v>3</v>
      </c>
      <c r="V52" s="114">
        <v>9</v>
      </c>
      <c r="W52" s="159">
        <v>0</v>
      </c>
      <c r="X52" s="159">
        <v>0</v>
      </c>
      <c r="Y52" s="159">
        <v>6</v>
      </c>
      <c r="Z52" s="159">
        <v>2</v>
      </c>
      <c r="AA52" s="159">
        <f t="shared" si="34"/>
        <v>22</v>
      </c>
      <c r="AB52" s="159">
        <f t="shared" si="35"/>
        <v>17</v>
      </c>
      <c r="AC52" s="159">
        <f t="shared" si="36"/>
        <v>15</v>
      </c>
      <c r="AD52" s="159">
        <f t="shared" si="37"/>
        <v>10</v>
      </c>
      <c r="AE52" s="159">
        <v>4</v>
      </c>
      <c r="AF52" s="159">
        <v>0</v>
      </c>
      <c r="AG52" s="159">
        <v>5</v>
      </c>
      <c r="AH52" s="159">
        <v>1</v>
      </c>
      <c r="AI52" s="159">
        <v>2</v>
      </c>
      <c r="AJ52" s="159">
        <v>4</v>
      </c>
      <c r="AK52" s="159">
        <v>2</v>
      </c>
      <c r="AL52" s="159">
        <v>1</v>
      </c>
      <c r="AM52" s="159">
        <v>0</v>
      </c>
      <c r="AN52" s="159">
        <v>0</v>
      </c>
      <c r="AO52" s="159">
        <v>0</v>
      </c>
      <c r="AP52" s="159">
        <v>0</v>
      </c>
      <c r="AQ52" s="159">
        <v>2</v>
      </c>
      <c r="AR52" s="159">
        <v>4</v>
      </c>
      <c r="AS52" s="159">
        <v>7</v>
      </c>
      <c r="AT52" s="159">
        <v>5</v>
      </c>
      <c r="AU52" s="159">
        <v>0</v>
      </c>
      <c r="AV52" s="159">
        <v>0</v>
      </c>
      <c r="AW52" s="159">
        <v>0</v>
      </c>
      <c r="AX52" s="168">
        <v>2</v>
      </c>
      <c r="AY52" s="63"/>
      <c r="AZ52" s="63"/>
      <c r="BA52" s="63"/>
      <c r="BB52" s="63"/>
      <c r="BC52" s="63"/>
      <c r="BD52" s="63"/>
    </row>
    <row r="53" spans="1:56" ht="15.75" customHeight="1">
      <c r="A53" s="81"/>
      <c r="B53" s="102" t="s">
        <v>77</v>
      </c>
      <c r="C53" s="167">
        <f t="shared" si="28"/>
        <v>0</v>
      </c>
      <c r="D53" s="77">
        <f t="shared" si="29"/>
        <v>0</v>
      </c>
      <c r="E53" s="77">
        <v>0</v>
      </c>
      <c r="F53" s="77">
        <v>0</v>
      </c>
      <c r="G53" s="77">
        <f t="shared" si="30"/>
        <v>0</v>
      </c>
      <c r="H53" s="77">
        <f t="shared" si="31"/>
        <v>0</v>
      </c>
      <c r="I53" s="77">
        <v>0</v>
      </c>
      <c r="J53" s="77">
        <v>0</v>
      </c>
      <c r="K53" s="114">
        <v>0</v>
      </c>
      <c r="L53" s="115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f t="shared" si="32"/>
        <v>5</v>
      </c>
      <c r="T53" s="77">
        <f t="shared" si="33"/>
        <v>9</v>
      </c>
      <c r="U53" s="77">
        <v>1</v>
      </c>
      <c r="V53" s="114">
        <v>7</v>
      </c>
      <c r="W53" s="159">
        <v>0</v>
      </c>
      <c r="X53" s="159">
        <v>0</v>
      </c>
      <c r="Y53" s="159">
        <v>4</v>
      </c>
      <c r="Z53" s="159">
        <v>2</v>
      </c>
      <c r="AA53" s="159">
        <f t="shared" si="34"/>
        <v>7</v>
      </c>
      <c r="AB53" s="159">
        <f t="shared" si="35"/>
        <v>8</v>
      </c>
      <c r="AC53" s="159">
        <f t="shared" si="36"/>
        <v>4</v>
      </c>
      <c r="AD53" s="159">
        <f t="shared" si="37"/>
        <v>5</v>
      </c>
      <c r="AE53" s="159">
        <v>0</v>
      </c>
      <c r="AF53" s="159">
        <v>0</v>
      </c>
      <c r="AG53" s="159">
        <v>1</v>
      </c>
      <c r="AH53" s="159">
        <v>1</v>
      </c>
      <c r="AI53" s="159">
        <v>1</v>
      </c>
      <c r="AJ53" s="159">
        <v>3</v>
      </c>
      <c r="AK53" s="159">
        <v>1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1</v>
      </c>
      <c r="AR53" s="159">
        <v>1</v>
      </c>
      <c r="AS53" s="159">
        <v>3</v>
      </c>
      <c r="AT53" s="159">
        <v>1</v>
      </c>
      <c r="AU53" s="159">
        <v>0</v>
      </c>
      <c r="AV53" s="159">
        <v>0</v>
      </c>
      <c r="AW53" s="159">
        <v>0</v>
      </c>
      <c r="AX53" s="168">
        <v>2</v>
      </c>
      <c r="AY53" s="63"/>
      <c r="AZ53" s="63"/>
      <c r="BA53" s="63"/>
      <c r="BB53" s="63"/>
      <c r="BC53" s="63"/>
      <c r="BD53" s="63"/>
    </row>
    <row r="54" spans="1:56" ht="15.75" customHeight="1">
      <c r="A54" s="81"/>
      <c r="B54" s="102" t="s">
        <v>78</v>
      </c>
      <c r="C54" s="169">
        <f t="shared" si="28"/>
        <v>0</v>
      </c>
      <c r="D54" s="86">
        <f t="shared" si="29"/>
        <v>0</v>
      </c>
      <c r="E54" s="86">
        <v>0</v>
      </c>
      <c r="F54" s="86">
        <v>0</v>
      </c>
      <c r="G54" s="86">
        <f t="shared" si="30"/>
        <v>0</v>
      </c>
      <c r="H54" s="86">
        <f t="shared" si="31"/>
        <v>0</v>
      </c>
      <c r="I54" s="86">
        <v>0</v>
      </c>
      <c r="J54" s="86">
        <v>0</v>
      </c>
      <c r="K54" s="117">
        <v>0</v>
      </c>
      <c r="L54" s="118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f t="shared" si="32"/>
        <v>1</v>
      </c>
      <c r="T54" s="86">
        <f t="shared" si="33"/>
        <v>14</v>
      </c>
      <c r="U54" s="86">
        <v>1</v>
      </c>
      <c r="V54" s="117">
        <v>13</v>
      </c>
      <c r="W54" s="164">
        <v>0</v>
      </c>
      <c r="X54" s="164">
        <v>0</v>
      </c>
      <c r="Y54" s="164">
        <v>0</v>
      </c>
      <c r="Z54" s="164">
        <v>1</v>
      </c>
      <c r="AA54" s="164">
        <f t="shared" si="34"/>
        <v>14</v>
      </c>
      <c r="AB54" s="164">
        <f t="shared" si="35"/>
        <v>17</v>
      </c>
      <c r="AC54" s="164">
        <f t="shared" si="36"/>
        <v>11</v>
      </c>
      <c r="AD54" s="164">
        <f t="shared" si="37"/>
        <v>13</v>
      </c>
      <c r="AE54" s="164">
        <v>2</v>
      </c>
      <c r="AF54" s="164">
        <v>1</v>
      </c>
      <c r="AG54" s="164">
        <v>1</v>
      </c>
      <c r="AH54" s="164">
        <v>0</v>
      </c>
      <c r="AI54" s="164">
        <v>4</v>
      </c>
      <c r="AJ54" s="164">
        <v>4</v>
      </c>
      <c r="AK54" s="164">
        <v>2</v>
      </c>
      <c r="AL54" s="164">
        <v>2</v>
      </c>
      <c r="AM54" s="164">
        <v>0</v>
      </c>
      <c r="AN54" s="164">
        <v>0</v>
      </c>
      <c r="AO54" s="164">
        <v>0</v>
      </c>
      <c r="AP54" s="164">
        <v>0</v>
      </c>
      <c r="AQ54" s="164">
        <v>2</v>
      </c>
      <c r="AR54" s="164">
        <v>6</v>
      </c>
      <c r="AS54" s="164">
        <v>3</v>
      </c>
      <c r="AT54" s="164">
        <v>3</v>
      </c>
      <c r="AU54" s="164">
        <v>0</v>
      </c>
      <c r="AV54" s="164">
        <v>0</v>
      </c>
      <c r="AW54" s="164">
        <v>0</v>
      </c>
      <c r="AX54" s="173">
        <v>1</v>
      </c>
      <c r="AY54" s="63"/>
      <c r="AZ54" s="63"/>
      <c r="BA54" s="63"/>
      <c r="BB54" s="63"/>
      <c r="BC54" s="63"/>
      <c r="BD54" s="63"/>
    </row>
    <row r="55" spans="1:56" ht="15.75" customHeight="1">
      <c r="A55" s="107" t="s">
        <v>79</v>
      </c>
      <c r="B55" s="108"/>
      <c r="C55" s="158">
        <f t="shared" si="28"/>
        <v>0</v>
      </c>
      <c r="D55" s="72">
        <f t="shared" si="29"/>
        <v>0</v>
      </c>
      <c r="E55" s="72">
        <f>SUM(E56:E58)</f>
        <v>0</v>
      </c>
      <c r="F55" s="72">
        <f>SUM(F56:F58)</f>
        <v>0</v>
      </c>
      <c r="G55" s="72">
        <f t="shared" si="30"/>
        <v>0</v>
      </c>
      <c r="H55" s="72">
        <f t="shared" si="31"/>
        <v>0</v>
      </c>
      <c r="I55" s="72">
        <f aca="true" t="shared" si="41" ref="I55:R55">SUM(I56:I58)</f>
        <v>0</v>
      </c>
      <c r="J55" s="72">
        <f t="shared" si="41"/>
        <v>0</v>
      </c>
      <c r="K55" s="73">
        <f t="shared" si="41"/>
        <v>0</v>
      </c>
      <c r="L55" s="74">
        <f t="shared" si="41"/>
        <v>0</v>
      </c>
      <c r="M55" s="72">
        <f t="shared" si="41"/>
        <v>0</v>
      </c>
      <c r="N55" s="72">
        <f t="shared" si="41"/>
        <v>0</v>
      </c>
      <c r="O55" s="72">
        <f t="shared" si="41"/>
        <v>0</v>
      </c>
      <c r="P55" s="72">
        <f t="shared" si="41"/>
        <v>0</v>
      </c>
      <c r="Q55" s="72">
        <f t="shared" si="41"/>
        <v>0</v>
      </c>
      <c r="R55" s="72">
        <f t="shared" si="41"/>
        <v>0</v>
      </c>
      <c r="S55" s="72">
        <f t="shared" si="32"/>
        <v>10</v>
      </c>
      <c r="T55" s="72">
        <f t="shared" si="33"/>
        <v>31</v>
      </c>
      <c r="U55" s="72">
        <f aca="true" t="shared" si="42" ref="U55:Z55">SUM(U56:U58)</f>
        <v>9</v>
      </c>
      <c r="V55" s="73">
        <f t="shared" si="42"/>
        <v>30</v>
      </c>
      <c r="W55" s="75">
        <f t="shared" si="42"/>
        <v>0</v>
      </c>
      <c r="X55" s="75">
        <f t="shared" si="42"/>
        <v>0</v>
      </c>
      <c r="Y55" s="75">
        <f t="shared" si="42"/>
        <v>1</v>
      </c>
      <c r="Z55" s="75">
        <f t="shared" si="42"/>
        <v>1</v>
      </c>
      <c r="AA55" s="75">
        <f t="shared" si="34"/>
        <v>44</v>
      </c>
      <c r="AB55" s="75">
        <f t="shared" si="35"/>
        <v>18</v>
      </c>
      <c r="AC55" s="75">
        <f t="shared" si="36"/>
        <v>25</v>
      </c>
      <c r="AD55" s="75">
        <f t="shared" si="37"/>
        <v>11</v>
      </c>
      <c r="AE55" s="75">
        <f aca="true" t="shared" si="43" ref="AE55:AX55">SUM(AE56:AE58)</f>
        <v>4</v>
      </c>
      <c r="AF55" s="75">
        <f t="shared" si="43"/>
        <v>3</v>
      </c>
      <c r="AG55" s="75">
        <f t="shared" si="43"/>
        <v>6</v>
      </c>
      <c r="AH55" s="75">
        <f t="shared" si="43"/>
        <v>5</v>
      </c>
      <c r="AI55" s="75">
        <f t="shared" si="43"/>
        <v>4</v>
      </c>
      <c r="AJ55" s="75">
        <f t="shared" si="43"/>
        <v>0</v>
      </c>
      <c r="AK55" s="75">
        <f t="shared" si="43"/>
        <v>5</v>
      </c>
      <c r="AL55" s="75">
        <f t="shared" si="43"/>
        <v>2</v>
      </c>
      <c r="AM55" s="75">
        <f t="shared" si="43"/>
        <v>0</v>
      </c>
      <c r="AN55" s="75">
        <f t="shared" si="43"/>
        <v>0</v>
      </c>
      <c r="AO55" s="75">
        <f t="shared" si="43"/>
        <v>2</v>
      </c>
      <c r="AP55" s="75">
        <f t="shared" si="43"/>
        <v>1</v>
      </c>
      <c r="AQ55" s="75">
        <f t="shared" si="43"/>
        <v>4</v>
      </c>
      <c r="AR55" s="75">
        <f t="shared" si="43"/>
        <v>0</v>
      </c>
      <c r="AS55" s="75">
        <f t="shared" si="43"/>
        <v>15</v>
      </c>
      <c r="AT55" s="75">
        <f t="shared" si="43"/>
        <v>2</v>
      </c>
      <c r="AU55" s="75">
        <f t="shared" si="43"/>
        <v>0</v>
      </c>
      <c r="AV55" s="75">
        <f t="shared" si="43"/>
        <v>1</v>
      </c>
      <c r="AW55" s="75">
        <f t="shared" si="43"/>
        <v>4</v>
      </c>
      <c r="AX55" s="76">
        <f t="shared" si="43"/>
        <v>4</v>
      </c>
      <c r="AY55" s="63"/>
      <c r="AZ55" s="63"/>
      <c r="BA55" s="63"/>
      <c r="BB55" s="63"/>
      <c r="BC55" s="63"/>
      <c r="BD55" s="63"/>
    </row>
    <row r="56" spans="1:56" ht="15.75" customHeight="1">
      <c r="A56" s="81"/>
      <c r="B56" s="102" t="s">
        <v>178</v>
      </c>
      <c r="C56" s="167">
        <f t="shared" si="28"/>
        <v>0</v>
      </c>
      <c r="D56" s="77">
        <f t="shared" si="29"/>
        <v>0</v>
      </c>
      <c r="E56" s="77">
        <v>0</v>
      </c>
      <c r="F56" s="77">
        <v>0</v>
      </c>
      <c r="G56" s="77">
        <f t="shared" si="30"/>
        <v>0</v>
      </c>
      <c r="H56" s="77">
        <f t="shared" si="31"/>
        <v>0</v>
      </c>
      <c r="I56" s="77">
        <v>0</v>
      </c>
      <c r="J56" s="77">
        <v>0</v>
      </c>
      <c r="K56" s="114">
        <v>0</v>
      </c>
      <c r="L56" s="115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f t="shared" si="32"/>
        <v>4</v>
      </c>
      <c r="T56" s="77">
        <f t="shared" si="33"/>
        <v>10</v>
      </c>
      <c r="U56" s="77">
        <v>3</v>
      </c>
      <c r="V56" s="114">
        <v>10</v>
      </c>
      <c r="W56" s="159">
        <v>0</v>
      </c>
      <c r="X56" s="159">
        <v>0</v>
      </c>
      <c r="Y56" s="159">
        <v>1</v>
      </c>
      <c r="Z56" s="159">
        <v>0</v>
      </c>
      <c r="AA56" s="159">
        <f t="shared" si="34"/>
        <v>12</v>
      </c>
      <c r="AB56" s="159">
        <f t="shared" si="35"/>
        <v>6</v>
      </c>
      <c r="AC56" s="159">
        <f t="shared" si="36"/>
        <v>10</v>
      </c>
      <c r="AD56" s="159">
        <f t="shared" si="37"/>
        <v>4</v>
      </c>
      <c r="AE56" s="159">
        <v>1</v>
      </c>
      <c r="AF56" s="159">
        <v>1</v>
      </c>
      <c r="AG56" s="159">
        <v>2</v>
      </c>
      <c r="AH56" s="159">
        <v>2</v>
      </c>
      <c r="AI56" s="159">
        <v>3</v>
      </c>
      <c r="AJ56" s="159">
        <v>0</v>
      </c>
      <c r="AK56" s="159">
        <v>1</v>
      </c>
      <c r="AL56" s="159">
        <v>1</v>
      </c>
      <c r="AM56" s="159">
        <v>0</v>
      </c>
      <c r="AN56" s="159">
        <v>0</v>
      </c>
      <c r="AO56" s="159">
        <v>1</v>
      </c>
      <c r="AP56" s="159">
        <v>0</v>
      </c>
      <c r="AQ56" s="159">
        <v>2</v>
      </c>
      <c r="AR56" s="159">
        <v>0</v>
      </c>
      <c r="AS56" s="159">
        <v>1</v>
      </c>
      <c r="AT56" s="159">
        <v>0</v>
      </c>
      <c r="AU56" s="159">
        <v>0</v>
      </c>
      <c r="AV56" s="159">
        <v>0</v>
      </c>
      <c r="AW56" s="159">
        <v>1</v>
      </c>
      <c r="AX56" s="168">
        <v>2</v>
      </c>
      <c r="AY56" s="63"/>
      <c r="AZ56" s="63"/>
      <c r="BA56" s="63"/>
      <c r="BB56" s="63"/>
      <c r="BC56" s="63"/>
      <c r="BD56" s="63"/>
    </row>
    <row r="57" spans="1:56" ht="15.75" customHeight="1">
      <c r="A57" s="81"/>
      <c r="B57" s="102" t="s">
        <v>179</v>
      </c>
      <c r="C57" s="167">
        <f t="shared" si="28"/>
        <v>0</v>
      </c>
      <c r="D57" s="77">
        <f t="shared" si="29"/>
        <v>0</v>
      </c>
      <c r="E57" s="77">
        <v>0</v>
      </c>
      <c r="F57" s="77">
        <v>0</v>
      </c>
      <c r="G57" s="77">
        <f t="shared" si="30"/>
        <v>0</v>
      </c>
      <c r="H57" s="77">
        <f t="shared" si="31"/>
        <v>0</v>
      </c>
      <c r="I57" s="77">
        <v>0</v>
      </c>
      <c r="J57" s="77">
        <v>0</v>
      </c>
      <c r="K57" s="114">
        <v>0</v>
      </c>
      <c r="L57" s="115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f t="shared" si="32"/>
        <v>3</v>
      </c>
      <c r="T57" s="77">
        <f t="shared" si="33"/>
        <v>15</v>
      </c>
      <c r="U57" s="77">
        <v>3</v>
      </c>
      <c r="V57" s="114">
        <v>15</v>
      </c>
      <c r="W57" s="159">
        <v>0</v>
      </c>
      <c r="X57" s="159">
        <v>0</v>
      </c>
      <c r="Y57" s="159">
        <v>0</v>
      </c>
      <c r="Z57" s="159">
        <v>0</v>
      </c>
      <c r="AA57" s="159">
        <f t="shared" si="34"/>
        <v>19</v>
      </c>
      <c r="AB57" s="159">
        <f t="shared" si="35"/>
        <v>9</v>
      </c>
      <c r="AC57" s="159">
        <f t="shared" si="36"/>
        <v>10</v>
      </c>
      <c r="AD57" s="159">
        <f t="shared" si="37"/>
        <v>6</v>
      </c>
      <c r="AE57" s="159">
        <v>2</v>
      </c>
      <c r="AF57" s="159">
        <v>2</v>
      </c>
      <c r="AG57" s="159">
        <v>2</v>
      </c>
      <c r="AH57" s="159">
        <v>2</v>
      </c>
      <c r="AI57" s="159">
        <v>1</v>
      </c>
      <c r="AJ57" s="159">
        <v>0</v>
      </c>
      <c r="AK57" s="159">
        <v>4</v>
      </c>
      <c r="AL57" s="159">
        <v>1</v>
      </c>
      <c r="AM57" s="159">
        <v>0</v>
      </c>
      <c r="AN57" s="159">
        <v>0</v>
      </c>
      <c r="AO57" s="159">
        <v>0</v>
      </c>
      <c r="AP57" s="159">
        <v>1</v>
      </c>
      <c r="AQ57" s="159">
        <v>1</v>
      </c>
      <c r="AR57" s="159">
        <v>0</v>
      </c>
      <c r="AS57" s="159">
        <v>7</v>
      </c>
      <c r="AT57" s="159">
        <v>2</v>
      </c>
      <c r="AU57" s="159">
        <v>0</v>
      </c>
      <c r="AV57" s="159">
        <v>0</v>
      </c>
      <c r="AW57" s="159">
        <v>2</v>
      </c>
      <c r="AX57" s="168">
        <v>1</v>
      </c>
      <c r="AY57" s="63"/>
      <c r="AZ57" s="63"/>
      <c r="BA57" s="63"/>
      <c r="BB57" s="63"/>
      <c r="BC57" s="63"/>
      <c r="BD57" s="63"/>
    </row>
    <row r="58" spans="1:56" ht="15.75" customHeight="1">
      <c r="A58" s="84"/>
      <c r="B58" s="103" t="s">
        <v>180</v>
      </c>
      <c r="C58" s="169">
        <f t="shared" si="28"/>
        <v>0</v>
      </c>
      <c r="D58" s="86">
        <f t="shared" si="29"/>
        <v>0</v>
      </c>
      <c r="E58" s="86">
        <v>0</v>
      </c>
      <c r="F58" s="86">
        <v>0</v>
      </c>
      <c r="G58" s="86">
        <f t="shared" si="30"/>
        <v>0</v>
      </c>
      <c r="H58" s="86">
        <f t="shared" si="31"/>
        <v>0</v>
      </c>
      <c r="I58" s="86">
        <v>0</v>
      </c>
      <c r="J58" s="86">
        <v>0</v>
      </c>
      <c r="K58" s="117">
        <v>0</v>
      </c>
      <c r="L58" s="118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f t="shared" si="32"/>
        <v>3</v>
      </c>
      <c r="T58" s="86">
        <f t="shared" si="33"/>
        <v>6</v>
      </c>
      <c r="U58" s="86">
        <v>3</v>
      </c>
      <c r="V58" s="117">
        <v>5</v>
      </c>
      <c r="W58" s="164">
        <v>0</v>
      </c>
      <c r="X58" s="164">
        <v>0</v>
      </c>
      <c r="Y58" s="164">
        <v>0</v>
      </c>
      <c r="Z58" s="164">
        <v>1</v>
      </c>
      <c r="AA58" s="164">
        <f t="shared" si="34"/>
        <v>13</v>
      </c>
      <c r="AB58" s="164">
        <f t="shared" si="35"/>
        <v>3</v>
      </c>
      <c r="AC58" s="164">
        <f t="shared" si="36"/>
        <v>5</v>
      </c>
      <c r="AD58" s="164">
        <f t="shared" si="37"/>
        <v>1</v>
      </c>
      <c r="AE58" s="164">
        <v>1</v>
      </c>
      <c r="AF58" s="164">
        <v>0</v>
      </c>
      <c r="AG58" s="164">
        <v>2</v>
      </c>
      <c r="AH58" s="164">
        <v>1</v>
      </c>
      <c r="AI58" s="164">
        <v>0</v>
      </c>
      <c r="AJ58" s="164">
        <v>0</v>
      </c>
      <c r="AK58" s="164">
        <v>0</v>
      </c>
      <c r="AL58" s="164">
        <v>0</v>
      </c>
      <c r="AM58" s="164">
        <v>0</v>
      </c>
      <c r="AN58" s="164">
        <v>0</v>
      </c>
      <c r="AO58" s="164">
        <v>1</v>
      </c>
      <c r="AP58" s="164">
        <v>0</v>
      </c>
      <c r="AQ58" s="164">
        <v>1</v>
      </c>
      <c r="AR58" s="164">
        <v>0</v>
      </c>
      <c r="AS58" s="164">
        <v>7</v>
      </c>
      <c r="AT58" s="164">
        <v>0</v>
      </c>
      <c r="AU58" s="164">
        <v>0</v>
      </c>
      <c r="AV58" s="164">
        <v>1</v>
      </c>
      <c r="AW58" s="164">
        <v>1</v>
      </c>
      <c r="AX58" s="173">
        <v>1</v>
      </c>
      <c r="AY58" s="63"/>
      <c r="AZ58" s="63"/>
      <c r="BA58" s="63"/>
      <c r="BB58" s="63"/>
      <c r="BC58" s="63"/>
      <c r="BD58" s="63"/>
    </row>
    <row r="59" spans="1:56" ht="15.75" customHeight="1">
      <c r="A59" s="95" t="s">
        <v>80</v>
      </c>
      <c r="B59" s="96"/>
      <c r="C59" s="158">
        <f t="shared" si="28"/>
        <v>0</v>
      </c>
      <c r="D59" s="72">
        <f t="shared" si="29"/>
        <v>0</v>
      </c>
      <c r="E59" s="72">
        <f>SUM(E60:E62)</f>
        <v>0</v>
      </c>
      <c r="F59" s="72">
        <f>SUM(F60:F62)</f>
        <v>0</v>
      </c>
      <c r="G59" s="72">
        <f t="shared" si="30"/>
        <v>0</v>
      </c>
      <c r="H59" s="72">
        <f t="shared" si="31"/>
        <v>0</v>
      </c>
      <c r="I59" s="72">
        <f aca="true" t="shared" si="44" ref="I59:R59">SUM(I60:I62)</f>
        <v>0</v>
      </c>
      <c r="J59" s="72">
        <f t="shared" si="44"/>
        <v>0</v>
      </c>
      <c r="K59" s="73">
        <f t="shared" si="44"/>
        <v>0</v>
      </c>
      <c r="L59" s="74">
        <f t="shared" si="44"/>
        <v>0</v>
      </c>
      <c r="M59" s="72">
        <f t="shared" si="44"/>
        <v>0</v>
      </c>
      <c r="N59" s="72">
        <f t="shared" si="44"/>
        <v>0</v>
      </c>
      <c r="O59" s="72">
        <f t="shared" si="44"/>
        <v>0</v>
      </c>
      <c r="P59" s="72">
        <f t="shared" si="44"/>
        <v>0</v>
      </c>
      <c r="Q59" s="72">
        <f t="shared" si="44"/>
        <v>0</v>
      </c>
      <c r="R59" s="72">
        <f t="shared" si="44"/>
        <v>0</v>
      </c>
      <c r="S59" s="72">
        <f t="shared" si="32"/>
        <v>7</v>
      </c>
      <c r="T59" s="72">
        <f t="shared" si="33"/>
        <v>15</v>
      </c>
      <c r="U59" s="72">
        <f aca="true" t="shared" si="45" ref="U59:Z59">SUM(U60:U62)</f>
        <v>7</v>
      </c>
      <c r="V59" s="73">
        <f t="shared" si="45"/>
        <v>13</v>
      </c>
      <c r="W59" s="75">
        <f t="shared" si="45"/>
        <v>0</v>
      </c>
      <c r="X59" s="75">
        <f t="shared" si="45"/>
        <v>0</v>
      </c>
      <c r="Y59" s="75">
        <f t="shared" si="45"/>
        <v>0</v>
      </c>
      <c r="Z59" s="75">
        <f t="shared" si="45"/>
        <v>2</v>
      </c>
      <c r="AA59" s="75">
        <f t="shared" si="34"/>
        <v>16</v>
      </c>
      <c r="AB59" s="75">
        <f t="shared" si="35"/>
        <v>7</v>
      </c>
      <c r="AC59" s="75">
        <f t="shared" si="36"/>
        <v>8</v>
      </c>
      <c r="AD59" s="75">
        <f t="shared" si="37"/>
        <v>2</v>
      </c>
      <c r="AE59" s="75">
        <f aca="true" t="shared" si="46" ref="AE59:AX59">SUM(AE60:AE62)</f>
        <v>3</v>
      </c>
      <c r="AF59" s="75">
        <f t="shared" si="46"/>
        <v>1</v>
      </c>
      <c r="AG59" s="75">
        <f t="shared" si="46"/>
        <v>0</v>
      </c>
      <c r="AH59" s="75">
        <f t="shared" si="46"/>
        <v>0</v>
      </c>
      <c r="AI59" s="75">
        <f t="shared" si="46"/>
        <v>1</v>
      </c>
      <c r="AJ59" s="75">
        <f t="shared" si="46"/>
        <v>0</v>
      </c>
      <c r="AK59" s="75">
        <f t="shared" si="46"/>
        <v>2</v>
      </c>
      <c r="AL59" s="75">
        <f t="shared" si="46"/>
        <v>1</v>
      </c>
      <c r="AM59" s="75">
        <f t="shared" si="46"/>
        <v>0</v>
      </c>
      <c r="AN59" s="75">
        <f t="shared" si="46"/>
        <v>0</v>
      </c>
      <c r="AO59" s="75">
        <f t="shared" si="46"/>
        <v>0</v>
      </c>
      <c r="AP59" s="75">
        <f t="shared" si="46"/>
        <v>0</v>
      </c>
      <c r="AQ59" s="75">
        <f t="shared" si="46"/>
        <v>2</v>
      </c>
      <c r="AR59" s="75">
        <f t="shared" si="46"/>
        <v>0</v>
      </c>
      <c r="AS59" s="75">
        <f t="shared" si="46"/>
        <v>8</v>
      </c>
      <c r="AT59" s="75">
        <f t="shared" si="46"/>
        <v>4</v>
      </c>
      <c r="AU59" s="75">
        <f t="shared" si="46"/>
        <v>0</v>
      </c>
      <c r="AV59" s="75">
        <f t="shared" si="46"/>
        <v>1</v>
      </c>
      <c r="AW59" s="75">
        <f t="shared" si="46"/>
        <v>0</v>
      </c>
      <c r="AX59" s="76">
        <f t="shared" si="46"/>
        <v>0</v>
      </c>
      <c r="AY59" s="63"/>
      <c r="AZ59" s="63"/>
      <c r="BA59" s="63"/>
      <c r="BB59" s="63"/>
      <c r="BC59" s="63"/>
      <c r="BD59" s="63"/>
    </row>
    <row r="60" spans="1:56" ht="15.75" customHeight="1">
      <c r="A60" s="81"/>
      <c r="B60" s="102" t="s">
        <v>81</v>
      </c>
      <c r="C60" s="167">
        <f t="shared" si="28"/>
        <v>0</v>
      </c>
      <c r="D60" s="77">
        <f t="shared" si="29"/>
        <v>0</v>
      </c>
      <c r="E60" s="77">
        <v>0</v>
      </c>
      <c r="F60" s="77">
        <v>0</v>
      </c>
      <c r="G60" s="77">
        <f t="shared" si="30"/>
        <v>0</v>
      </c>
      <c r="H60" s="77">
        <f t="shared" si="31"/>
        <v>0</v>
      </c>
      <c r="I60" s="77">
        <v>0</v>
      </c>
      <c r="J60" s="77">
        <v>0</v>
      </c>
      <c r="K60" s="114">
        <v>0</v>
      </c>
      <c r="L60" s="115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f t="shared" si="32"/>
        <v>0</v>
      </c>
      <c r="T60" s="77">
        <f t="shared" si="33"/>
        <v>2</v>
      </c>
      <c r="U60" s="77">
        <v>0</v>
      </c>
      <c r="V60" s="114">
        <v>2</v>
      </c>
      <c r="W60" s="159">
        <v>0</v>
      </c>
      <c r="X60" s="159">
        <v>0</v>
      </c>
      <c r="Y60" s="159">
        <v>0</v>
      </c>
      <c r="Z60" s="159">
        <v>0</v>
      </c>
      <c r="AA60" s="159">
        <f t="shared" si="34"/>
        <v>4</v>
      </c>
      <c r="AB60" s="159">
        <f t="shared" si="35"/>
        <v>3</v>
      </c>
      <c r="AC60" s="159">
        <f t="shared" si="36"/>
        <v>3</v>
      </c>
      <c r="AD60" s="159">
        <f t="shared" si="37"/>
        <v>1</v>
      </c>
      <c r="AE60" s="159">
        <v>0</v>
      </c>
      <c r="AF60" s="159">
        <v>1</v>
      </c>
      <c r="AG60" s="159">
        <v>0</v>
      </c>
      <c r="AH60" s="159">
        <v>0</v>
      </c>
      <c r="AI60" s="159">
        <v>0</v>
      </c>
      <c r="AJ60" s="159">
        <v>0</v>
      </c>
      <c r="AK60" s="159">
        <v>1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2</v>
      </c>
      <c r="AR60" s="159">
        <v>0</v>
      </c>
      <c r="AS60" s="159">
        <v>1</v>
      </c>
      <c r="AT60" s="159">
        <v>2</v>
      </c>
      <c r="AU60" s="159">
        <v>0</v>
      </c>
      <c r="AV60" s="159">
        <v>0</v>
      </c>
      <c r="AW60" s="159">
        <v>0</v>
      </c>
      <c r="AX60" s="168">
        <v>0</v>
      </c>
      <c r="AY60" s="63"/>
      <c r="AZ60" s="63"/>
      <c r="BA60" s="63"/>
      <c r="BB60" s="63"/>
      <c r="BC60" s="63"/>
      <c r="BD60" s="63"/>
    </row>
    <row r="61" spans="1:56" ht="15.75" customHeight="1">
      <c r="A61" s="81"/>
      <c r="B61" s="102" t="s">
        <v>82</v>
      </c>
      <c r="C61" s="167">
        <f t="shared" si="28"/>
        <v>0</v>
      </c>
      <c r="D61" s="77">
        <f t="shared" si="29"/>
        <v>0</v>
      </c>
      <c r="E61" s="77">
        <v>0</v>
      </c>
      <c r="F61" s="77">
        <v>0</v>
      </c>
      <c r="G61" s="77">
        <f t="shared" si="30"/>
        <v>0</v>
      </c>
      <c r="H61" s="77">
        <f t="shared" si="31"/>
        <v>0</v>
      </c>
      <c r="I61" s="77">
        <v>0</v>
      </c>
      <c r="J61" s="77">
        <v>0</v>
      </c>
      <c r="K61" s="114">
        <v>0</v>
      </c>
      <c r="L61" s="115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f t="shared" si="32"/>
        <v>3</v>
      </c>
      <c r="T61" s="77">
        <f t="shared" si="33"/>
        <v>6</v>
      </c>
      <c r="U61" s="77">
        <v>3</v>
      </c>
      <c r="V61" s="114">
        <v>4</v>
      </c>
      <c r="W61" s="159">
        <v>0</v>
      </c>
      <c r="X61" s="159">
        <v>0</v>
      </c>
      <c r="Y61" s="159">
        <v>0</v>
      </c>
      <c r="Z61" s="159">
        <v>2</v>
      </c>
      <c r="AA61" s="159">
        <f t="shared" si="34"/>
        <v>9</v>
      </c>
      <c r="AB61" s="159">
        <f t="shared" si="35"/>
        <v>2</v>
      </c>
      <c r="AC61" s="159">
        <f t="shared" si="36"/>
        <v>4</v>
      </c>
      <c r="AD61" s="159">
        <f t="shared" si="37"/>
        <v>0</v>
      </c>
      <c r="AE61" s="159">
        <v>3</v>
      </c>
      <c r="AF61" s="159">
        <v>0</v>
      </c>
      <c r="AG61" s="159">
        <v>0</v>
      </c>
      <c r="AH61" s="159">
        <v>0</v>
      </c>
      <c r="AI61" s="159">
        <v>1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5</v>
      </c>
      <c r="AT61" s="159">
        <v>1</v>
      </c>
      <c r="AU61" s="159">
        <v>0</v>
      </c>
      <c r="AV61" s="159">
        <v>1</v>
      </c>
      <c r="AW61" s="159">
        <v>0</v>
      </c>
      <c r="AX61" s="168">
        <v>0</v>
      </c>
      <c r="AY61" s="63"/>
      <c r="AZ61" s="63"/>
      <c r="BA61" s="63"/>
      <c r="BB61" s="63"/>
      <c r="BC61" s="63"/>
      <c r="BD61" s="63"/>
    </row>
    <row r="62" spans="1:56" ht="15.75" customHeight="1">
      <c r="A62" s="84"/>
      <c r="B62" s="103" t="s">
        <v>181</v>
      </c>
      <c r="C62" s="169">
        <f t="shared" si="28"/>
        <v>0</v>
      </c>
      <c r="D62" s="86">
        <f t="shared" si="29"/>
        <v>0</v>
      </c>
      <c r="E62" s="86">
        <v>0</v>
      </c>
      <c r="F62" s="86">
        <v>0</v>
      </c>
      <c r="G62" s="86">
        <f t="shared" si="30"/>
        <v>0</v>
      </c>
      <c r="H62" s="86">
        <f t="shared" si="31"/>
        <v>0</v>
      </c>
      <c r="I62" s="86">
        <v>0</v>
      </c>
      <c r="J62" s="86">
        <v>0</v>
      </c>
      <c r="K62" s="117">
        <v>0</v>
      </c>
      <c r="L62" s="118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f t="shared" si="32"/>
        <v>4</v>
      </c>
      <c r="T62" s="86">
        <f t="shared" si="33"/>
        <v>7</v>
      </c>
      <c r="U62" s="86">
        <v>4</v>
      </c>
      <c r="V62" s="117">
        <v>7</v>
      </c>
      <c r="W62" s="164">
        <v>0</v>
      </c>
      <c r="X62" s="164">
        <v>0</v>
      </c>
      <c r="Y62" s="164">
        <v>0</v>
      </c>
      <c r="Z62" s="164">
        <v>0</v>
      </c>
      <c r="AA62" s="164">
        <f t="shared" si="34"/>
        <v>3</v>
      </c>
      <c r="AB62" s="164">
        <f t="shared" si="35"/>
        <v>2</v>
      </c>
      <c r="AC62" s="164">
        <f t="shared" si="36"/>
        <v>1</v>
      </c>
      <c r="AD62" s="164">
        <f t="shared" si="37"/>
        <v>1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v>1</v>
      </c>
      <c r="AL62" s="164">
        <v>1</v>
      </c>
      <c r="AM62" s="164">
        <v>0</v>
      </c>
      <c r="AN62" s="164">
        <v>0</v>
      </c>
      <c r="AO62" s="164">
        <v>0</v>
      </c>
      <c r="AP62" s="164">
        <v>0</v>
      </c>
      <c r="AQ62" s="164">
        <v>0</v>
      </c>
      <c r="AR62" s="164">
        <v>0</v>
      </c>
      <c r="AS62" s="164">
        <v>2</v>
      </c>
      <c r="AT62" s="164">
        <v>1</v>
      </c>
      <c r="AU62" s="164">
        <v>0</v>
      </c>
      <c r="AV62" s="164">
        <v>0</v>
      </c>
      <c r="AW62" s="164">
        <v>0</v>
      </c>
      <c r="AX62" s="173">
        <v>0</v>
      </c>
      <c r="AY62" s="63"/>
      <c r="AZ62" s="63"/>
      <c r="BA62" s="63"/>
      <c r="BB62" s="63"/>
      <c r="BC62" s="63"/>
      <c r="BD62" s="63"/>
    </row>
    <row r="63" spans="1:56" ht="15.75" customHeight="1">
      <c r="A63" s="95" t="s">
        <v>182</v>
      </c>
      <c r="B63" s="96"/>
      <c r="C63" s="158">
        <f t="shared" si="28"/>
        <v>0</v>
      </c>
      <c r="D63" s="72">
        <f t="shared" si="29"/>
        <v>0</v>
      </c>
      <c r="E63" s="72">
        <f>SUM(E64:E66)</f>
        <v>0</v>
      </c>
      <c r="F63" s="72">
        <f>SUM(F64:F66)</f>
        <v>0</v>
      </c>
      <c r="G63" s="72">
        <f t="shared" si="30"/>
        <v>0</v>
      </c>
      <c r="H63" s="72">
        <f t="shared" si="31"/>
        <v>0</v>
      </c>
      <c r="I63" s="72">
        <f aca="true" t="shared" si="47" ref="I63:R63">SUM(I64:I66)</f>
        <v>0</v>
      </c>
      <c r="J63" s="72">
        <f t="shared" si="47"/>
        <v>0</v>
      </c>
      <c r="K63" s="73">
        <f t="shared" si="47"/>
        <v>0</v>
      </c>
      <c r="L63" s="74">
        <f t="shared" si="47"/>
        <v>0</v>
      </c>
      <c r="M63" s="72">
        <f t="shared" si="47"/>
        <v>0</v>
      </c>
      <c r="N63" s="72">
        <f t="shared" si="47"/>
        <v>0</v>
      </c>
      <c r="O63" s="72">
        <f t="shared" si="47"/>
        <v>0</v>
      </c>
      <c r="P63" s="72">
        <f t="shared" si="47"/>
        <v>0</v>
      </c>
      <c r="Q63" s="72">
        <f t="shared" si="47"/>
        <v>0</v>
      </c>
      <c r="R63" s="72">
        <f t="shared" si="47"/>
        <v>0</v>
      </c>
      <c r="S63" s="72">
        <f t="shared" si="32"/>
        <v>22</v>
      </c>
      <c r="T63" s="72">
        <f t="shared" si="33"/>
        <v>73</v>
      </c>
      <c r="U63" s="72">
        <f aca="true" t="shared" si="48" ref="U63:Z63">SUM(U64:U66)</f>
        <v>17</v>
      </c>
      <c r="V63" s="73">
        <f t="shared" si="48"/>
        <v>65</v>
      </c>
      <c r="W63" s="75">
        <f t="shared" si="48"/>
        <v>0</v>
      </c>
      <c r="X63" s="75">
        <f t="shared" si="48"/>
        <v>1</v>
      </c>
      <c r="Y63" s="75">
        <f t="shared" si="48"/>
        <v>5</v>
      </c>
      <c r="Z63" s="75">
        <f t="shared" si="48"/>
        <v>7</v>
      </c>
      <c r="AA63" s="75">
        <f t="shared" si="34"/>
        <v>73</v>
      </c>
      <c r="AB63" s="75">
        <f t="shared" si="35"/>
        <v>39</v>
      </c>
      <c r="AC63" s="75">
        <f t="shared" si="36"/>
        <v>46</v>
      </c>
      <c r="AD63" s="75">
        <f t="shared" si="37"/>
        <v>26</v>
      </c>
      <c r="AE63" s="75">
        <f aca="true" t="shared" si="49" ref="AE63:AX63">SUM(AE64:AE66)</f>
        <v>12</v>
      </c>
      <c r="AF63" s="75">
        <f t="shared" si="49"/>
        <v>2</v>
      </c>
      <c r="AG63" s="75">
        <f t="shared" si="49"/>
        <v>5</v>
      </c>
      <c r="AH63" s="75">
        <f t="shared" si="49"/>
        <v>8</v>
      </c>
      <c r="AI63" s="75">
        <f t="shared" si="49"/>
        <v>9</v>
      </c>
      <c r="AJ63" s="75">
        <f t="shared" si="49"/>
        <v>4</v>
      </c>
      <c r="AK63" s="75">
        <f t="shared" si="49"/>
        <v>8</v>
      </c>
      <c r="AL63" s="75">
        <f t="shared" si="49"/>
        <v>6</v>
      </c>
      <c r="AM63" s="75">
        <f t="shared" si="49"/>
        <v>3</v>
      </c>
      <c r="AN63" s="75">
        <f t="shared" si="49"/>
        <v>1</v>
      </c>
      <c r="AO63" s="75">
        <f t="shared" si="49"/>
        <v>2</v>
      </c>
      <c r="AP63" s="75">
        <f t="shared" si="49"/>
        <v>0</v>
      </c>
      <c r="AQ63" s="75">
        <f t="shared" si="49"/>
        <v>7</v>
      </c>
      <c r="AR63" s="75">
        <f t="shared" si="49"/>
        <v>5</v>
      </c>
      <c r="AS63" s="75">
        <f t="shared" si="49"/>
        <v>27</v>
      </c>
      <c r="AT63" s="75">
        <f t="shared" si="49"/>
        <v>11</v>
      </c>
      <c r="AU63" s="75">
        <f t="shared" si="49"/>
        <v>0</v>
      </c>
      <c r="AV63" s="75">
        <f t="shared" si="49"/>
        <v>0</v>
      </c>
      <c r="AW63" s="75">
        <f t="shared" si="49"/>
        <v>0</v>
      </c>
      <c r="AX63" s="76">
        <f t="shared" si="49"/>
        <v>2</v>
      </c>
      <c r="AY63" s="63"/>
      <c r="AZ63" s="63"/>
      <c r="BA63" s="63"/>
      <c r="BB63" s="63"/>
      <c r="BC63" s="63"/>
      <c r="BD63" s="63"/>
    </row>
    <row r="64" spans="1:56" ht="15.75" customHeight="1">
      <c r="A64" s="81"/>
      <c r="B64" s="102" t="s">
        <v>183</v>
      </c>
      <c r="C64" s="167">
        <f t="shared" si="28"/>
        <v>0</v>
      </c>
      <c r="D64" s="77">
        <f t="shared" si="29"/>
        <v>0</v>
      </c>
      <c r="E64" s="77">
        <v>0</v>
      </c>
      <c r="F64" s="77">
        <v>0</v>
      </c>
      <c r="G64" s="77">
        <f t="shared" si="30"/>
        <v>0</v>
      </c>
      <c r="H64" s="77">
        <f t="shared" si="31"/>
        <v>0</v>
      </c>
      <c r="I64" s="77">
        <v>0</v>
      </c>
      <c r="J64" s="77">
        <v>0</v>
      </c>
      <c r="K64" s="114">
        <v>0</v>
      </c>
      <c r="L64" s="115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f t="shared" si="32"/>
        <v>19</v>
      </c>
      <c r="T64" s="77">
        <f t="shared" si="33"/>
        <v>54</v>
      </c>
      <c r="U64" s="77">
        <v>15</v>
      </c>
      <c r="V64" s="114">
        <v>50</v>
      </c>
      <c r="W64" s="159">
        <v>0</v>
      </c>
      <c r="X64" s="159">
        <v>0</v>
      </c>
      <c r="Y64" s="159">
        <v>4</v>
      </c>
      <c r="Z64" s="159">
        <v>4</v>
      </c>
      <c r="AA64" s="159">
        <f t="shared" si="34"/>
        <v>48</v>
      </c>
      <c r="AB64" s="159">
        <f t="shared" si="35"/>
        <v>18</v>
      </c>
      <c r="AC64" s="159">
        <f t="shared" si="36"/>
        <v>26</v>
      </c>
      <c r="AD64" s="159">
        <f t="shared" si="37"/>
        <v>13</v>
      </c>
      <c r="AE64" s="159">
        <v>9</v>
      </c>
      <c r="AF64" s="159">
        <v>1</v>
      </c>
      <c r="AG64" s="159">
        <v>0</v>
      </c>
      <c r="AH64" s="159">
        <v>4</v>
      </c>
      <c r="AI64" s="159">
        <v>5</v>
      </c>
      <c r="AJ64" s="159">
        <v>0</v>
      </c>
      <c r="AK64" s="159">
        <v>4</v>
      </c>
      <c r="AL64" s="159">
        <v>3</v>
      </c>
      <c r="AM64" s="159">
        <v>2</v>
      </c>
      <c r="AN64" s="159">
        <v>1</v>
      </c>
      <c r="AO64" s="159">
        <v>1</v>
      </c>
      <c r="AP64" s="159">
        <v>0</v>
      </c>
      <c r="AQ64" s="159">
        <v>5</v>
      </c>
      <c r="AR64" s="159">
        <v>4</v>
      </c>
      <c r="AS64" s="159">
        <v>22</v>
      </c>
      <c r="AT64" s="159">
        <v>4</v>
      </c>
      <c r="AU64" s="159">
        <v>0</v>
      </c>
      <c r="AV64" s="159">
        <v>0</v>
      </c>
      <c r="AW64" s="159">
        <v>0</v>
      </c>
      <c r="AX64" s="168">
        <v>1</v>
      </c>
      <c r="AY64" s="63"/>
      <c r="AZ64" s="63"/>
      <c r="BA64" s="63"/>
      <c r="BB64" s="63"/>
      <c r="BC64" s="63"/>
      <c r="BD64" s="63"/>
    </row>
    <row r="65" spans="1:56" ht="15.75" customHeight="1">
      <c r="A65" s="81"/>
      <c r="B65" s="102" t="s">
        <v>184</v>
      </c>
      <c r="C65" s="167">
        <f t="shared" si="28"/>
        <v>0</v>
      </c>
      <c r="D65" s="77">
        <f t="shared" si="29"/>
        <v>0</v>
      </c>
      <c r="E65" s="77">
        <v>0</v>
      </c>
      <c r="F65" s="77">
        <v>0</v>
      </c>
      <c r="G65" s="77">
        <f t="shared" si="30"/>
        <v>0</v>
      </c>
      <c r="H65" s="77">
        <f t="shared" si="31"/>
        <v>0</v>
      </c>
      <c r="I65" s="77">
        <v>0</v>
      </c>
      <c r="J65" s="77">
        <v>0</v>
      </c>
      <c r="K65" s="114">
        <v>0</v>
      </c>
      <c r="L65" s="115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f t="shared" si="32"/>
        <v>3</v>
      </c>
      <c r="T65" s="77">
        <f t="shared" si="33"/>
        <v>13</v>
      </c>
      <c r="U65" s="77">
        <v>2</v>
      </c>
      <c r="V65" s="114">
        <v>11</v>
      </c>
      <c r="W65" s="159">
        <v>0</v>
      </c>
      <c r="X65" s="159">
        <v>1</v>
      </c>
      <c r="Y65" s="159">
        <v>1</v>
      </c>
      <c r="Z65" s="159">
        <v>1</v>
      </c>
      <c r="AA65" s="159">
        <f t="shared" si="34"/>
        <v>11</v>
      </c>
      <c r="AB65" s="159">
        <f t="shared" si="35"/>
        <v>15</v>
      </c>
      <c r="AC65" s="159">
        <f t="shared" si="36"/>
        <v>8</v>
      </c>
      <c r="AD65" s="159">
        <f t="shared" si="37"/>
        <v>8</v>
      </c>
      <c r="AE65" s="159">
        <v>2</v>
      </c>
      <c r="AF65" s="159">
        <v>1</v>
      </c>
      <c r="AG65" s="159">
        <v>2</v>
      </c>
      <c r="AH65" s="159">
        <v>4</v>
      </c>
      <c r="AI65" s="159">
        <v>2</v>
      </c>
      <c r="AJ65" s="159">
        <v>2</v>
      </c>
      <c r="AK65" s="159">
        <v>1</v>
      </c>
      <c r="AL65" s="159">
        <v>1</v>
      </c>
      <c r="AM65" s="159">
        <v>0</v>
      </c>
      <c r="AN65" s="159">
        <v>0</v>
      </c>
      <c r="AO65" s="159">
        <v>0</v>
      </c>
      <c r="AP65" s="159">
        <v>0</v>
      </c>
      <c r="AQ65" s="159">
        <v>1</v>
      </c>
      <c r="AR65" s="159">
        <v>0</v>
      </c>
      <c r="AS65" s="159">
        <v>3</v>
      </c>
      <c r="AT65" s="159">
        <v>6</v>
      </c>
      <c r="AU65" s="159">
        <v>0</v>
      </c>
      <c r="AV65" s="159">
        <v>0</v>
      </c>
      <c r="AW65" s="159">
        <v>0</v>
      </c>
      <c r="AX65" s="168">
        <v>1</v>
      </c>
      <c r="AY65" s="63"/>
      <c r="AZ65" s="63"/>
      <c r="BA65" s="63"/>
      <c r="BB65" s="63"/>
      <c r="BC65" s="63"/>
      <c r="BD65" s="63"/>
    </row>
    <row r="66" spans="1:56" ht="15.75" customHeight="1">
      <c r="A66" s="84"/>
      <c r="B66" s="103" t="s">
        <v>185</v>
      </c>
      <c r="C66" s="169">
        <f t="shared" si="28"/>
        <v>0</v>
      </c>
      <c r="D66" s="86">
        <f t="shared" si="29"/>
        <v>0</v>
      </c>
      <c r="E66" s="86">
        <v>0</v>
      </c>
      <c r="F66" s="86">
        <v>0</v>
      </c>
      <c r="G66" s="86">
        <f t="shared" si="30"/>
        <v>0</v>
      </c>
      <c r="H66" s="86">
        <f t="shared" si="31"/>
        <v>0</v>
      </c>
      <c r="I66" s="86">
        <v>0</v>
      </c>
      <c r="J66" s="86">
        <v>0</v>
      </c>
      <c r="K66" s="117">
        <v>0</v>
      </c>
      <c r="L66" s="118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f t="shared" si="32"/>
        <v>0</v>
      </c>
      <c r="T66" s="86">
        <f t="shared" si="33"/>
        <v>6</v>
      </c>
      <c r="U66" s="86">
        <v>0</v>
      </c>
      <c r="V66" s="117">
        <v>4</v>
      </c>
      <c r="W66" s="164">
        <v>0</v>
      </c>
      <c r="X66" s="164">
        <v>0</v>
      </c>
      <c r="Y66" s="164">
        <v>0</v>
      </c>
      <c r="Z66" s="164">
        <v>2</v>
      </c>
      <c r="AA66" s="164">
        <f t="shared" si="34"/>
        <v>14</v>
      </c>
      <c r="AB66" s="164">
        <f t="shared" si="35"/>
        <v>6</v>
      </c>
      <c r="AC66" s="164">
        <f t="shared" si="36"/>
        <v>12</v>
      </c>
      <c r="AD66" s="164">
        <f t="shared" si="37"/>
        <v>5</v>
      </c>
      <c r="AE66" s="164">
        <v>1</v>
      </c>
      <c r="AF66" s="164">
        <v>0</v>
      </c>
      <c r="AG66" s="164">
        <v>3</v>
      </c>
      <c r="AH66" s="164">
        <v>0</v>
      </c>
      <c r="AI66" s="164">
        <v>2</v>
      </c>
      <c r="AJ66" s="164">
        <v>2</v>
      </c>
      <c r="AK66" s="164">
        <v>3</v>
      </c>
      <c r="AL66" s="164">
        <v>2</v>
      </c>
      <c r="AM66" s="164">
        <v>1</v>
      </c>
      <c r="AN66" s="164">
        <v>0</v>
      </c>
      <c r="AO66" s="164">
        <v>1</v>
      </c>
      <c r="AP66" s="164">
        <v>0</v>
      </c>
      <c r="AQ66" s="164">
        <v>1</v>
      </c>
      <c r="AR66" s="164">
        <v>1</v>
      </c>
      <c r="AS66" s="164">
        <v>2</v>
      </c>
      <c r="AT66" s="164">
        <v>1</v>
      </c>
      <c r="AU66" s="164">
        <v>0</v>
      </c>
      <c r="AV66" s="164">
        <v>0</v>
      </c>
      <c r="AW66" s="164">
        <v>0</v>
      </c>
      <c r="AX66" s="173">
        <v>0</v>
      </c>
      <c r="AY66" s="63"/>
      <c r="AZ66" s="63"/>
      <c r="BA66" s="63"/>
      <c r="BB66" s="63"/>
      <c r="BC66" s="63"/>
      <c r="BD66" s="63"/>
    </row>
    <row r="67" spans="1:56" ht="15.75" customHeight="1">
      <c r="A67" s="95" t="s">
        <v>83</v>
      </c>
      <c r="B67" s="96"/>
      <c r="C67" s="158">
        <f t="shared" si="28"/>
        <v>0</v>
      </c>
      <c r="D67" s="72">
        <f t="shared" si="29"/>
        <v>0</v>
      </c>
      <c r="E67" s="72">
        <f>SUM(E68:E69)</f>
        <v>0</v>
      </c>
      <c r="F67" s="72">
        <f>SUM(F68:F69)</f>
        <v>0</v>
      </c>
      <c r="G67" s="72">
        <f t="shared" si="30"/>
        <v>0</v>
      </c>
      <c r="H67" s="72">
        <f t="shared" si="31"/>
        <v>0</v>
      </c>
      <c r="I67" s="72">
        <f aca="true" t="shared" si="50" ref="I67:R67">SUM(I68:I69)</f>
        <v>0</v>
      </c>
      <c r="J67" s="72">
        <f t="shared" si="50"/>
        <v>0</v>
      </c>
      <c r="K67" s="73">
        <f t="shared" si="50"/>
        <v>0</v>
      </c>
      <c r="L67" s="74">
        <f t="shared" si="50"/>
        <v>0</v>
      </c>
      <c r="M67" s="72">
        <f t="shared" si="50"/>
        <v>0</v>
      </c>
      <c r="N67" s="72">
        <f t="shared" si="50"/>
        <v>0</v>
      </c>
      <c r="O67" s="72">
        <f t="shared" si="50"/>
        <v>0</v>
      </c>
      <c r="P67" s="72">
        <f t="shared" si="50"/>
        <v>0</v>
      </c>
      <c r="Q67" s="72">
        <f t="shared" si="50"/>
        <v>0</v>
      </c>
      <c r="R67" s="72">
        <f t="shared" si="50"/>
        <v>0</v>
      </c>
      <c r="S67" s="72">
        <f t="shared" si="32"/>
        <v>11</v>
      </c>
      <c r="T67" s="72">
        <f t="shared" si="33"/>
        <v>32</v>
      </c>
      <c r="U67" s="72">
        <f aca="true" t="shared" si="51" ref="U67:Z67">SUM(U68:U69)</f>
        <v>9</v>
      </c>
      <c r="V67" s="73">
        <f t="shared" si="51"/>
        <v>31</v>
      </c>
      <c r="W67" s="75">
        <f t="shared" si="51"/>
        <v>0</v>
      </c>
      <c r="X67" s="75">
        <f t="shared" si="51"/>
        <v>0</v>
      </c>
      <c r="Y67" s="75">
        <f t="shared" si="51"/>
        <v>2</v>
      </c>
      <c r="Z67" s="75">
        <f t="shared" si="51"/>
        <v>1</v>
      </c>
      <c r="AA67" s="75">
        <f t="shared" si="34"/>
        <v>50</v>
      </c>
      <c r="AB67" s="75">
        <f t="shared" si="35"/>
        <v>16</v>
      </c>
      <c r="AC67" s="75">
        <f t="shared" si="36"/>
        <v>30</v>
      </c>
      <c r="AD67" s="75">
        <f t="shared" si="37"/>
        <v>15</v>
      </c>
      <c r="AE67" s="75">
        <f aca="true" t="shared" si="52" ref="AE67:AX67">SUM(AE68:AE69)</f>
        <v>6</v>
      </c>
      <c r="AF67" s="75">
        <f t="shared" si="52"/>
        <v>2</v>
      </c>
      <c r="AG67" s="75">
        <f t="shared" si="52"/>
        <v>2</v>
      </c>
      <c r="AH67" s="75">
        <f t="shared" si="52"/>
        <v>3</v>
      </c>
      <c r="AI67" s="75">
        <f t="shared" si="52"/>
        <v>3</v>
      </c>
      <c r="AJ67" s="75">
        <f t="shared" si="52"/>
        <v>2</v>
      </c>
      <c r="AK67" s="75">
        <f t="shared" si="52"/>
        <v>5</v>
      </c>
      <c r="AL67" s="75">
        <f t="shared" si="52"/>
        <v>4</v>
      </c>
      <c r="AM67" s="75">
        <f t="shared" si="52"/>
        <v>3</v>
      </c>
      <c r="AN67" s="75">
        <f t="shared" si="52"/>
        <v>2</v>
      </c>
      <c r="AO67" s="75">
        <f t="shared" si="52"/>
        <v>0</v>
      </c>
      <c r="AP67" s="75">
        <f t="shared" si="52"/>
        <v>0</v>
      </c>
      <c r="AQ67" s="75">
        <f t="shared" si="52"/>
        <v>11</v>
      </c>
      <c r="AR67" s="75">
        <f t="shared" si="52"/>
        <v>2</v>
      </c>
      <c r="AS67" s="75">
        <f t="shared" si="52"/>
        <v>18</v>
      </c>
      <c r="AT67" s="75">
        <f t="shared" si="52"/>
        <v>1</v>
      </c>
      <c r="AU67" s="75">
        <f t="shared" si="52"/>
        <v>0</v>
      </c>
      <c r="AV67" s="75">
        <f t="shared" si="52"/>
        <v>0</v>
      </c>
      <c r="AW67" s="75">
        <f t="shared" si="52"/>
        <v>2</v>
      </c>
      <c r="AX67" s="76">
        <f t="shared" si="52"/>
        <v>0</v>
      </c>
      <c r="AY67" s="63"/>
      <c r="AZ67" s="63"/>
      <c r="BA67" s="63"/>
      <c r="BB67" s="63"/>
      <c r="BC67" s="63"/>
      <c r="BD67" s="63"/>
    </row>
    <row r="68" spans="1:56" ht="15.75" customHeight="1">
      <c r="A68" s="81"/>
      <c r="B68" s="102" t="s">
        <v>186</v>
      </c>
      <c r="C68" s="167">
        <f t="shared" si="28"/>
        <v>0</v>
      </c>
      <c r="D68" s="77">
        <f t="shared" si="29"/>
        <v>0</v>
      </c>
      <c r="E68" s="77">
        <v>0</v>
      </c>
      <c r="F68" s="77">
        <v>0</v>
      </c>
      <c r="G68" s="77">
        <f t="shared" si="30"/>
        <v>0</v>
      </c>
      <c r="H68" s="77">
        <f t="shared" si="31"/>
        <v>0</v>
      </c>
      <c r="I68" s="77">
        <v>0</v>
      </c>
      <c r="J68" s="77">
        <v>0</v>
      </c>
      <c r="K68" s="114">
        <v>0</v>
      </c>
      <c r="L68" s="115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f t="shared" si="32"/>
        <v>3</v>
      </c>
      <c r="T68" s="77">
        <f t="shared" si="33"/>
        <v>14</v>
      </c>
      <c r="U68" s="77">
        <v>2</v>
      </c>
      <c r="V68" s="114">
        <v>14</v>
      </c>
      <c r="W68" s="159">
        <v>0</v>
      </c>
      <c r="X68" s="159">
        <v>0</v>
      </c>
      <c r="Y68" s="159">
        <v>1</v>
      </c>
      <c r="Z68" s="159">
        <v>0</v>
      </c>
      <c r="AA68" s="159">
        <f t="shared" si="34"/>
        <v>19</v>
      </c>
      <c r="AB68" s="159">
        <f t="shared" si="35"/>
        <v>5</v>
      </c>
      <c r="AC68" s="159">
        <f t="shared" si="36"/>
        <v>11</v>
      </c>
      <c r="AD68" s="159">
        <f t="shared" si="37"/>
        <v>5</v>
      </c>
      <c r="AE68" s="159">
        <v>2</v>
      </c>
      <c r="AF68" s="159">
        <v>0</v>
      </c>
      <c r="AG68" s="159">
        <v>1</v>
      </c>
      <c r="AH68" s="159">
        <v>0</v>
      </c>
      <c r="AI68" s="159">
        <v>1</v>
      </c>
      <c r="AJ68" s="159">
        <v>1</v>
      </c>
      <c r="AK68" s="159">
        <v>2</v>
      </c>
      <c r="AL68" s="159">
        <v>0</v>
      </c>
      <c r="AM68" s="159">
        <v>2</v>
      </c>
      <c r="AN68" s="159">
        <v>2</v>
      </c>
      <c r="AO68" s="159">
        <v>0</v>
      </c>
      <c r="AP68" s="159">
        <v>0</v>
      </c>
      <c r="AQ68" s="159">
        <v>3</v>
      </c>
      <c r="AR68" s="159">
        <v>2</v>
      </c>
      <c r="AS68" s="159">
        <v>7</v>
      </c>
      <c r="AT68" s="159">
        <v>0</v>
      </c>
      <c r="AU68" s="159">
        <v>0</v>
      </c>
      <c r="AV68" s="159">
        <v>0</v>
      </c>
      <c r="AW68" s="159">
        <v>1</v>
      </c>
      <c r="AX68" s="168">
        <v>0</v>
      </c>
      <c r="AY68" s="63"/>
      <c r="AZ68" s="63"/>
      <c r="BA68" s="63"/>
      <c r="BB68" s="63"/>
      <c r="BC68" s="63"/>
      <c r="BD68" s="63"/>
    </row>
    <row r="69" spans="1:56" ht="15.75" customHeight="1">
      <c r="A69" s="84"/>
      <c r="B69" s="103" t="s">
        <v>187</v>
      </c>
      <c r="C69" s="169">
        <f t="shared" si="28"/>
        <v>0</v>
      </c>
      <c r="D69" s="86">
        <f t="shared" si="29"/>
        <v>0</v>
      </c>
      <c r="E69" s="86">
        <v>0</v>
      </c>
      <c r="F69" s="86">
        <v>0</v>
      </c>
      <c r="G69" s="86">
        <f t="shared" si="30"/>
        <v>0</v>
      </c>
      <c r="H69" s="86">
        <f t="shared" si="31"/>
        <v>0</v>
      </c>
      <c r="I69" s="86">
        <v>0</v>
      </c>
      <c r="J69" s="86">
        <v>0</v>
      </c>
      <c r="K69" s="117">
        <v>0</v>
      </c>
      <c r="L69" s="118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f t="shared" si="32"/>
        <v>8</v>
      </c>
      <c r="T69" s="86">
        <f t="shared" si="33"/>
        <v>18</v>
      </c>
      <c r="U69" s="86">
        <v>7</v>
      </c>
      <c r="V69" s="117">
        <v>17</v>
      </c>
      <c r="W69" s="164">
        <v>0</v>
      </c>
      <c r="X69" s="164">
        <v>0</v>
      </c>
      <c r="Y69" s="164">
        <v>1</v>
      </c>
      <c r="Z69" s="164">
        <v>1</v>
      </c>
      <c r="AA69" s="164">
        <f t="shared" si="34"/>
        <v>31</v>
      </c>
      <c r="AB69" s="164">
        <f t="shared" si="35"/>
        <v>11</v>
      </c>
      <c r="AC69" s="164">
        <f t="shared" si="36"/>
        <v>19</v>
      </c>
      <c r="AD69" s="164">
        <f t="shared" si="37"/>
        <v>10</v>
      </c>
      <c r="AE69" s="164">
        <v>4</v>
      </c>
      <c r="AF69" s="164">
        <v>2</v>
      </c>
      <c r="AG69" s="164">
        <v>1</v>
      </c>
      <c r="AH69" s="164">
        <v>3</v>
      </c>
      <c r="AI69" s="164">
        <v>2</v>
      </c>
      <c r="AJ69" s="164">
        <v>1</v>
      </c>
      <c r="AK69" s="164">
        <v>3</v>
      </c>
      <c r="AL69" s="164">
        <v>4</v>
      </c>
      <c r="AM69" s="164">
        <v>1</v>
      </c>
      <c r="AN69" s="164">
        <v>0</v>
      </c>
      <c r="AO69" s="164">
        <v>0</v>
      </c>
      <c r="AP69" s="164">
        <v>0</v>
      </c>
      <c r="AQ69" s="164">
        <v>8</v>
      </c>
      <c r="AR69" s="164">
        <v>0</v>
      </c>
      <c r="AS69" s="164">
        <v>11</v>
      </c>
      <c r="AT69" s="164">
        <v>1</v>
      </c>
      <c r="AU69" s="164">
        <v>0</v>
      </c>
      <c r="AV69" s="164">
        <v>0</v>
      </c>
      <c r="AW69" s="164">
        <v>1</v>
      </c>
      <c r="AX69" s="173">
        <v>0</v>
      </c>
      <c r="AY69" s="63"/>
      <c r="AZ69" s="63"/>
      <c r="BA69" s="63"/>
      <c r="BB69" s="63"/>
      <c r="BC69" s="63"/>
      <c r="BD69" s="63"/>
    </row>
    <row r="70" spans="1:56" ht="15.75" customHeight="1">
      <c r="A70" s="95" t="s">
        <v>84</v>
      </c>
      <c r="B70" s="96"/>
      <c r="C70" s="158">
        <f t="shared" si="28"/>
        <v>0</v>
      </c>
      <c r="D70" s="72">
        <f t="shared" si="29"/>
        <v>2</v>
      </c>
      <c r="E70" s="72">
        <f>SUM(E71:E72)</f>
        <v>0</v>
      </c>
      <c r="F70" s="72">
        <f>SUM(F71:F72)</f>
        <v>0</v>
      </c>
      <c r="G70" s="72">
        <f t="shared" si="30"/>
        <v>0</v>
      </c>
      <c r="H70" s="72">
        <f t="shared" si="31"/>
        <v>2</v>
      </c>
      <c r="I70" s="72">
        <f aca="true" t="shared" si="53" ref="I70:R70">SUM(I71:I72)</f>
        <v>0</v>
      </c>
      <c r="J70" s="72">
        <f t="shared" si="53"/>
        <v>2</v>
      </c>
      <c r="K70" s="73">
        <f t="shared" si="53"/>
        <v>0</v>
      </c>
      <c r="L70" s="74">
        <f t="shared" si="53"/>
        <v>0</v>
      </c>
      <c r="M70" s="72">
        <f t="shared" si="53"/>
        <v>0</v>
      </c>
      <c r="N70" s="72">
        <f t="shared" si="53"/>
        <v>0</v>
      </c>
      <c r="O70" s="72">
        <f t="shared" si="53"/>
        <v>0</v>
      </c>
      <c r="P70" s="72">
        <f t="shared" si="53"/>
        <v>0</v>
      </c>
      <c r="Q70" s="72">
        <f t="shared" si="53"/>
        <v>0</v>
      </c>
      <c r="R70" s="72">
        <f t="shared" si="53"/>
        <v>0</v>
      </c>
      <c r="S70" s="72">
        <f t="shared" si="32"/>
        <v>15</v>
      </c>
      <c r="T70" s="72">
        <f t="shared" si="33"/>
        <v>84</v>
      </c>
      <c r="U70" s="72">
        <f aca="true" t="shared" si="54" ref="U70:Z70">SUM(U71:U72)</f>
        <v>11</v>
      </c>
      <c r="V70" s="73">
        <f t="shared" si="54"/>
        <v>82</v>
      </c>
      <c r="W70" s="75">
        <f t="shared" si="54"/>
        <v>0</v>
      </c>
      <c r="X70" s="75">
        <f t="shared" si="54"/>
        <v>0</v>
      </c>
      <c r="Y70" s="75">
        <f t="shared" si="54"/>
        <v>4</v>
      </c>
      <c r="Z70" s="75">
        <f t="shared" si="54"/>
        <v>2</v>
      </c>
      <c r="AA70" s="75">
        <f t="shared" si="34"/>
        <v>57</v>
      </c>
      <c r="AB70" s="75">
        <f t="shared" si="35"/>
        <v>37</v>
      </c>
      <c r="AC70" s="75">
        <f t="shared" si="36"/>
        <v>35</v>
      </c>
      <c r="AD70" s="75">
        <f t="shared" si="37"/>
        <v>21</v>
      </c>
      <c r="AE70" s="75">
        <f aca="true" t="shared" si="55" ref="AE70:AX70">SUM(AE71:AE72)</f>
        <v>9</v>
      </c>
      <c r="AF70" s="75">
        <f t="shared" si="55"/>
        <v>2</v>
      </c>
      <c r="AG70" s="75">
        <f t="shared" si="55"/>
        <v>7</v>
      </c>
      <c r="AH70" s="75">
        <f t="shared" si="55"/>
        <v>5</v>
      </c>
      <c r="AI70" s="75">
        <f t="shared" si="55"/>
        <v>8</v>
      </c>
      <c r="AJ70" s="75">
        <f t="shared" si="55"/>
        <v>5</v>
      </c>
      <c r="AK70" s="75">
        <f t="shared" si="55"/>
        <v>5</v>
      </c>
      <c r="AL70" s="75">
        <f t="shared" si="55"/>
        <v>7</v>
      </c>
      <c r="AM70" s="75">
        <f t="shared" si="55"/>
        <v>0</v>
      </c>
      <c r="AN70" s="75">
        <f t="shared" si="55"/>
        <v>0</v>
      </c>
      <c r="AO70" s="75">
        <f t="shared" si="55"/>
        <v>0</v>
      </c>
      <c r="AP70" s="75">
        <f t="shared" si="55"/>
        <v>0</v>
      </c>
      <c r="AQ70" s="75">
        <f t="shared" si="55"/>
        <v>6</v>
      </c>
      <c r="AR70" s="75">
        <f t="shared" si="55"/>
        <v>2</v>
      </c>
      <c r="AS70" s="75">
        <f t="shared" si="55"/>
        <v>18</v>
      </c>
      <c r="AT70" s="75">
        <f t="shared" si="55"/>
        <v>14</v>
      </c>
      <c r="AU70" s="75">
        <f t="shared" si="55"/>
        <v>0</v>
      </c>
      <c r="AV70" s="75">
        <f t="shared" si="55"/>
        <v>1</v>
      </c>
      <c r="AW70" s="75">
        <f t="shared" si="55"/>
        <v>4</v>
      </c>
      <c r="AX70" s="76">
        <f t="shared" si="55"/>
        <v>1</v>
      </c>
      <c r="AY70" s="63"/>
      <c r="AZ70" s="63"/>
      <c r="BA70" s="63"/>
      <c r="BB70" s="63"/>
      <c r="BC70" s="63"/>
      <c r="BD70" s="63"/>
    </row>
    <row r="71" spans="1:56" ht="15.75" customHeight="1">
      <c r="A71" s="81"/>
      <c r="B71" s="102" t="s">
        <v>450</v>
      </c>
      <c r="C71" s="167">
        <f t="shared" si="28"/>
        <v>0</v>
      </c>
      <c r="D71" s="77">
        <f t="shared" si="29"/>
        <v>1</v>
      </c>
      <c r="E71" s="77">
        <v>0</v>
      </c>
      <c r="F71" s="77">
        <v>0</v>
      </c>
      <c r="G71" s="77">
        <f t="shared" si="30"/>
        <v>0</v>
      </c>
      <c r="H71" s="77">
        <f t="shared" si="31"/>
        <v>1</v>
      </c>
      <c r="I71" s="77">
        <v>0</v>
      </c>
      <c r="J71" s="77">
        <v>1</v>
      </c>
      <c r="K71" s="114">
        <v>0</v>
      </c>
      <c r="L71" s="115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f t="shared" si="32"/>
        <v>8</v>
      </c>
      <c r="T71" s="77">
        <f t="shared" si="33"/>
        <v>57</v>
      </c>
      <c r="U71" s="77">
        <v>7</v>
      </c>
      <c r="V71" s="114">
        <v>56</v>
      </c>
      <c r="W71" s="159">
        <v>0</v>
      </c>
      <c r="X71" s="159">
        <v>0</v>
      </c>
      <c r="Y71" s="159">
        <v>1</v>
      </c>
      <c r="Z71" s="159">
        <v>1</v>
      </c>
      <c r="AA71" s="159">
        <f t="shared" si="34"/>
        <v>21</v>
      </c>
      <c r="AB71" s="159">
        <f t="shared" si="35"/>
        <v>18</v>
      </c>
      <c r="AC71" s="159">
        <f t="shared" si="36"/>
        <v>13</v>
      </c>
      <c r="AD71" s="159">
        <f t="shared" si="37"/>
        <v>9</v>
      </c>
      <c r="AE71" s="159">
        <v>2</v>
      </c>
      <c r="AF71" s="159">
        <v>1</v>
      </c>
      <c r="AG71" s="159">
        <v>1</v>
      </c>
      <c r="AH71" s="159">
        <v>1</v>
      </c>
      <c r="AI71" s="159">
        <v>6</v>
      </c>
      <c r="AJ71" s="159">
        <v>4</v>
      </c>
      <c r="AK71" s="159">
        <v>2</v>
      </c>
      <c r="AL71" s="159">
        <v>2</v>
      </c>
      <c r="AM71" s="159">
        <v>0</v>
      </c>
      <c r="AN71" s="159">
        <v>0</v>
      </c>
      <c r="AO71" s="159">
        <v>0</v>
      </c>
      <c r="AP71" s="159">
        <v>0</v>
      </c>
      <c r="AQ71" s="159">
        <v>2</v>
      </c>
      <c r="AR71" s="159">
        <v>1</v>
      </c>
      <c r="AS71" s="159">
        <v>5</v>
      </c>
      <c r="AT71" s="159">
        <v>8</v>
      </c>
      <c r="AU71" s="159">
        <v>0</v>
      </c>
      <c r="AV71" s="159">
        <v>0</v>
      </c>
      <c r="AW71" s="159">
        <v>3</v>
      </c>
      <c r="AX71" s="168">
        <v>1</v>
      </c>
      <c r="AY71" s="63"/>
      <c r="AZ71" s="63"/>
      <c r="BA71" s="63"/>
      <c r="BB71" s="63"/>
      <c r="BC71" s="63"/>
      <c r="BD71" s="63"/>
    </row>
    <row r="72" spans="1:56" ht="15.75" customHeight="1">
      <c r="A72" s="84"/>
      <c r="B72" s="103" t="s">
        <v>451</v>
      </c>
      <c r="C72" s="169">
        <f t="shared" si="28"/>
        <v>0</v>
      </c>
      <c r="D72" s="86">
        <f t="shared" si="29"/>
        <v>1</v>
      </c>
      <c r="E72" s="86">
        <v>0</v>
      </c>
      <c r="F72" s="86">
        <v>0</v>
      </c>
      <c r="G72" s="86">
        <f t="shared" si="30"/>
        <v>0</v>
      </c>
      <c r="H72" s="86">
        <f t="shared" si="31"/>
        <v>1</v>
      </c>
      <c r="I72" s="86">
        <v>0</v>
      </c>
      <c r="J72" s="86">
        <v>1</v>
      </c>
      <c r="K72" s="117">
        <v>0</v>
      </c>
      <c r="L72" s="118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f t="shared" si="32"/>
        <v>7</v>
      </c>
      <c r="T72" s="86">
        <f t="shared" si="33"/>
        <v>27</v>
      </c>
      <c r="U72" s="86">
        <v>4</v>
      </c>
      <c r="V72" s="117">
        <v>26</v>
      </c>
      <c r="W72" s="164">
        <v>0</v>
      </c>
      <c r="X72" s="164">
        <v>0</v>
      </c>
      <c r="Y72" s="164">
        <v>3</v>
      </c>
      <c r="Z72" s="164">
        <v>1</v>
      </c>
      <c r="AA72" s="164">
        <f t="shared" si="34"/>
        <v>36</v>
      </c>
      <c r="AB72" s="164">
        <f t="shared" si="35"/>
        <v>19</v>
      </c>
      <c r="AC72" s="164">
        <f t="shared" si="36"/>
        <v>22</v>
      </c>
      <c r="AD72" s="164">
        <f t="shared" si="37"/>
        <v>12</v>
      </c>
      <c r="AE72" s="164">
        <v>7</v>
      </c>
      <c r="AF72" s="164">
        <v>1</v>
      </c>
      <c r="AG72" s="164">
        <v>6</v>
      </c>
      <c r="AH72" s="164">
        <v>4</v>
      </c>
      <c r="AI72" s="164">
        <v>2</v>
      </c>
      <c r="AJ72" s="164">
        <v>1</v>
      </c>
      <c r="AK72" s="164">
        <v>3</v>
      </c>
      <c r="AL72" s="164">
        <v>5</v>
      </c>
      <c r="AM72" s="164">
        <v>0</v>
      </c>
      <c r="AN72" s="164">
        <v>0</v>
      </c>
      <c r="AO72" s="164">
        <v>0</v>
      </c>
      <c r="AP72" s="164">
        <v>0</v>
      </c>
      <c r="AQ72" s="164">
        <v>4</v>
      </c>
      <c r="AR72" s="164">
        <v>1</v>
      </c>
      <c r="AS72" s="164">
        <v>13</v>
      </c>
      <c r="AT72" s="164">
        <v>6</v>
      </c>
      <c r="AU72" s="164">
        <v>0</v>
      </c>
      <c r="AV72" s="164">
        <v>1</v>
      </c>
      <c r="AW72" s="164">
        <v>1</v>
      </c>
      <c r="AX72" s="173">
        <v>0</v>
      </c>
      <c r="AY72" s="63"/>
      <c r="AZ72" s="63"/>
      <c r="BA72" s="63"/>
      <c r="BB72" s="63"/>
      <c r="BC72" s="63"/>
      <c r="BD72" s="63"/>
    </row>
    <row r="73" spans="1:56" ht="15.75" customHeight="1">
      <c r="A73" s="95" t="s">
        <v>452</v>
      </c>
      <c r="B73" s="96"/>
      <c r="C73" s="158">
        <f t="shared" si="28"/>
        <v>1</v>
      </c>
      <c r="D73" s="72">
        <f t="shared" si="29"/>
        <v>1</v>
      </c>
      <c r="E73" s="72">
        <f>SUM(E74:E76)</f>
        <v>0</v>
      </c>
      <c r="F73" s="72">
        <f>SUM(F74:F76)</f>
        <v>0</v>
      </c>
      <c r="G73" s="72">
        <f t="shared" si="30"/>
        <v>1</v>
      </c>
      <c r="H73" s="72">
        <f t="shared" si="31"/>
        <v>1</v>
      </c>
      <c r="I73" s="72">
        <f aca="true" t="shared" si="56" ref="I73:R73">SUM(I74:I76)</f>
        <v>0</v>
      </c>
      <c r="J73" s="72">
        <f t="shared" si="56"/>
        <v>1</v>
      </c>
      <c r="K73" s="73">
        <f t="shared" si="56"/>
        <v>1</v>
      </c>
      <c r="L73" s="74">
        <f t="shared" si="56"/>
        <v>0</v>
      </c>
      <c r="M73" s="72">
        <f t="shared" si="56"/>
        <v>0</v>
      </c>
      <c r="N73" s="72">
        <f t="shared" si="56"/>
        <v>0</v>
      </c>
      <c r="O73" s="72">
        <f t="shared" si="56"/>
        <v>0</v>
      </c>
      <c r="P73" s="72">
        <f t="shared" si="56"/>
        <v>0</v>
      </c>
      <c r="Q73" s="72">
        <f t="shared" si="56"/>
        <v>0</v>
      </c>
      <c r="R73" s="72">
        <f t="shared" si="56"/>
        <v>0</v>
      </c>
      <c r="S73" s="72">
        <f t="shared" si="32"/>
        <v>21</v>
      </c>
      <c r="T73" s="72">
        <f t="shared" si="33"/>
        <v>49</v>
      </c>
      <c r="U73" s="72">
        <f aca="true" t="shared" si="57" ref="U73:Z73">SUM(U74:U76)</f>
        <v>14</v>
      </c>
      <c r="V73" s="73">
        <f t="shared" si="57"/>
        <v>43</v>
      </c>
      <c r="W73" s="75">
        <f t="shared" si="57"/>
        <v>0</v>
      </c>
      <c r="X73" s="75">
        <f t="shared" si="57"/>
        <v>0</v>
      </c>
      <c r="Y73" s="75">
        <f t="shared" si="57"/>
        <v>7</v>
      </c>
      <c r="Z73" s="75">
        <f t="shared" si="57"/>
        <v>6</v>
      </c>
      <c r="AA73" s="75">
        <f t="shared" si="34"/>
        <v>88</v>
      </c>
      <c r="AB73" s="75">
        <f t="shared" si="35"/>
        <v>60</v>
      </c>
      <c r="AC73" s="75">
        <f t="shared" si="36"/>
        <v>51</v>
      </c>
      <c r="AD73" s="75">
        <f t="shared" si="37"/>
        <v>42</v>
      </c>
      <c r="AE73" s="75">
        <f aca="true" t="shared" si="58" ref="AE73:AX73">SUM(AE74:AE76)</f>
        <v>17</v>
      </c>
      <c r="AF73" s="75">
        <f t="shared" si="58"/>
        <v>5</v>
      </c>
      <c r="AG73" s="75">
        <f t="shared" si="58"/>
        <v>8</v>
      </c>
      <c r="AH73" s="75">
        <f t="shared" si="58"/>
        <v>8</v>
      </c>
      <c r="AI73" s="75">
        <f t="shared" si="58"/>
        <v>10</v>
      </c>
      <c r="AJ73" s="75">
        <f t="shared" si="58"/>
        <v>14</v>
      </c>
      <c r="AK73" s="75">
        <f t="shared" si="58"/>
        <v>8</v>
      </c>
      <c r="AL73" s="75">
        <f t="shared" si="58"/>
        <v>11</v>
      </c>
      <c r="AM73" s="75">
        <f t="shared" si="58"/>
        <v>1</v>
      </c>
      <c r="AN73" s="75">
        <f t="shared" si="58"/>
        <v>1</v>
      </c>
      <c r="AO73" s="75">
        <f t="shared" si="58"/>
        <v>0</v>
      </c>
      <c r="AP73" s="75">
        <f t="shared" si="58"/>
        <v>0</v>
      </c>
      <c r="AQ73" s="75">
        <f t="shared" si="58"/>
        <v>7</v>
      </c>
      <c r="AR73" s="75">
        <f t="shared" si="58"/>
        <v>3</v>
      </c>
      <c r="AS73" s="75">
        <f t="shared" si="58"/>
        <v>35</v>
      </c>
      <c r="AT73" s="75">
        <f t="shared" si="58"/>
        <v>15</v>
      </c>
      <c r="AU73" s="75">
        <f t="shared" si="58"/>
        <v>0</v>
      </c>
      <c r="AV73" s="75">
        <f t="shared" si="58"/>
        <v>0</v>
      </c>
      <c r="AW73" s="75">
        <f t="shared" si="58"/>
        <v>2</v>
      </c>
      <c r="AX73" s="76">
        <f t="shared" si="58"/>
        <v>3</v>
      </c>
      <c r="AY73" s="63"/>
      <c r="AZ73" s="63"/>
      <c r="BA73" s="63"/>
      <c r="BB73" s="63"/>
      <c r="BC73" s="63"/>
      <c r="BD73" s="63"/>
    </row>
    <row r="74" spans="1:56" ht="15.75" customHeight="1">
      <c r="A74" s="81"/>
      <c r="B74" s="102" t="s">
        <v>453</v>
      </c>
      <c r="C74" s="167">
        <f t="shared" si="28"/>
        <v>1</v>
      </c>
      <c r="D74" s="77">
        <f t="shared" si="29"/>
        <v>0</v>
      </c>
      <c r="E74" s="77">
        <v>0</v>
      </c>
      <c r="F74" s="77">
        <v>0</v>
      </c>
      <c r="G74" s="77">
        <f t="shared" si="30"/>
        <v>1</v>
      </c>
      <c r="H74" s="77">
        <f t="shared" si="31"/>
        <v>0</v>
      </c>
      <c r="I74" s="77">
        <v>0</v>
      </c>
      <c r="J74" s="77">
        <v>0</v>
      </c>
      <c r="K74" s="114">
        <v>1</v>
      </c>
      <c r="L74" s="115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f t="shared" si="32"/>
        <v>7</v>
      </c>
      <c r="T74" s="77">
        <f t="shared" si="33"/>
        <v>16</v>
      </c>
      <c r="U74" s="77">
        <v>5</v>
      </c>
      <c r="V74" s="114">
        <v>15</v>
      </c>
      <c r="W74" s="159">
        <v>0</v>
      </c>
      <c r="X74" s="159">
        <v>0</v>
      </c>
      <c r="Y74" s="159">
        <v>2</v>
      </c>
      <c r="Z74" s="159">
        <v>1</v>
      </c>
      <c r="AA74" s="159">
        <f t="shared" si="34"/>
        <v>19</v>
      </c>
      <c r="AB74" s="159">
        <f t="shared" si="35"/>
        <v>19</v>
      </c>
      <c r="AC74" s="159">
        <f t="shared" si="36"/>
        <v>11</v>
      </c>
      <c r="AD74" s="159">
        <f t="shared" si="37"/>
        <v>12</v>
      </c>
      <c r="AE74" s="159">
        <v>2</v>
      </c>
      <c r="AF74" s="159">
        <v>2</v>
      </c>
      <c r="AG74" s="159">
        <v>0</v>
      </c>
      <c r="AH74" s="159">
        <v>3</v>
      </c>
      <c r="AI74" s="159">
        <v>4</v>
      </c>
      <c r="AJ74" s="159">
        <v>2</v>
      </c>
      <c r="AK74" s="159">
        <v>1</v>
      </c>
      <c r="AL74" s="159">
        <v>5</v>
      </c>
      <c r="AM74" s="159">
        <v>0</v>
      </c>
      <c r="AN74" s="159">
        <v>0</v>
      </c>
      <c r="AO74" s="159">
        <v>0</v>
      </c>
      <c r="AP74" s="159">
        <v>0</v>
      </c>
      <c r="AQ74" s="159">
        <v>4</v>
      </c>
      <c r="AR74" s="159">
        <v>0</v>
      </c>
      <c r="AS74" s="159">
        <v>6</v>
      </c>
      <c r="AT74" s="159">
        <v>6</v>
      </c>
      <c r="AU74" s="159">
        <v>0</v>
      </c>
      <c r="AV74" s="159">
        <v>0</v>
      </c>
      <c r="AW74" s="159">
        <v>2</v>
      </c>
      <c r="AX74" s="168">
        <v>1</v>
      </c>
      <c r="AY74" s="63"/>
      <c r="AZ74" s="63"/>
      <c r="BA74" s="63"/>
      <c r="BB74" s="63"/>
      <c r="BC74" s="63"/>
      <c r="BD74" s="63"/>
    </row>
    <row r="75" spans="1:56" ht="15.75" customHeight="1">
      <c r="A75" s="81"/>
      <c r="B75" s="102" t="s">
        <v>192</v>
      </c>
      <c r="C75" s="167">
        <f t="shared" si="28"/>
        <v>0</v>
      </c>
      <c r="D75" s="77">
        <f t="shared" si="29"/>
        <v>1</v>
      </c>
      <c r="E75" s="77">
        <v>0</v>
      </c>
      <c r="F75" s="77">
        <v>0</v>
      </c>
      <c r="G75" s="77">
        <f t="shared" si="30"/>
        <v>0</v>
      </c>
      <c r="H75" s="77">
        <f t="shared" si="31"/>
        <v>1</v>
      </c>
      <c r="I75" s="77">
        <v>0</v>
      </c>
      <c r="J75" s="77">
        <v>1</v>
      </c>
      <c r="K75" s="114">
        <v>0</v>
      </c>
      <c r="L75" s="115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f t="shared" si="32"/>
        <v>7</v>
      </c>
      <c r="T75" s="77">
        <f t="shared" si="33"/>
        <v>14</v>
      </c>
      <c r="U75" s="77">
        <v>2</v>
      </c>
      <c r="V75" s="114">
        <v>12</v>
      </c>
      <c r="W75" s="159">
        <v>0</v>
      </c>
      <c r="X75" s="159">
        <v>0</v>
      </c>
      <c r="Y75" s="159">
        <v>5</v>
      </c>
      <c r="Z75" s="159">
        <v>2</v>
      </c>
      <c r="AA75" s="159">
        <f t="shared" si="34"/>
        <v>37</v>
      </c>
      <c r="AB75" s="159">
        <f t="shared" si="35"/>
        <v>20</v>
      </c>
      <c r="AC75" s="159">
        <f t="shared" si="36"/>
        <v>23</v>
      </c>
      <c r="AD75" s="159">
        <f t="shared" si="37"/>
        <v>13</v>
      </c>
      <c r="AE75" s="159">
        <v>7</v>
      </c>
      <c r="AF75" s="159">
        <v>3</v>
      </c>
      <c r="AG75" s="159">
        <v>5</v>
      </c>
      <c r="AH75" s="159">
        <v>2</v>
      </c>
      <c r="AI75" s="159">
        <v>3</v>
      </c>
      <c r="AJ75" s="159">
        <v>2</v>
      </c>
      <c r="AK75" s="159">
        <v>5</v>
      </c>
      <c r="AL75" s="159">
        <v>4</v>
      </c>
      <c r="AM75" s="159">
        <v>1</v>
      </c>
      <c r="AN75" s="159">
        <v>1</v>
      </c>
      <c r="AO75" s="159">
        <v>0</v>
      </c>
      <c r="AP75" s="159">
        <v>0</v>
      </c>
      <c r="AQ75" s="159">
        <v>2</v>
      </c>
      <c r="AR75" s="159">
        <v>1</v>
      </c>
      <c r="AS75" s="159">
        <v>14</v>
      </c>
      <c r="AT75" s="159">
        <v>6</v>
      </c>
      <c r="AU75" s="159">
        <v>0</v>
      </c>
      <c r="AV75" s="159">
        <v>0</v>
      </c>
      <c r="AW75" s="159">
        <v>0</v>
      </c>
      <c r="AX75" s="168">
        <v>1</v>
      </c>
      <c r="AY75" s="63"/>
      <c r="AZ75" s="63"/>
      <c r="BA75" s="63"/>
      <c r="BB75" s="63"/>
      <c r="BC75" s="63"/>
      <c r="BD75" s="63"/>
    </row>
    <row r="76" spans="1:56" ht="15.75" customHeight="1" thickBot="1">
      <c r="A76" s="109"/>
      <c r="B76" s="110" t="s">
        <v>193</v>
      </c>
      <c r="C76" s="175">
        <f t="shared" si="28"/>
        <v>0</v>
      </c>
      <c r="D76" s="111">
        <f t="shared" si="29"/>
        <v>0</v>
      </c>
      <c r="E76" s="111">
        <v>0</v>
      </c>
      <c r="F76" s="111">
        <v>0</v>
      </c>
      <c r="G76" s="111">
        <f t="shared" si="30"/>
        <v>0</v>
      </c>
      <c r="H76" s="111">
        <f t="shared" si="31"/>
        <v>0</v>
      </c>
      <c r="I76" s="111">
        <v>0</v>
      </c>
      <c r="J76" s="111">
        <v>0</v>
      </c>
      <c r="K76" s="127">
        <v>0</v>
      </c>
      <c r="L76" s="128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f t="shared" si="32"/>
        <v>7</v>
      </c>
      <c r="T76" s="111">
        <f t="shared" si="33"/>
        <v>19</v>
      </c>
      <c r="U76" s="111">
        <v>7</v>
      </c>
      <c r="V76" s="127">
        <v>16</v>
      </c>
      <c r="W76" s="166">
        <v>0</v>
      </c>
      <c r="X76" s="166">
        <v>0</v>
      </c>
      <c r="Y76" s="166">
        <v>0</v>
      </c>
      <c r="Z76" s="166">
        <v>3</v>
      </c>
      <c r="AA76" s="166">
        <f t="shared" si="34"/>
        <v>32</v>
      </c>
      <c r="AB76" s="166">
        <f t="shared" si="35"/>
        <v>21</v>
      </c>
      <c r="AC76" s="166">
        <f t="shared" si="36"/>
        <v>17</v>
      </c>
      <c r="AD76" s="166">
        <f t="shared" si="37"/>
        <v>17</v>
      </c>
      <c r="AE76" s="166">
        <v>8</v>
      </c>
      <c r="AF76" s="166">
        <v>0</v>
      </c>
      <c r="AG76" s="166">
        <v>3</v>
      </c>
      <c r="AH76" s="166">
        <v>3</v>
      </c>
      <c r="AI76" s="166">
        <v>3</v>
      </c>
      <c r="AJ76" s="166">
        <v>10</v>
      </c>
      <c r="AK76" s="166">
        <v>2</v>
      </c>
      <c r="AL76" s="166">
        <v>2</v>
      </c>
      <c r="AM76" s="166">
        <v>0</v>
      </c>
      <c r="AN76" s="166">
        <v>0</v>
      </c>
      <c r="AO76" s="166">
        <v>0</v>
      </c>
      <c r="AP76" s="166">
        <v>0</v>
      </c>
      <c r="AQ76" s="166">
        <v>1</v>
      </c>
      <c r="AR76" s="166">
        <v>2</v>
      </c>
      <c r="AS76" s="166">
        <v>15</v>
      </c>
      <c r="AT76" s="166">
        <v>3</v>
      </c>
      <c r="AU76" s="166">
        <v>0</v>
      </c>
      <c r="AV76" s="166">
        <v>0</v>
      </c>
      <c r="AW76" s="166">
        <v>0</v>
      </c>
      <c r="AX76" s="176">
        <v>1</v>
      </c>
      <c r="AY76" s="63"/>
      <c r="AZ76" s="63"/>
      <c r="BA76" s="63"/>
      <c r="BB76" s="63"/>
      <c r="BC76" s="63"/>
      <c r="BD76" s="63"/>
    </row>
    <row r="77" spans="1:56" ht="15" customHeight="1">
      <c r="A77" s="7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</row>
    <row r="78" spans="3:56" ht="13.5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</row>
    <row r="79" spans="3:56" ht="13.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</row>
    <row r="80" spans="3:50" ht="13.5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3:50" ht="13.5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2" spans="3:50" ht="13.5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</row>
    <row r="83" spans="3:50" ht="13.5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</row>
    <row r="84" spans="3:50" ht="13.5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</row>
    <row r="85" spans="3:50" ht="13.5"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</row>
    <row r="86" spans="3:50" ht="13.5"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3:50" ht="13.5"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3:50" ht="13.5"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3:50" ht="13.5"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3:50" ht="13.5"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3:50" ht="13.5"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3:50" ht="13.5"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3:50" ht="13.5"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</row>
    <row r="94" spans="3:50" ht="13.5"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</row>
    <row r="95" spans="3:50" ht="13.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</row>
    <row r="96" spans="3:50" ht="13.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</row>
    <row r="97" spans="3:50" ht="13.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</row>
    <row r="98" spans="3:50" ht="13.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</row>
    <row r="99" spans="3:50" ht="13.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</row>
    <row r="100" spans="3:50" ht="13.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</row>
    <row r="101" spans="3:50" ht="13.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</row>
    <row r="102" spans="3:50" ht="13.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</row>
    <row r="103" spans="3:50" ht="13.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</row>
    <row r="104" spans="3:50" ht="13.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</row>
    <row r="105" spans="3:50" ht="13.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</row>
    <row r="106" spans="3:50" ht="13.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</row>
    <row r="107" spans="3:50" ht="13.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</row>
    <row r="108" spans="3:50" ht="13.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3:50" ht="13.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</row>
    <row r="110" spans="3:50" ht="13.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</row>
    <row r="111" spans="3:50" ht="13.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</row>
    <row r="112" spans="3:50" ht="13.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3:50" ht="13.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3:50" ht="13.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</row>
    <row r="115" spans="3:50" ht="13.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</row>
    <row r="116" spans="3:50" ht="13.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</row>
    <row r="117" spans="3:50" ht="13.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</row>
    <row r="118" spans="3:50" ht="13.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</row>
    <row r="119" spans="3:50" ht="13.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</row>
    <row r="120" spans="3:50" ht="13.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</row>
    <row r="121" spans="3:50" ht="13.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</row>
    <row r="122" spans="3:50" ht="13.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</row>
    <row r="123" spans="3:50" ht="13.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</row>
    <row r="124" spans="3:50" ht="13.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</row>
    <row r="125" spans="3:50" ht="13.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</row>
    <row r="126" spans="3:50" ht="13.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</row>
    <row r="127" spans="3:50" ht="13.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</row>
    <row r="128" spans="3:50" ht="13.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</row>
    <row r="129" spans="3:50" ht="13.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</row>
    <row r="130" spans="3:50" ht="13.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</row>
    <row r="131" spans="3:50" ht="13.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</row>
    <row r="132" spans="3:50" ht="13.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</row>
    <row r="133" spans="3:50" ht="13.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</row>
    <row r="134" spans="3:50" ht="13.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</row>
    <row r="135" spans="3:50" ht="13.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</row>
    <row r="136" spans="3:50" ht="13.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</row>
    <row r="137" spans="3:50" ht="13.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</row>
    <row r="138" spans="3:50" ht="13.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</row>
    <row r="139" spans="3:50" ht="13.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</row>
    <row r="140" spans="3:50" ht="13.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</row>
    <row r="141" spans="3:50" ht="13.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</row>
    <row r="142" spans="3:50" ht="13.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</row>
    <row r="143" spans="3:50" ht="13.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</row>
    <row r="144" spans="3:50" ht="13.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</row>
    <row r="145" spans="3:50" ht="13.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</row>
    <row r="146" spans="3:50" ht="13.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</row>
    <row r="147" spans="3:50" ht="13.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</row>
    <row r="148" spans="3:50" ht="13.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</row>
    <row r="149" spans="3:50" ht="13.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</row>
    <row r="150" spans="3:50" ht="13.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</row>
    <row r="151" spans="3:50" ht="13.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</row>
    <row r="152" spans="3:50" ht="13.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</row>
    <row r="153" spans="3:50" ht="13.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</row>
    <row r="154" spans="3:50" ht="13.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</row>
    <row r="155" spans="3:50" ht="13.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</row>
    <row r="156" spans="3:50" ht="13.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</row>
    <row r="157" spans="3:50" ht="13.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</row>
    <row r="158" spans="3:50" ht="13.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</row>
    <row r="159" spans="3:50" ht="13.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</row>
    <row r="160" spans="3:50" ht="13.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</row>
    <row r="161" spans="3:50" ht="13.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</row>
    <row r="162" spans="3:50" ht="13.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</row>
    <row r="163" spans="3:50" ht="13.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</row>
    <row r="164" spans="3:50" ht="13.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</row>
    <row r="165" spans="3:50" ht="13.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</row>
    <row r="166" spans="3:50" ht="13.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</row>
    <row r="167" spans="3:50" ht="13.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</row>
    <row r="168" spans="3:50" ht="13.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</row>
    <row r="169" spans="3:50" ht="13.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</row>
    <row r="170" spans="3:50" ht="13.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</row>
    <row r="171" spans="3:50" ht="13.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</row>
    <row r="172" spans="3:50" ht="13.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</row>
    <row r="173" spans="3:50" ht="13.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</row>
    <row r="174" spans="3:50" ht="13.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</row>
    <row r="175" spans="3:50" ht="13.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</row>
    <row r="176" spans="3:50" ht="13.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</row>
    <row r="177" spans="3:50" ht="13.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</row>
    <row r="178" spans="3:50" ht="13.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</row>
    <row r="179" spans="3:50" ht="13.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</row>
    <row r="180" spans="3:50" ht="13.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</row>
    <row r="181" spans="3:50" ht="13.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</row>
    <row r="182" spans="3:50" ht="13.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</row>
    <row r="183" spans="3:50" ht="13.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</row>
    <row r="184" spans="3:50" ht="13.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</row>
    <row r="185" spans="3:50" ht="13.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</row>
    <row r="186" spans="3:50" ht="13.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</row>
    <row r="187" spans="3:50" ht="13.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</row>
    <row r="188" spans="3:50" ht="13.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</row>
    <row r="189" spans="3:50" ht="13.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</row>
    <row r="190" spans="3:50" ht="13.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</row>
    <row r="191" spans="3:50" ht="13.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</row>
    <row r="192" spans="3:50" ht="13.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</row>
    <row r="193" spans="3:50" ht="13.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</row>
    <row r="194" spans="3:50" ht="13.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</row>
    <row r="195" spans="3:50" ht="13.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</row>
    <row r="196" spans="3:50" ht="13.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</row>
    <row r="197" spans="3:50" ht="13.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</row>
    <row r="198" spans="3:50" ht="13.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</row>
    <row r="199" spans="3:50" ht="13.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</row>
    <row r="200" spans="3:50" ht="13.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</row>
    <row r="201" spans="3:50" ht="13.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</row>
    <row r="202" spans="3:50" ht="13.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</row>
    <row r="203" spans="3:50" ht="13.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</row>
    <row r="204" spans="3:50" ht="13.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</row>
    <row r="205" spans="3:50" ht="13.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</row>
    <row r="206" spans="3:50" ht="13.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</row>
    <row r="207" spans="3:50" ht="13.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</row>
    <row r="208" spans="3:50" ht="13.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</row>
    <row r="209" spans="3:50" ht="13.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</row>
    <row r="210" spans="3:50" ht="13.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</row>
    <row r="211" spans="3:50" ht="13.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</row>
    <row r="212" spans="3:50" ht="13.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</row>
    <row r="213" spans="3:50" ht="13.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</row>
    <row r="214" spans="3:50" ht="13.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</row>
    <row r="215" spans="3:50" ht="13.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</row>
    <row r="216" spans="3:50" ht="13.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</row>
    <row r="217" spans="3:50" ht="13.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</row>
    <row r="218" spans="3:50" ht="13.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</row>
    <row r="219" spans="3:50" ht="13.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</row>
    <row r="220" spans="3:50" ht="13.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</row>
    <row r="221" spans="3:50" ht="13.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</row>
    <row r="222" spans="3:50" ht="13.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</row>
    <row r="223" spans="3:50" ht="13.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</row>
    <row r="224" spans="3:50" ht="13.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</row>
    <row r="225" spans="3:50" ht="13.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</row>
    <row r="226" spans="3:50" ht="13.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</row>
    <row r="227" spans="3:50" ht="13.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</row>
    <row r="228" spans="3:50" ht="13.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</row>
    <row r="229" spans="3:50" ht="13.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</row>
    <row r="230" spans="3:50" ht="13.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</row>
    <row r="231" spans="3:50" ht="13.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</row>
    <row r="232" spans="3:50" ht="13.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</row>
    <row r="233" spans="3:50" ht="13.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</row>
    <row r="234" spans="3:50" ht="13.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</row>
    <row r="235" spans="3:50" ht="13.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</row>
    <row r="236" spans="3:50" ht="13.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</row>
    <row r="237" spans="3:50" ht="13.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</row>
    <row r="238" spans="3:50" ht="13.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</row>
  </sheetData>
  <sheetProtection/>
  <mergeCells count="49">
    <mergeCell ref="D5:D6"/>
    <mergeCell ref="G3:H3"/>
    <mergeCell ref="K3:L3"/>
    <mergeCell ref="M3:N3"/>
    <mergeCell ref="E5:F6"/>
    <mergeCell ref="I6:J6"/>
    <mergeCell ref="AA3:AB3"/>
    <mergeCell ref="U3:V3"/>
    <mergeCell ref="S3:T3"/>
    <mergeCell ref="W3:X3"/>
    <mergeCell ref="Y3:Z3"/>
    <mergeCell ref="AC3:AD3"/>
    <mergeCell ref="AE3:AF3"/>
    <mergeCell ref="A3:A8"/>
    <mergeCell ref="B3:B8"/>
    <mergeCell ref="O3:P3"/>
    <mergeCell ref="Q3:R3"/>
    <mergeCell ref="I3:J3"/>
    <mergeCell ref="G5:H6"/>
    <mergeCell ref="E3:F3"/>
    <mergeCell ref="C3:D3"/>
    <mergeCell ref="C5:C6"/>
    <mergeCell ref="AU3:AV3"/>
    <mergeCell ref="AG3:AH3"/>
    <mergeCell ref="AK3:AL3"/>
    <mergeCell ref="AM3:AN3"/>
    <mergeCell ref="AO3:AP3"/>
    <mergeCell ref="AQ3:AR3"/>
    <mergeCell ref="AS3:AT3"/>
    <mergeCell ref="AI3:AJ3"/>
    <mergeCell ref="AG6:AH6"/>
    <mergeCell ref="AE6:AF6"/>
    <mergeCell ref="R5:R6"/>
    <mergeCell ref="S5:T6"/>
    <mergeCell ref="AC5:AD6"/>
    <mergeCell ref="Y5:Z6"/>
    <mergeCell ref="AA5:AB6"/>
    <mergeCell ref="U5:V6"/>
    <mergeCell ref="W5:X6"/>
    <mergeCell ref="AW3:AX3"/>
    <mergeCell ref="AU5:AV6"/>
    <mergeCell ref="AK6:AL6"/>
    <mergeCell ref="AO6:AP6"/>
    <mergeCell ref="AS5:AT6"/>
    <mergeCell ref="AW5:AX6"/>
    <mergeCell ref="O5:O6"/>
    <mergeCell ref="P5:P6"/>
    <mergeCell ref="M5:N6"/>
    <mergeCell ref="Q5:Q6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55" r:id="rId1"/>
  <headerFooter alignWithMargins="0">
    <oddFooter>&amp;R&amp;A &amp;P/&amp;N</oddFooter>
  </headerFooter>
  <colBreaks count="1" manualBreakCount="1">
    <brk id="26" max="1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BG43"/>
  <sheetViews>
    <sheetView view="pageBreakPreview" zoomScale="70" zoomScaleNormal="70" zoomScaleSheetLayoutView="70" workbookViewId="0" topLeftCell="T1">
      <selection activeCell="U19" sqref="U19"/>
    </sheetView>
  </sheetViews>
  <sheetFormatPr defaultColWidth="9.00390625" defaultRowHeight="13.5"/>
  <cols>
    <col min="1" max="1" width="14.625" style="10" customWidth="1"/>
    <col min="2" max="4" width="9.625" style="10" customWidth="1"/>
    <col min="5" max="6" width="7.00390625" style="10" customWidth="1"/>
    <col min="7" max="28" width="5.875" style="10" customWidth="1"/>
    <col min="29" max="32" width="8.875" style="10" customWidth="1"/>
    <col min="33" max="36" width="5.875" style="10" customWidth="1"/>
    <col min="37" max="38" width="8.875" style="10" customWidth="1"/>
    <col min="39" max="42" width="5.875" style="10" customWidth="1"/>
    <col min="43" max="44" width="9.00390625" style="10" customWidth="1"/>
    <col min="45" max="50" width="5.875" style="10" customWidth="1"/>
    <col min="51" max="16384" width="9.00390625" style="10" customWidth="1"/>
  </cols>
  <sheetData>
    <row r="1" spans="1:24" ht="30" customHeight="1">
      <c r="A1" s="3" t="s">
        <v>454</v>
      </c>
      <c r="B1" s="4"/>
      <c r="C1" s="4"/>
      <c r="D1" s="4"/>
      <c r="E1" s="4"/>
      <c r="F1" s="4"/>
      <c r="G1" s="5"/>
      <c r="H1" s="6"/>
      <c r="I1" s="5"/>
      <c r="J1" s="4"/>
      <c r="K1" s="7"/>
      <c r="L1" s="8"/>
      <c r="M1" s="4"/>
      <c r="N1" s="4"/>
      <c r="O1" s="4"/>
      <c r="P1" s="4"/>
      <c r="Q1" s="4"/>
      <c r="R1" s="4"/>
      <c r="S1" s="9"/>
      <c r="T1" s="4"/>
      <c r="U1" s="4"/>
      <c r="V1" s="4"/>
      <c r="W1" s="4"/>
      <c r="X1" s="4"/>
    </row>
    <row r="2" spans="1:2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50" ht="24.75" customHeight="1">
      <c r="A3" s="407" t="s">
        <v>455</v>
      </c>
      <c r="B3" s="393" t="s">
        <v>456</v>
      </c>
      <c r="C3" s="394"/>
      <c r="D3" s="394"/>
      <c r="E3" s="405" t="s">
        <v>457</v>
      </c>
      <c r="F3" s="406"/>
      <c r="G3" s="401" t="s">
        <v>458</v>
      </c>
      <c r="H3" s="402"/>
      <c r="I3" s="401" t="s">
        <v>459</v>
      </c>
      <c r="J3" s="402"/>
      <c r="K3" s="401" t="s">
        <v>460</v>
      </c>
      <c r="L3" s="402"/>
      <c r="M3" s="401" t="s">
        <v>461</v>
      </c>
      <c r="N3" s="402"/>
      <c r="O3" s="401" t="s">
        <v>462</v>
      </c>
      <c r="P3" s="418"/>
      <c r="Q3" s="401" t="s">
        <v>463</v>
      </c>
      <c r="R3" s="418"/>
      <c r="S3" s="401" t="s">
        <v>464</v>
      </c>
      <c r="T3" s="418"/>
      <c r="U3" s="401" t="s">
        <v>465</v>
      </c>
      <c r="V3" s="418"/>
      <c r="W3" s="401" t="s">
        <v>466</v>
      </c>
      <c r="X3" s="418"/>
      <c r="Y3" s="401" t="s">
        <v>467</v>
      </c>
      <c r="Z3" s="418"/>
      <c r="AA3" s="401" t="s">
        <v>468</v>
      </c>
      <c r="AB3" s="418"/>
      <c r="AC3" s="405" t="s">
        <v>469</v>
      </c>
      <c r="AD3" s="406"/>
      <c r="AE3" s="401" t="s">
        <v>470</v>
      </c>
      <c r="AF3" s="418"/>
      <c r="AG3" s="401" t="s">
        <v>471</v>
      </c>
      <c r="AH3" s="402"/>
      <c r="AI3" s="401" t="s">
        <v>472</v>
      </c>
      <c r="AJ3" s="418"/>
      <c r="AK3" s="401" t="s">
        <v>473</v>
      </c>
      <c r="AL3" s="402"/>
      <c r="AM3" s="401" t="s">
        <v>474</v>
      </c>
      <c r="AN3" s="402"/>
      <c r="AO3" s="401" t="s">
        <v>475</v>
      </c>
      <c r="AP3" s="418"/>
      <c r="AQ3" s="401" t="s">
        <v>476</v>
      </c>
      <c r="AR3" s="402"/>
      <c r="AS3" s="401" t="s">
        <v>477</v>
      </c>
      <c r="AT3" s="418"/>
      <c r="AU3" s="401" t="s">
        <v>478</v>
      </c>
      <c r="AV3" s="402"/>
      <c r="AW3" s="401" t="s">
        <v>479</v>
      </c>
      <c r="AX3" s="422"/>
    </row>
    <row r="4" spans="1:50" ht="4.5" customHeight="1">
      <c r="A4" s="408"/>
      <c r="B4" s="395"/>
      <c r="C4" s="414"/>
      <c r="D4" s="414"/>
      <c r="E4" s="11"/>
      <c r="F4" s="12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5"/>
      <c r="U4" s="13"/>
      <c r="V4" s="14"/>
      <c r="W4" s="13"/>
      <c r="X4" s="15"/>
      <c r="Y4" s="13"/>
      <c r="Z4" s="14"/>
      <c r="AA4" s="13"/>
      <c r="AB4" s="14"/>
      <c r="AC4" s="11"/>
      <c r="AD4" s="12"/>
      <c r="AE4" s="13"/>
      <c r="AF4" s="14"/>
      <c r="AG4" s="13"/>
      <c r="AH4" s="14"/>
      <c r="AI4" s="13"/>
      <c r="AJ4" s="14"/>
      <c r="AK4" s="13"/>
      <c r="AL4" s="14"/>
      <c r="AM4" s="13"/>
      <c r="AN4" s="14"/>
      <c r="AO4" s="13"/>
      <c r="AP4" s="14"/>
      <c r="AQ4" s="13"/>
      <c r="AR4" s="14"/>
      <c r="AS4" s="13"/>
      <c r="AT4" s="14"/>
      <c r="AU4" s="13"/>
      <c r="AV4" s="14"/>
      <c r="AW4" s="13"/>
      <c r="AX4" s="16"/>
    </row>
    <row r="5" spans="1:50" ht="19.5" customHeight="1">
      <c r="A5" s="409"/>
      <c r="B5" s="395"/>
      <c r="C5" s="414"/>
      <c r="D5" s="414"/>
      <c r="E5" s="397" t="s">
        <v>480</v>
      </c>
      <c r="F5" s="398"/>
      <c r="G5" s="400" t="s">
        <v>481</v>
      </c>
      <c r="H5" s="391"/>
      <c r="I5" s="400" t="s">
        <v>482</v>
      </c>
      <c r="J5" s="391"/>
      <c r="K5" s="19"/>
      <c r="L5" s="20"/>
      <c r="M5" s="19"/>
      <c r="N5" s="20"/>
      <c r="O5" s="400" t="s">
        <v>483</v>
      </c>
      <c r="P5" s="391"/>
      <c r="Q5" s="400" t="s">
        <v>484</v>
      </c>
      <c r="R5" s="391"/>
      <c r="S5" s="21"/>
      <c r="T5" s="22"/>
      <c r="U5" s="19"/>
      <c r="V5" s="20"/>
      <c r="W5" s="19"/>
      <c r="X5" s="23"/>
      <c r="Y5" s="400" t="s">
        <v>485</v>
      </c>
      <c r="Z5" s="419" t="s">
        <v>529</v>
      </c>
      <c r="AA5" s="400" t="s">
        <v>486</v>
      </c>
      <c r="AB5" s="419" t="s">
        <v>487</v>
      </c>
      <c r="AC5" s="420" t="s">
        <v>488</v>
      </c>
      <c r="AD5" s="398"/>
      <c r="AE5" s="400" t="s">
        <v>489</v>
      </c>
      <c r="AF5" s="391"/>
      <c r="AG5" s="19"/>
      <c r="AH5" s="20"/>
      <c r="AI5" s="19"/>
      <c r="AJ5" s="20"/>
      <c r="AK5" s="19"/>
      <c r="AL5" s="20"/>
      <c r="AM5" s="19"/>
      <c r="AN5" s="20"/>
      <c r="AO5" s="19"/>
      <c r="AP5" s="24"/>
      <c r="AQ5" s="25"/>
      <c r="AR5" s="24"/>
      <c r="AS5" s="25"/>
      <c r="AT5" s="24"/>
      <c r="AU5" s="25"/>
      <c r="AV5" s="24"/>
      <c r="AW5" s="25"/>
      <c r="AX5" s="26"/>
    </row>
    <row r="6" spans="1:50" ht="139.5" customHeight="1">
      <c r="A6" s="409"/>
      <c r="B6" s="415"/>
      <c r="C6" s="414"/>
      <c r="D6" s="414"/>
      <c r="E6" s="399"/>
      <c r="F6" s="398"/>
      <c r="G6" s="392"/>
      <c r="H6" s="391"/>
      <c r="I6" s="392"/>
      <c r="J6" s="391"/>
      <c r="K6" s="403" t="s">
        <v>490</v>
      </c>
      <c r="L6" s="404"/>
      <c r="M6" s="403" t="s">
        <v>491</v>
      </c>
      <c r="N6" s="391"/>
      <c r="O6" s="392"/>
      <c r="P6" s="391"/>
      <c r="Q6" s="392"/>
      <c r="R6" s="391"/>
      <c r="S6" s="403" t="s">
        <v>492</v>
      </c>
      <c r="T6" s="416"/>
      <c r="U6" s="403" t="s">
        <v>493</v>
      </c>
      <c r="V6" s="417"/>
      <c r="W6" s="27" t="s">
        <v>494</v>
      </c>
      <c r="X6" s="29" t="s">
        <v>484</v>
      </c>
      <c r="Y6" s="392"/>
      <c r="Z6" s="391"/>
      <c r="AA6" s="392"/>
      <c r="AB6" s="391"/>
      <c r="AC6" s="399"/>
      <c r="AD6" s="398"/>
      <c r="AE6" s="392"/>
      <c r="AF6" s="391"/>
      <c r="AG6" s="27" t="s">
        <v>495</v>
      </c>
      <c r="AH6" s="28" t="s">
        <v>496</v>
      </c>
      <c r="AI6" s="403" t="s">
        <v>497</v>
      </c>
      <c r="AJ6" s="391"/>
      <c r="AK6" s="403" t="s">
        <v>498</v>
      </c>
      <c r="AL6" s="391"/>
      <c r="AM6" s="403" t="s">
        <v>499</v>
      </c>
      <c r="AN6" s="391"/>
      <c r="AO6" s="423" t="s">
        <v>500</v>
      </c>
      <c r="AP6" s="424"/>
      <c r="AQ6" s="27" t="s">
        <v>501</v>
      </c>
      <c r="AR6" s="28" t="s">
        <v>489</v>
      </c>
      <c r="AS6" s="27" t="s">
        <v>502</v>
      </c>
      <c r="AT6" s="28" t="s">
        <v>503</v>
      </c>
      <c r="AU6" s="403" t="s">
        <v>504</v>
      </c>
      <c r="AV6" s="391"/>
      <c r="AW6" s="403" t="s">
        <v>505</v>
      </c>
      <c r="AX6" s="421"/>
    </row>
    <row r="7" spans="1:50" ht="4.5" customHeight="1">
      <c r="A7" s="409"/>
      <c r="B7" s="196"/>
      <c r="C7" s="197"/>
      <c r="D7" s="197"/>
      <c r="E7" s="198"/>
      <c r="F7" s="199"/>
      <c r="G7" s="200"/>
      <c r="H7" s="201"/>
      <c r="I7" s="200"/>
      <c r="J7" s="201"/>
      <c r="K7" s="202"/>
      <c r="L7" s="203"/>
      <c r="M7" s="202"/>
      <c r="N7" s="201"/>
      <c r="O7" s="200"/>
      <c r="P7" s="201"/>
      <c r="Q7" s="200"/>
      <c r="R7" s="201"/>
      <c r="S7" s="202"/>
      <c r="T7" s="204"/>
      <c r="U7" s="202"/>
      <c r="V7" s="205"/>
      <c r="W7" s="202"/>
      <c r="X7" s="204"/>
      <c r="Y7" s="200"/>
      <c r="Z7" s="201"/>
      <c r="AA7" s="200"/>
      <c r="AB7" s="201"/>
      <c r="AC7" s="198"/>
      <c r="AD7" s="199"/>
      <c r="AE7" s="200"/>
      <c r="AF7" s="201"/>
      <c r="AG7" s="202"/>
      <c r="AH7" s="203"/>
      <c r="AI7" s="202"/>
      <c r="AJ7" s="201"/>
      <c r="AK7" s="202"/>
      <c r="AL7" s="201"/>
      <c r="AM7" s="202"/>
      <c r="AN7" s="201"/>
      <c r="AO7" s="206"/>
      <c r="AP7" s="207"/>
      <c r="AQ7" s="202"/>
      <c r="AR7" s="203"/>
      <c r="AS7" s="202"/>
      <c r="AT7" s="203"/>
      <c r="AU7" s="202"/>
      <c r="AV7" s="201"/>
      <c r="AW7" s="202"/>
      <c r="AX7" s="208"/>
    </row>
    <row r="8" spans="1:50" ht="24.75" customHeight="1" thickBot="1">
      <c r="A8" s="410"/>
      <c r="B8" s="44" t="s">
        <v>506</v>
      </c>
      <c r="C8" s="44" t="s">
        <v>196</v>
      </c>
      <c r="D8" s="45" t="s">
        <v>195</v>
      </c>
      <c r="E8" s="44" t="s">
        <v>196</v>
      </c>
      <c r="F8" s="45" t="s">
        <v>195</v>
      </c>
      <c r="G8" s="44" t="s">
        <v>196</v>
      </c>
      <c r="H8" s="45" t="s">
        <v>195</v>
      </c>
      <c r="I8" s="44" t="s">
        <v>196</v>
      </c>
      <c r="J8" s="45" t="s">
        <v>195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4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6" t="s">
        <v>195</v>
      </c>
    </row>
    <row r="9" spans="1:59" ht="9.75" customHeight="1" hidden="1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/>
      <c r="N9" s="212"/>
      <c r="O9" s="210"/>
      <c r="P9" s="213"/>
      <c r="Q9" s="210"/>
      <c r="R9" s="210"/>
      <c r="S9" s="210"/>
      <c r="T9" s="210"/>
      <c r="U9" s="210"/>
      <c r="V9" s="210"/>
      <c r="W9" s="210"/>
      <c r="X9" s="211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63"/>
      <c r="AZ9" s="63"/>
      <c r="BA9" s="63"/>
      <c r="BB9" s="63"/>
      <c r="BC9" s="63"/>
      <c r="BD9" s="63"/>
      <c r="BE9" s="63"/>
      <c r="BF9" s="63"/>
      <c r="BG9" s="63"/>
    </row>
    <row r="10" spans="1:59" s="7" customFormat="1" ht="34.5" customHeight="1">
      <c r="A10" s="216" t="s">
        <v>926</v>
      </c>
      <c r="B10" s="66">
        <v>47877</v>
      </c>
      <c r="C10" s="66">
        <v>25476</v>
      </c>
      <c r="D10" s="66">
        <v>22401</v>
      </c>
      <c r="E10" s="66">
        <v>605</v>
      </c>
      <c r="F10" s="66">
        <v>585</v>
      </c>
      <c r="G10" s="66">
        <v>38</v>
      </c>
      <c r="H10" s="66">
        <v>51</v>
      </c>
      <c r="I10" s="66">
        <v>69</v>
      </c>
      <c r="J10" s="66">
        <v>49</v>
      </c>
      <c r="K10" s="66">
        <v>68</v>
      </c>
      <c r="L10" s="66">
        <v>42</v>
      </c>
      <c r="M10" s="68">
        <v>1</v>
      </c>
      <c r="N10" s="217">
        <v>7</v>
      </c>
      <c r="O10" s="66">
        <v>189</v>
      </c>
      <c r="P10" s="67">
        <v>211</v>
      </c>
      <c r="Q10" s="66">
        <v>193</v>
      </c>
      <c r="R10" s="66">
        <v>172</v>
      </c>
      <c r="S10" s="66">
        <v>31</v>
      </c>
      <c r="T10" s="66">
        <v>24</v>
      </c>
      <c r="U10" s="66">
        <v>150</v>
      </c>
      <c r="V10" s="66">
        <v>139</v>
      </c>
      <c r="W10" s="66">
        <v>12</v>
      </c>
      <c r="X10" s="68">
        <v>9</v>
      </c>
      <c r="Y10" s="156">
        <v>0</v>
      </c>
      <c r="Z10" s="156">
        <v>0</v>
      </c>
      <c r="AA10" s="156">
        <v>116</v>
      </c>
      <c r="AB10" s="156">
        <v>102</v>
      </c>
      <c r="AC10" s="156">
        <v>9451</v>
      </c>
      <c r="AD10" s="156">
        <v>6099</v>
      </c>
      <c r="AE10" s="156">
        <v>9235</v>
      </c>
      <c r="AF10" s="156">
        <v>5921</v>
      </c>
      <c r="AG10" s="156">
        <v>226</v>
      </c>
      <c r="AH10" s="156">
        <v>85</v>
      </c>
      <c r="AI10" s="156">
        <v>445</v>
      </c>
      <c r="AJ10" s="156">
        <v>84</v>
      </c>
      <c r="AK10" s="156">
        <v>1510</v>
      </c>
      <c r="AL10" s="156">
        <v>756</v>
      </c>
      <c r="AM10" s="156">
        <v>596</v>
      </c>
      <c r="AN10" s="156">
        <v>561</v>
      </c>
      <c r="AO10" s="156">
        <v>340</v>
      </c>
      <c r="AP10" s="156">
        <v>223</v>
      </c>
      <c r="AQ10" s="156">
        <v>1282</v>
      </c>
      <c r="AR10" s="156">
        <v>632</v>
      </c>
      <c r="AS10" s="156">
        <v>293</v>
      </c>
      <c r="AT10" s="156">
        <v>374</v>
      </c>
      <c r="AU10" s="156">
        <v>571</v>
      </c>
      <c r="AV10" s="156">
        <v>466</v>
      </c>
      <c r="AW10" s="156">
        <v>50</v>
      </c>
      <c r="AX10" s="157">
        <v>4</v>
      </c>
      <c r="AY10" s="55"/>
      <c r="AZ10" s="55"/>
      <c r="BA10" s="55"/>
      <c r="BB10" s="55"/>
      <c r="BC10" s="55"/>
      <c r="BD10" s="55"/>
      <c r="BE10" s="55"/>
      <c r="BF10" s="55"/>
      <c r="BG10" s="55"/>
    </row>
    <row r="11" spans="1:59" s="7" customFormat="1" ht="34.5" customHeight="1">
      <c r="A11" s="216">
        <v>20</v>
      </c>
      <c r="B11" s="66">
        <v>49074</v>
      </c>
      <c r="C11" s="66">
        <v>25690</v>
      </c>
      <c r="D11" s="66">
        <v>23384</v>
      </c>
      <c r="E11" s="66">
        <v>622</v>
      </c>
      <c r="F11" s="66">
        <v>619</v>
      </c>
      <c r="G11" s="66">
        <v>44</v>
      </c>
      <c r="H11" s="66">
        <v>56</v>
      </c>
      <c r="I11" s="66">
        <v>85</v>
      </c>
      <c r="J11" s="66">
        <v>55</v>
      </c>
      <c r="K11" s="66">
        <v>79</v>
      </c>
      <c r="L11" s="66">
        <v>48</v>
      </c>
      <c r="M11" s="68">
        <v>6</v>
      </c>
      <c r="N11" s="217">
        <v>7</v>
      </c>
      <c r="O11" s="66">
        <v>208</v>
      </c>
      <c r="P11" s="67">
        <v>239</v>
      </c>
      <c r="Q11" s="66">
        <v>165</v>
      </c>
      <c r="R11" s="66">
        <v>168</v>
      </c>
      <c r="S11" s="66">
        <v>19</v>
      </c>
      <c r="T11" s="66">
        <v>13</v>
      </c>
      <c r="U11" s="66">
        <v>133</v>
      </c>
      <c r="V11" s="66">
        <v>151</v>
      </c>
      <c r="W11" s="66">
        <v>13</v>
      </c>
      <c r="X11" s="68">
        <v>4</v>
      </c>
      <c r="Y11" s="156">
        <v>2</v>
      </c>
      <c r="Z11" s="156">
        <v>0</v>
      </c>
      <c r="AA11" s="156">
        <v>118</v>
      </c>
      <c r="AB11" s="156">
        <v>101</v>
      </c>
      <c r="AC11" s="156">
        <v>9354</v>
      </c>
      <c r="AD11" s="156">
        <v>6334</v>
      </c>
      <c r="AE11" s="156">
        <v>9145</v>
      </c>
      <c r="AF11" s="156">
        <v>6115</v>
      </c>
      <c r="AG11" s="156">
        <v>210</v>
      </c>
      <c r="AH11" s="156">
        <v>71</v>
      </c>
      <c r="AI11" s="156">
        <v>475</v>
      </c>
      <c r="AJ11" s="156">
        <v>80</v>
      </c>
      <c r="AK11" s="156">
        <v>1447</v>
      </c>
      <c r="AL11" s="156">
        <v>779</v>
      </c>
      <c r="AM11" s="156">
        <v>631</v>
      </c>
      <c r="AN11" s="156">
        <v>637</v>
      </c>
      <c r="AO11" s="156">
        <v>371</v>
      </c>
      <c r="AP11" s="156">
        <v>243</v>
      </c>
      <c r="AQ11" s="156">
        <v>1135</v>
      </c>
      <c r="AR11" s="156">
        <v>596</v>
      </c>
      <c r="AS11" s="156">
        <v>305</v>
      </c>
      <c r="AT11" s="156">
        <v>390</v>
      </c>
      <c r="AU11" s="156">
        <v>570</v>
      </c>
      <c r="AV11" s="156">
        <v>502</v>
      </c>
      <c r="AW11" s="156">
        <v>30</v>
      </c>
      <c r="AX11" s="157">
        <v>4</v>
      </c>
      <c r="AY11" s="55"/>
      <c r="AZ11" s="55"/>
      <c r="BA11" s="55"/>
      <c r="BB11" s="55"/>
      <c r="BC11" s="55"/>
      <c r="BD11" s="55"/>
      <c r="BE11" s="55"/>
      <c r="BF11" s="55"/>
      <c r="BG11" s="55"/>
    </row>
    <row r="12" spans="1:59" ht="34.5" customHeight="1">
      <c r="A12" s="218">
        <v>21</v>
      </c>
      <c r="B12" s="219">
        <f aca="true" t="shared" si="0" ref="B12:AG12">SUM(B14:B43)</f>
        <v>48864</v>
      </c>
      <c r="C12" s="219">
        <f t="shared" si="0"/>
        <v>25903</v>
      </c>
      <c r="D12" s="219">
        <f t="shared" si="0"/>
        <v>22961</v>
      </c>
      <c r="E12" s="219">
        <f t="shared" si="0"/>
        <v>560</v>
      </c>
      <c r="F12" s="219">
        <f t="shared" si="0"/>
        <v>572</v>
      </c>
      <c r="G12" s="219">
        <f t="shared" si="0"/>
        <v>38</v>
      </c>
      <c r="H12" s="219">
        <f t="shared" si="0"/>
        <v>47</v>
      </c>
      <c r="I12" s="219">
        <f t="shared" si="0"/>
        <v>60</v>
      </c>
      <c r="J12" s="219">
        <f t="shared" si="0"/>
        <v>46</v>
      </c>
      <c r="K12" s="219">
        <f t="shared" si="0"/>
        <v>56</v>
      </c>
      <c r="L12" s="219">
        <f t="shared" si="0"/>
        <v>36</v>
      </c>
      <c r="M12" s="220">
        <f t="shared" si="0"/>
        <v>4</v>
      </c>
      <c r="N12" s="221">
        <f t="shared" si="0"/>
        <v>10</v>
      </c>
      <c r="O12" s="219">
        <f t="shared" si="0"/>
        <v>205</v>
      </c>
      <c r="P12" s="222">
        <f t="shared" si="0"/>
        <v>229</v>
      </c>
      <c r="Q12" s="219">
        <f t="shared" si="0"/>
        <v>165</v>
      </c>
      <c r="R12" s="219">
        <f t="shared" si="0"/>
        <v>145</v>
      </c>
      <c r="S12" s="219">
        <f t="shared" si="0"/>
        <v>16</v>
      </c>
      <c r="T12" s="219">
        <f t="shared" si="0"/>
        <v>15</v>
      </c>
      <c r="U12" s="219">
        <f t="shared" si="0"/>
        <v>135</v>
      </c>
      <c r="V12" s="219">
        <f t="shared" si="0"/>
        <v>121</v>
      </c>
      <c r="W12" s="219">
        <f t="shared" si="0"/>
        <v>14</v>
      </c>
      <c r="X12" s="220">
        <f t="shared" si="0"/>
        <v>9</v>
      </c>
      <c r="Y12" s="223">
        <f t="shared" si="0"/>
        <v>1</v>
      </c>
      <c r="Z12" s="223">
        <f t="shared" si="0"/>
        <v>0</v>
      </c>
      <c r="AA12" s="223">
        <f t="shared" si="0"/>
        <v>91</v>
      </c>
      <c r="AB12" s="223">
        <f t="shared" si="0"/>
        <v>105</v>
      </c>
      <c r="AC12" s="223">
        <f t="shared" si="0"/>
        <v>9719</v>
      </c>
      <c r="AD12" s="223">
        <f t="shared" si="0"/>
        <v>6291</v>
      </c>
      <c r="AE12" s="223">
        <f t="shared" si="0"/>
        <v>9488</v>
      </c>
      <c r="AF12" s="223">
        <f t="shared" si="0"/>
        <v>6101</v>
      </c>
      <c r="AG12" s="223">
        <f t="shared" si="0"/>
        <v>224</v>
      </c>
      <c r="AH12" s="223">
        <f aca="true" t="shared" si="1" ref="AH12:AX12">SUM(AH14:AH43)</f>
        <v>71</v>
      </c>
      <c r="AI12" s="223">
        <f t="shared" si="1"/>
        <v>440</v>
      </c>
      <c r="AJ12" s="223">
        <f t="shared" si="1"/>
        <v>109</v>
      </c>
      <c r="AK12" s="223">
        <f t="shared" si="1"/>
        <v>1481</v>
      </c>
      <c r="AL12" s="223">
        <f t="shared" si="1"/>
        <v>763</v>
      </c>
      <c r="AM12" s="223">
        <f t="shared" si="1"/>
        <v>622</v>
      </c>
      <c r="AN12" s="223">
        <f t="shared" si="1"/>
        <v>602</v>
      </c>
      <c r="AO12" s="223">
        <f t="shared" si="1"/>
        <v>331</v>
      </c>
      <c r="AP12" s="223">
        <f t="shared" si="1"/>
        <v>224</v>
      </c>
      <c r="AQ12" s="223">
        <f t="shared" si="1"/>
        <v>1174</v>
      </c>
      <c r="AR12" s="223">
        <f t="shared" si="1"/>
        <v>594</v>
      </c>
      <c r="AS12" s="223">
        <f t="shared" si="1"/>
        <v>363</v>
      </c>
      <c r="AT12" s="223">
        <f t="shared" si="1"/>
        <v>365</v>
      </c>
      <c r="AU12" s="223">
        <f t="shared" si="1"/>
        <v>570</v>
      </c>
      <c r="AV12" s="223">
        <f t="shared" si="1"/>
        <v>534</v>
      </c>
      <c r="AW12" s="223">
        <f t="shared" si="1"/>
        <v>48</v>
      </c>
      <c r="AX12" s="224">
        <f t="shared" si="1"/>
        <v>5</v>
      </c>
      <c r="AY12" s="63"/>
      <c r="AZ12" s="63"/>
      <c r="BA12" s="63"/>
      <c r="BB12" s="63"/>
      <c r="BC12" s="63"/>
      <c r="BD12" s="63"/>
      <c r="BE12" s="63"/>
      <c r="BF12" s="63"/>
      <c r="BG12" s="63"/>
    </row>
    <row r="13" spans="1:59" ht="19.5" customHeight="1">
      <c r="A13" s="209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14"/>
      <c r="N13" s="225"/>
      <c r="O13" s="167"/>
      <c r="P13" s="77"/>
      <c r="Q13" s="167"/>
      <c r="R13" s="167"/>
      <c r="S13" s="167"/>
      <c r="T13" s="167"/>
      <c r="U13" s="167"/>
      <c r="V13" s="167"/>
      <c r="W13" s="167"/>
      <c r="X13" s="114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68"/>
      <c r="AY13" s="63"/>
      <c r="AZ13" s="63"/>
      <c r="BA13" s="63"/>
      <c r="BB13" s="63"/>
      <c r="BC13" s="63"/>
      <c r="BD13" s="63"/>
      <c r="BE13" s="63"/>
      <c r="BF13" s="63"/>
      <c r="BG13" s="63"/>
    </row>
    <row r="14" spans="1:59" ht="33" customHeight="1">
      <c r="A14" s="226" t="s">
        <v>507</v>
      </c>
      <c r="B14" s="66">
        <f>SUM(C14,D14)</f>
        <v>97</v>
      </c>
      <c r="C14" s="77">
        <v>48</v>
      </c>
      <c r="D14" s="77">
        <v>49</v>
      </c>
      <c r="E14" s="77">
        <f aca="true" t="shared" si="2" ref="E14:F18">SUM(G14,I14,O14,Q14,Y14,AA14)</f>
        <v>3</v>
      </c>
      <c r="F14" s="77">
        <f t="shared" si="2"/>
        <v>0</v>
      </c>
      <c r="G14" s="77">
        <v>0</v>
      </c>
      <c r="H14" s="77">
        <v>0</v>
      </c>
      <c r="I14" s="77">
        <f aca="true" t="shared" si="3" ref="I14:J18">SUM(K14,M14)</f>
        <v>0</v>
      </c>
      <c r="J14" s="77">
        <f t="shared" si="3"/>
        <v>0</v>
      </c>
      <c r="K14" s="77">
        <v>0</v>
      </c>
      <c r="L14" s="77">
        <v>0</v>
      </c>
      <c r="M14" s="114">
        <v>0</v>
      </c>
      <c r="N14" s="115">
        <v>0</v>
      </c>
      <c r="O14" s="77">
        <v>2</v>
      </c>
      <c r="P14" s="77">
        <v>0</v>
      </c>
      <c r="Q14" s="77">
        <f aca="true" t="shared" si="4" ref="Q14:Q43">SUM(S14,U14,W14)</f>
        <v>0</v>
      </c>
      <c r="R14" s="77">
        <f aca="true" t="shared" si="5" ref="R14:R43">SUM(T14,V14,X14)</f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114">
        <v>0</v>
      </c>
      <c r="Y14" s="159">
        <v>0</v>
      </c>
      <c r="Z14" s="159">
        <v>0</v>
      </c>
      <c r="AA14" s="159">
        <v>1</v>
      </c>
      <c r="AB14" s="159">
        <v>0</v>
      </c>
      <c r="AC14" s="159">
        <v>1</v>
      </c>
      <c r="AD14" s="159">
        <v>1</v>
      </c>
      <c r="AE14" s="159">
        <v>1</v>
      </c>
      <c r="AF14" s="159">
        <v>1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v>0</v>
      </c>
      <c r="AV14" s="159">
        <v>0</v>
      </c>
      <c r="AW14" s="159">
        <v>0</v>
      </c>
      <c r="AX14" s="168">
        <v>0</v>
      </c>
      <c r="AY14" s="63"/>
      <c r="AZ14" s="63"/>
      <c r="BA14" s="63"/>
      <c r="BB14" s="63"/>
      <c r="BC14" s="63"/>
      <c r="BD14" s="63"/>
      <c r="BE14" s="63"/>
      <c r="BF14" s="63"/>
      <c r="BG14" s="63"/>
    </row>
    <row r="15" spans="1:59" ht="33" customHeight="1">
      <c r="A15" s="226" t="s">
        <v>508</v>
      </c>
      <c r="B15" s="66">
        <f>SUM(C15,D15)</f>
        <v>19</v>
      </c>
      <c r="C15" s="77">
        <v>12</v>
      </c>
      <c r="D15" s="77">
        <v>7</v>
      </c>
      <c r="E15" s="77">
        <f t="shared" si="2"/>
        <v>2</v>
      </c>
      <c r="F15" s="77">
        <f t="shared" si="2"/>
        <v>0</v>
      </c>
      <c r="G15" s="77">
        <v>2</v>
      </c>
      <c r="H15" s="77">
        <v>0</v>
      </c>
      <c r="I15" s="77">
        <f t="shared" si="3"/>
        <v>0</v>
      </c>
      <c r="J15" s="77">
        <f t="shared" si="3"/>
        <v>0</v>
      </c>
      <c r="K15" s="77">
        <v>0</v>
      </c>
      <c r="L15" s="77">
        <v>0</v>
      </c>
      <c r="M15" s="114">
        <v>0</v>
      </c>
      <c r="N15" s="115">
        <v>0</v>
      </c>
      <c r="O15" s="77">
        <v>0</v>
      </c>
      <c r="P15" s="77">
        <v>0</v>
      </c>
      <c r="Q15" s="77">
        <f t="shared" si="4"/>
        <v>0</v>
      </c>
      <c r="R15" s="77">
        <f t="shared" si="5"/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114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68">
        <v>0</v>
      </c>
      <c r="AY15" s="63"/>
      <c r="AZ15" s="63"/>
      <c r="BA15" s="63"/>
      <c r="BB15" s="63"/>
      <c r="BC15" s="63"/>
      <c r="BD15" s="63"/>
      <c r="BE15" s="63"/>
      <c r="BF15" s="63"/>
      <c r="BG15" s="63"/>
    </row>
    <row r="16" spans="1:59" ht="33" customHeight="1">
      <c r="A16" s="226" t="s">
        <v>509</v>
      </c>
      <c r="B16" s="66">
        <f>SUM(C16,D16)</f>
        <v>14</v>
      </c>
      <c r="C16" s="77">
        <v>11</v>
      </c>
      <c r="D16" s="77">
        <v>3</v>
      </c>
      <c r="E16" s="77">
        <f t="shared" si="2"/>
        <v>2</v>
      </c>
      <c r="F16" s="77">
        <f t="shared" si="2"/>
        <v>0</v>
      </c>
      <c r="G16" s="77">
        <v>1</v>
      </c>
      <c r="H16" s="77">
        <v>0</v>
      </c>
      <c r="I16" s="77">
        <f t="shared" si="3"/>
        <v>0</v>
      </c>
      <c r="J16" s="77">
        <f t="shared" si="3"/>
        <v>0</v>
      </c>
      <c r="K16" s="77">
        <v>0</v>
      </c>
      <c r="L16" s="77">
        <v>0</v>
      </c>
      <c r="M16" s="114">
        <v>0</v>
      </c>
      <c r="N16" s="115">
        <v>0</v>
      </c>
      <c r="O16" s="77">
        <v>1</v>
      </c>
      <c r="P16" s="77">
        <v>0</v>
      </c>
      <c r="Q16" s="77">
        <f t="shared" si="4"/>
        <v>0</v>
      </c>
      <c r="R16" s="77">
        <f t="shared" si="5"/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114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2</v>
      </c>
      <c r="AD16" s="159">
        <v>1</v>
      </c>
      <c r="AE16" s="159">
        <v>1</v>
      </c>
      <c r="AF16" s="159">
        <v>1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1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168">
        <v>0</v>
      </c>
      <c r="AY16" s="63"/>
      <c r="AZ16" s="63"/>
      <c r="BA16" s="63"/>
      <c r="BB16" s="63"/>
      <c r="BC16" s="63"/>
      <c r="BD16" s="63"/>
      <c r="BE16" s="63"/>
      <c r="BF16" s="63"/>
      <c r="BG16" s="63"/>
    </row>
    <row r="17" spans="1:59" ht="33" customHeight="1">
      <c r="A17" s="226" t="s">
        <v>510</v>
      </c>
      <c r="B17" s="66">
        <f>SUM(C17,D17)</f>
        <v>8</v>
      </c>
      <c r="C17" s="77">
        <v>4</v>
      </c>
      <c r="D17" s="77">
        <v>4</v>
      </c>
      <c r="E17" s="77">
        <f t="shared" si="2"/>
        <v>1</v>
      </c>
      <c r="F17" s="77">
        <f t="shared" si="2"/>
        <v>1</v>
      </c>
      <c r="G17" s="77">
        <v>0</v>
      </c>
      <c r="H17" s="77">
        <v>0</v>
      </c>
      <c r="I17" s="77">
        <f t="shared" si="3"/>
        <v>0</v>
      </c>
      <c r="J17" s="77">
        <f t="shared" si="3"/>
        <v>0</v>
      </c>
      <c r="K17" s="77">
        <v>0</v>
      </c>
      <c r="L17" s="77">
        <v>0</v>
      </c>
      <c r="M17" s="114">
        <v>0</v>
      </c>
      <c r="N17" s="115">
        <v>0</v>
      </c>
      <c r="O17" s="77">
        <v>1</v>
      </c>
      <c r="P17" s="77">
        <v>1</v>
      </c>
      <c r="Q17" s="77">
        <f t="shared" si="4"/>
        <v>0</v>
      </c>
      <c r="R17" s="77">
        <f t="shared" si="5"/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114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3</v>
      </c>
      <c r="AE17" s="159">
        <v>0</v>
      </c>
      <c r="AF17" s="159">
        <v>3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68">
        <v>0</v>
      </c>
      <c r="AY17" s="63"/>
      <c r="AZ17" s="63"/>
      <c r="BA17" s="63"/>
      <c r="BB17" s="63"/>
      <c r="BC17" s="63"/>
      <c r="BD17" s="63"/>
      <c r="BE17" s="63"/>
      <c r="BF17" s="63"/>
      <c r="BG17" s="63"/>
    </row>
    <row r="18" spans="1:59" ht="33" customHeight="1">
      <c r="A18" s="216" t="s">
        <v>511</v>
      </c>
      <c r="B18" s="66">
        <f>SUM(C18,D18)</f>
        <v>6</v>
      </c>
      <c r="C18" s="77">
        <v>3</v>
      </c>
      <c r="D18" s="77">
        <v>3</v>
      </c>
      <c r="E18" s="77">
        <f t="shared" si="2"/>
        <v>0</v>
      </c>
      <c r="F18" s="77">
        <f t="shared" si="2"/>
        <v>0</v>
      </c>
      <c r="G18" s="77">
        <v>0</v>
      </c>
      <c r="H18" s="77">
        <v>0</v>
      </c>
      <c r="I18" s="77">
        <f t="shared" si="3"/>
        <v>0</v>
      </c>
      <c r="J18" s="77">
        <f t="shared" si="3"/>
        <v>0</v>
      </c>
      <c r="K18" s="77">
        <v>0</v>
      </c>
      <c r="L18" s="77">
        <v>0</v>
      </c>
      <c r="M18" s="114">
        <v>0</v>
      </c>
      <c r="N18" s="115">
        <v>0</v>
      </c>
      <c r="O18" s="77">
        <v>0</v>
      </c>
      <c r="P18" s="77">
        <v>0</v>
      </c>
      <c r="Q18" s="77">
        <f t="shared" si="4"/>
        <v>0</v>
      </c>
      <c r="R18" s="77">
        <f t="shared" si="5"/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114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1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59">
        <v>0</v>
      </c>
      <c r="AX18" s="168">
        <v>0</v>
      </c>
      <c r="AY18" s="63"/>
      <c r="AZ18" s="63"/>
      <c r="BA18" s="63"/>
      <c r="BB18" s="63"/>
      <c r="BC18" s="63"/>
      <c r="BD18" s="63"/>
      <c r="BE18" s="63"/>
      <c r="BF18" s="63"/>
      <c r="BG18" s="63"/>
    </row>
    <row r="19" spans="1:59" ht="19.5" customHeight="1">
      <c r="A19" s="227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9"/>
      <c r="O19" s="67"/>
      <c r="P19" s="67"/>
      <c r="Q19" s="67">
        <f t="shared" si="4"/>
        <v>0</v>
      </c>
      <c r="R19" s="67">
        <f t="shared" si="5"/>
        <v>0</v>
      </c>
      <c r="S19" s="67"/>
      <c r="T19" s="67"/>
      <c r="U19" s="67"/>
      <c r="V19" s="67"/>
      <c r="W19" s="67"/>
      <c r="X19" s="68"/>
      <c r="Y19" s="156"/>
      <c r="Z19" s="156"/>
      <c r="AA19" s="156"/>
      <c r="AB19" s="156"/>
      <c r="AC19" s="156">
        <v>0</v>
      </c>
      <c r="AD19" s="156">
        <v>0</v>
      </c>
      <c r="AE19" s="156">
        <v>0</v>
      </c>
      <c r="AF19" s="156">
        <v>0</v>
      </c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7"/>
      <c r="AY19" s="63"/>
      <c r="AZ19" s="63"/>
      <c r="BA19" s="63"/>
      <c r="BB19" s="63"/>
      <c r="BC19" s="63"/>
      <c r="BD19" s="63"/>
      <c r="BE19" s="63"/>
      <c r="BF19" s="63"/>
      <c r="BG19" s="63"/>
    </row>
    <row r="20" spans="1:59" ht="33" customHeight="1">
      <c r="A20" s="227" t="s">
        <v>512</v>
      </c>
      <c r="B20" s="66">
        <f>SUM(C20,D20)</f>
        <v>25</v>
      </c>
      <c r="C20" s="77">
        <v>12</v>
      </c>
      <c r="D20" s="77">
        <v>13</v>
      </c>
      <c r="E20" s="77">
        <f aca="true" t="shared" si="6" ref="E20:F24">SUM(G20,I20,O20,Q20,Y20,AA20)</f>
        <v>0</v>
      </c>
      <c r="F20" s="77">
        <f t="shared" si="6"/>
        <v>0</v>
      </c>
      <c r="G20" s="77">
        <v>0</v>
      </c>
      <c r="H20" s="77">
        <v>0</v>
      </c>
      <c r="I20" s="77">
        <f aca="true" t="shared" si="7" ref="I20:J24">SUM(K20,M20)</f>
        <v>0</v>
      </c>
      <c r="J20" s="77">
        <f t="shared" si="7"/>
        <v>0</v>
      </c>
      <c r="K20" s="77">
        <v>0</v>
      </c>
      <c r="L20" s="77">
        <v>0</v>
      </c>
      <c r="M20" s="114">
        <v>0</v>
      </c>
      <c r="N20" s="115">
        <v>0</v>
      </c>
      <c r="O20" s="77">
        <v>0</v>
      </c>
      <c r="P20" s="77">
        <v>0</v>
      </c>
      <c r="Q20" s="77">
        <f t="shared" si="4"/>
        <v>0</v>
      </c>
      <c r="R20" s="77">
        <f t="shared" si="5"/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114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1</v>
      </c>
      <c r="AD20" s="159">
        <v>3</v>
      </c>
      <c r="AE20" s="159">
        <v>1</v>
      </c>
      <c r="AF20" s="159">
        <v>1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68">
        <v>0</v>
      </c>
      <c r="AY20" s="63"/>
      <c r="AZ20" s="63"/>
      <c r="BA20" s="63"/>
      <c r="BB20" s="63"/>
      <c r="BC20" s="63"/>
      <c r="BD20" s="63"/>
      <c r="BE20" s="63"/>
      <c r="BF20" s="63"/>
      <c r="BG20" s="63"/>
    </row>
    <row r="21" spans="1:59" ht="33" customHeight="1">
      <c r="A21" s="227" t="s">
        <v>513</v>
      </c>
      <c r="B21" s="66">
        <f>SUM(C21,D21)</f>
        <v>20</v>
      </c>
      <c r="C21" s="77">
        <v>13</v>
      </c>
      <c r="D21" s="77">
        <v>7</v>
      </c>
      <c r="E21" s="77">
        <f t="shared" si="6"/>
        <v>0</v>
      </c>
      <c r="F21" s="77">
        <f t="shared" si="6"/>
        <v>0</v>
      </c>
      <c r="G21" s="77">
        <v>0</v>
      </c>
      <c r="H21" s="77">
        <v>0</v>
      </c>
      <c r="I21" s="77">
        <f t="shared" si="7"/>
        <v>0</v>
      </c>
      <c r="J21" s="77">
        <f t="shared" si="7"/>
        <v>0</v>
      </c>
      <c r="K21" s="77">
        <v>0</v>
      </c>
      <c r="L21" s="77">
        <v>0</v>
      </c>
      <c r="M21" s="114">
        <v>0</v>
      </c>
      <c r="N21" s="115">
        <v>0</v>
      </c>
      <c r="O21" s="77">
        <v>0</v>
      </c>
      <c r="P21" s="77">
        <v>0</v>
      </c>
      <c r="Q21" s="77">
        <f t="shared" si="4"/>
        <v>0</v>
      </c>
      <c r="R21" s="77">
        <f t="shared" si="5"/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114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4</v>
      </c>
      <c r="AD21" s="159">
        <v>1</v>
      </c>
      <c r="AE21" s="159">
        <v>2</v>
      </c>
      <c r="AF21" s="159">
        <v>1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0</v>
      </c>
      <c r="AV21" s="159">
        <v>0</v>
      </c>
      <c r="AW21" s="159">
        <v>0</v>
      </c>
      <c r="AX21" s="168">
        <v>0</v>
      </c>
      <c r="AY21" s="63"/>
      <c r="AZ21" s="63"/>
      <c r="BA21" s="63"/>
      <c r="BB21" s="63"/>
      <c r="BC21" s="63"/>
      <c r="BD21" s="63"/>
      <c r="BE21" s="63"/>
      <c r="BF21" s="63"/>
      <c r="BG21" s="63"/>
    </row>
    <row r="22" spans="1:59" ht="33" customHeight="1">
      <c r="A22" s="227" t="s">
        <v>514</v>
      </c>
      <c r="B22" s="66">
        <f>SUM(C22,D22)</f>
        <v>66</v>
      </c>
      <c r="C22" s="77">
        <v>45</v>
      </c>
      <c r="D22" s="77">
        <v>21</v>
      </c>
      <c r="E22" s="77">
        <f t="shared" si="6"/>
        <v>1</v>
      </c>
      <c r="F22" s="77">
        <f t="shared" si="6"/>
        <v>0</v>
      </c>
      <c r="G22" s="77">
        <v>0</v>
      </c>
      <c r="H22" s="77">
        <v>0</v>
      </c>
      <c r="I22" s="77">
        <f t="shared" si="7"/>
        <v>0</v>
      </c>
      <c r="J22" s="77">
        <f t="shared" si="7"/>
        <v>0</v>
      </c>
      <c r="K22" s="77">
        <v>0</v>
      </c>
      <c r="L22" s="77">
        <v>0</v>
      </c>
      <c r="M22" s="114">
        <v>0</v>
      </c>
      <c r="N22" s="115">
        <v>0</v>
      </c>
      <c r="O22" s="77">
        <v>1</v>
      </c>
      <c r="P22" s="77">
        <v>0</v>
      </c>
      <c r="Q22" s="77">
        <f t="shared" si="4"/>
        <v>0</v>
      </c>
      <c r="R22" s="77">
        <f t="shared" si="5"/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114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4</v>
      </c>
      <c r="AD22" s="159">
        <v>3</v>
      </c>
      <c r="AE22" s="159">
        <v>4</v>
      </c>
      <c r="AF22" s="159">
        <v>3</v>
      </c>
      <c r="AG22" s="159">
        <v>1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68">
        <v>0</v>
      </c>
      <c r="AY22" s="63"/>
      <c r="AZ22" s="63"/>
      <c r="BA22" s="63"/>
      <c r="BB22" s="63"/>
      <c r="BC22" s="63"/>
      <c r="BD22" s="63"/>
      <c r="BE22" s="63"/>
      <c r="BF22" s="63"/>
      <c r="BG22" s="63"/>
    </row>
    <row r="23" spans="1:59" ht="33" customHeight="1">
      <c r="A23" s="227" t="s">
        <v>515</v>
      </c>
      <c r="B23" s="66">
        <f>SUM(C23,D23)</f>
        <v>145</v>
      </c>
      <c r="C23" s="77">
        <v>95</v>
      </c>
      <c r="D23" s="77">
        <v>50</v>
      </c>
      <c r="E23" s="77">
        <f t="shared" si="6"/>
        <v>0</v>
      </c>
      <c r="F23" s="77">
        <f t="shared" si="6"/>
        <v>2</v>
      </c>
      <c r="G23" s="77">
        <v>0</v>
      </c>
      <c r="H23" s="77">
        <v>0</v>
      </c>
      <c r="I23" s="77">
        <f t="shared" si="7"/>
        <v>0</v>
      </c>
      <c r="J23" s="77">
        <f t="shared" si="7"/>
        <v>0</v>
      </c>
      <c r="K23" s="77">
        <v>0</v>
      </c>
      <c r="L23" s="77">
        <v>0</v>
      </c>
      <c r="M23" s="114">
        <v>0</v>
      </c>
      <c r="N23" s="115">
        <v>0</v>
      </c>
      <c r="O23" s="77">
        <v>0</v>
      </c>
      <c r="P23" s="77">
        <v>0</v>
      </c>
      <c r="Q23" s="77">
        <f t="shared" si="4"/>
        <v>0</v>
      </c>
      <c r="R23" s="77">
        <f t="shared" si="5"/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114">
        <v>0</v>
      </c>
      <c r="Y23" s="159">
        <v>0</v>
      </c>
      <c r="Z23" s="159">
        <v>0</v>
      </c>
      <c r="AA23" s="159">
        <v>0</v>
      </c>
      <c r="AB23" s="159">
        <v>2</v>
      </c>
      <c r="AC23" s="159">
        <v>14</v>
      </c>
      <c r="AD23" s="159">
        <v>5</v>
      </c>
      <c r="AE23" s="159">
        <v>12</v>
      </c>
      <c r="AF23" s="159">
        <v>4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1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68">
        <v>0</v>
      </c>
      <c r="AY23" s="63"/>
      <c r="AZ23" s="63"/>
      <c r="BA23" s="63"/>
      <c r="BB23" s="63"/>
      <c r="BC23" s="63"/>
      <c r="BD23" s="63"/>
      <c r="BE23" s="63"/>
      <c r="BF23" s="63"/>
      <c r="BG23" s="63"/>
    </row>
    <row r="24" spans="1:59" ht="33" customHeight="1">
      <c r="A24" s="227" t="s">
        <v>516</v>
      </c>
      <c r="B24" s="66">
        <f>SUM(C24,D24)</f>
        <v>138</v>
      </c>
      <c r="C24" s="77">
        <v>88</v>
      </c>
      <c r="D24" s="77">
        <v>50</v>
      </c>
      <c r="E24" s="77">
        <f t="shared" si="6"/>
        <v>1</v>
      </c>
      <c r="F24" s="77">
        <f t="shared" si="6"/>
        <v>1</v>
      </c>
      <c r="G24" s="77">
        <v>0</v>
      </c>
      <c r="H24" s="77">
        <v>0</v>
      </c>
      <c r="I24" s="77">
        <f t="shared" si="7"/>
        <v>0</v>
      </c>
      <c r="J24" s="77">
        <f t="shared" si="7"/>
        <v>1</v>
      </c>
      <c r="K24" s="77">
        <v>0</v>
      </c>
      <c r="L24" s="77">
        <v>1</v>
      </c>
      <c r="M24" s="114">
        <v>0</v>
      </c>
      <c r="N24" s="115">
        <v>0</v>
      </c>
      <c r="O24" s="77">
        <v>0</v>
      </c>
      <c r="P24" s="77">
        <v>0</v>
      </c>
      <c r="Q24" s="77">
        <f t="shared" si="4"/>
        <v>0</v>
      </c>
      <c r="R24" s="77">
        <f t="shared" si="5"/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114">
        <v>0</v>
      </c>
      <c r="Y24" s="159">
        <v>0</v>
      </c>
      <c r="Z24" s="159">
        <v>0</v>
      </c>
      <c r="AA24" s="159">
        <v>1</v>
      </c>
      <c r="AB24" s="159">
        <v>0</v>
      </c>
      <c r="AC24" s="159">
        <v>7</v>
      </c>
      <c r="AD24" s="159">
        <v>4</v>
      </c>
      <c r="AE24" s="159">
        <v>6</v>
      </c>
      <c r="AF24" s="159">
        <v>3</v>
      </c>
      <c r="AG24" s="159">
        <v>1</v>
      </c>
      <c r="AH24" s="159">
        <v>0</v>
      </c>
      <c r="AI24" s="159">
        <v>0</v>
      </c>
      <c r="AJ24" s="159">
        <v>0</v>
      </c>
      <c r="AK24" s="159">
        <v>1</v>
      </c>
      <c r="AL24" s="159">
        <v>1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68">
        <v>0</v>
      </c>
      <c r="AY24" s="63"/>
      <c r="AZ24" s="63"/>
      <c r="BA24" s="63"/>
      <c r="BB24" s="63"/>
      <c r="BC24" s="63"/>
      <c r="BD24" s="63"/>
      <c r="BE24" s="63"/>
      <c r="BF24" s="63"/>
      <c r="BG24" s="63"/>
    </row>
    <row r="25" spans="1:59" ht="19.5" customHeight="1">
      <c r="A25" s="227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9"/>
      <c r="O25" s="67"/>
      <c r="P25" s="67"/>
      <c r="Q25" s="67">
        <f t="shared" si="4"/>
        <v>0</v>
      </c>
      <c r="R25" s="67">
        <f t="shared" si="5"/>
        <v>0</v>
      </c>
      <c r="S25" s="67"/>
      <c r="T25" s="67"/>
      <c r="U25" s="67"/>
      <c r="V25" s="67"/>
      <c r="W25" s="67"/>
      <c r="X25" s="68"/>
      <c r="Y25" s="156"/>
      <c r="Z25" s="156"/>
      <c r="AA25" s="156"/>
      <c r="AB25" s="156"/>
      <c r="AC25" s="156">
        <v>0</v>
      </c>
      <c r="AD25" s="156">
        <v>0</v>
      </c>
      <c r="AE25" s="156">
        <v>0</v>
      </c>
      <c r="AF25" s="156">
        <v>0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7"/>
      <c r="AY25" s="63"/>
      <c r="AZ25" s="63"/>
      <c r="BA25" s="63"/>
      <c r="BB25" s="63"/>
      <c r="BC25" s="63"/>
      <c r="BD25" s="63"/>
      <c r="BE25" s="63"/>
      <c r="BF25" s="63"/>
      <c r="BG25" s="63"/>
    </row>
    <row r="26" spans="1:59" ht="33" customHeight="1">
      <c r="A26" s="227" t="s">
        <v>517</v>
      </c>
      <c r="B26" s="66">
        <f>SUM(C26,D26)</f>
        <v>214</v>
      </c>
      <c r="C26" s="77">
        <v>122</v>
      </c>
      <c r="D26" s="77">
        <v>92</v>
      </c>
      <c r="E26" s="77">
        <f aca="true" t="shared" si="8" ref="E26:F30">SUM(G26,I26,O26,Q26,Y26,AA26)</f>
        <v>0</v>
      </c>
      <c r="F26" s="77">
        <f t="shared" si="8"/>
        <v>0</v>
      </c>
      <c r="G26" s="77">
        <v>0</v>
      </c>
      <c r="H26" s="77">
        <v>0</v>
      </c>
      <c r="I26" s="77">
        <f aca="true" t="shared" si="9" ref="I26:J30">SUM(K26,M26)</f>
        <v>0</v>
      </c>
      <c r="J26" s="77">
        <f t="shared" si="9"/>
        <v>0</v>
      </c>
      <c r="K26" s="77">
        <v>0</v>
      </c>
      <c r="L26" s="77">
        <v>0</v>
      </c>
      <c r="M26" s="114">
        <v>0</v>
      </c>
      <c r="N26" s="115">
        <v>0</v>
      </c>
      <c r="O26" s="77">
        <v>0</v>
      </c>
      <c r="P26" s="77">
        <v>0</v>
      </c>
      <c r="Q26" s="77">
        <f t="shared" si="4"/>
        <v>0</v>
      </c>
      <c r="R26" s="77">
        <f t="shared" si="5"/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114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20</v>
      </c>
      <c r="AD26" s="159">
        <v>32</v>
      </c>
      <c r="AE26" s="159">
        <v>16</v>
      </c>
      <c r="AF26" s="159">
        <v>32</v>
      </c>
      <c r="AG26" s="159">
        <v>0</v>
      </c>
      <c r="AH26" s="159">
        <v>1</v>
      </c>
      <c r="AI26" s="159">
        <v>0</v>
      </c>
      <c r="AJ26" s="159">
        <v>0</v>
      </c>
      <c r="AK26" s="159">
        <v>2</v>
      </c>
      <c r="AL26" s="159">
        <v>4</v>
      </c>
      <c r="AM26" s="159">
        <v>1</v>
      </c>
      <c r="AN26" s="159">
        <v>1</v>
      </c>
      <c r="AO26" s="159">
        <v>0</v>
      </c>
      <c r="AP26" s="159">
        <v>1</v>
      </c>
      <c r="AQ26" s="159">
        <v>1</v>
      </c>
      <c r="AR26" s="159">
        <v>0</v>
      </c>
      <c r="AS26" s="159">
        <v>0</v>
      </c>
      <c r="AT26" s="159">
        <v>0</v>
      </c>
      <c r="AU26" s="159">
        <v>0</v>
      </c>
      <c r="AV26" s="159">
        <v>0</v>
      </c>
      <c r="AW26" s="159">
        <v>0</v>
      </c>
      <c r="AX26" s="168">
        <v>0</v>
      </c>
      <c r="AY26" s="63"/>
      <c r="AZ26" s="63"/>
      <c r="BA26" s="63"/>
      <c r="BB26" s="63"/>
      <c r="BC26" s="63"/>
      <c r="BD26" s="63"/>
      <c r="BE26" s="63"/>
      <c r="BF26" s="63"/>
      <c r="BG26" s="63"/>
    </row>
    <row r="27" spans="1:59" ht="33" customHeight="1">
      <c r="A27" s="227" t="s">
        <v>518</v>
      </c>
      <c r="B27" s="66">
        <f>SUM(C27,D27)</f>
        <v>332</v>
      </c>
      <c r="C27" s="77">
        <v>214</v>
      </c>
      <c r="D27" s="77">
        <v>118</v>
      </c>
      <c r="E27" s="77">
        <f t="shared" si="8"/>
        <v>4</v>
      </c>
      <c r="F27" s="77">
        <f t="shared" si="8"/>
        <v>0</v>
      </c>
      <c r="G27" s="77">
        <v>0</v>
      </c>
      <c r="H27" s="77">
        <v>0</v>
      </c>
      <c r="I27" s="77">
        <f t="shared" si="9"/>
        <v>0</v>
      </c>
      <c r="J27" s="77">
        <f t="shared" si="9"/>
        <v>0</v>
      </c>
      <c r="K27" s="77">
        <v>0</v>
      </c>
      <c r="L27" s="77">
        <v>0</v>
      </c>
      <c r="M27" s="114">
        <v>0</v>
      </c>
      <c r="N27" s="115">
        <v>0</v>
      </c>
      <c r="O27" s="77">
        <v>2</v>
      </c>
      <c r="P27" s="77">
        <v>0</v>
      </c>
      <c r="Q27" s="77">
        <f t="shared" si="4"/>
        <v>2</v>
      </c>
      <c r="R27" s="77">
        <f t="shared" si="5"/>
        <v>0</v>
      </c>
      <c r="S27" s="77">
        <v>1</v>
      </c>
      <c r="T27" s="77">
        <v>0</v>
      </c>
      <c r="U27" s="77">
        <v>1</v>
      </c>
      <c r="V27" s="77">
        <v>0</v>
      </c>
      <c r="W27" s="77">
        <v>0</v>
      </c>
      <c r="X27" s="114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35</v>
      </c>
      <c r="AD27" s="159">
        <v>39</v>
      </c>
      <c r="AE27" s="159">
        <v>30</v>
      </c>
      <c r="AF27" s="159">
        <v>38</v>
      </c>
      <c r="AG27" s="159">
        <v>2</v>
      </c>
      <c r="AH27" s="159">
        <v>1</v>
      </c>
      <c r="AI27" s="159">
        <v>0</v>
      </c>
      <c r="AJ27" s="159">
        <v>0</v>
      </c>
      <c r="AK27" s="159">
        <v>5</v>
      </c>
      <c r="AL27" s="159">
        <v>2</v>
      </c>
      <c r="AM27" s="159">
        <v>1</v>
      </c>
      <c r="AN27" s="159">
        <v>3</v>
      </c>
      <c r="AO27" s="159">
        <v>1</v>
      </c>
      <c r="AP27" s="159">
        <v>1</v>
      </c>
      <c r="AQ27" s="159">
        <v>3</v>
      </c>
      <c r="AR27" s="159">
        <v>1</v>
      </c>
      <c r="AS27" s="159">
        <v>1</v>
      </c>
      <c r="AT27" s="159">
        <v>0</v>
      </c>
      <c r="AU27" s="159">
        <v>1</v>
      </c>
      <c r="AV27" s="159">
        <v>1</v>
      </c>
      <c r="AW27" s="159">
        <v>0</v>
      </c>
      <c r="AX27" s="168">
        <v>0</v>
      </c>
      <c r="AY27" s="63"/>
      <c r="AZ27" s="63"/>
      <c r="BA27" s="63"/>
      <c r="BB27" s="63"/>
      <c r="BC27" s="63"/>
      <c r="BD27" s="63"/>
      <c r="BE27" s="63"/>
      <c r="BF27" s="63"/>
      <c r="BG27" s="63"/>
    </row>
    <row r="28" spans="1:59" ht="33" customHeight="1">
      <c r="A28" s="227" t="s">
        <v>519</v>
      </c>
      <c r="B28" s="66">
        <f>SUM(C28,D28)</f>
        <v>413</v>
      </c>
      <c r="C28" s="77">
        <v>266</v>
      </c>
      <c r="D28" s="77">
        <v>147</v>
      </c>
      <c r="E28" s="77">
        <f t="shared" si="8"/>
        <v>10</v>
      </c>
      <c r="F28" s="77">
        <f t="shared" si="8"/>
        <v>0</v>
      </c>
      <c r="G28" s="77">
        <v>1</v>
      </c>
      <c r="H28" s="77">
        <v>0</v>
      </c>
      <c r="I28" s="77">
        <f t="shared" si="9"/>
        <v>0</v>
      </c>
      <c r="J28" s="77">
        <f t="shared" si="9"/>
        <v>0</v>
      </c>
      <c r="K28" s="77">
        <v>0</v>
      </c>
      <c r="L28" s="77">
        <v>0</v>
      </c>
      <c r="M28" s="114">
        <v>0</v>
      </c>
      <c r="N28" s="115">
        <v>0</v>
      </c>
      <c r="O28" s="77">
        <v>2</v>
      </c>
      <c r="P28" s="77">
        <v>0</v>
      </c>
      <c r="Q28" s="77">
        <f t="shared" si="4"/>
        <v>5</v>
      </c>
      <c r="R28" s="77">
        <f t="shared" si="5"/>
        <v>0</v>
      </c>
      <c r="S28" s="77">
        <v>2</v>
      </c>
      <c r="T28" s="77">
        <v>0</v>
      </c>
      <c r="U28" s="77">
        <v>3</v>
      </c>
      <c r="V28" s="77">
        <v>0</v>
      </c>
      <c r="W28" s="77">
        <v>0</v>
      </c>
      <c r="X28" s="114">
        <v>0</v>
      </c>
      <c r="Y28" s="159">
        <v>0</v>
      </c>
      <c r="Z28" s="159">
        <v>0</v>
      </c>
      <c r="AA28" s="159">
        <v>2</v>
      </c>
      <c r="AB28" s="159">
        <v>0</v>
      </c>
      <c r="AC28" s="159">
        <v>52</v>
      </c>
      <c r="AD28" s="159">
        <v>69</v>
      </c>
      <c r="AE28" s="159">
        <v>49</v>
      </c>
      <c r="AF28" s="159">
        <v>67</v>
      </c>
      <c r="AG28" s="159">
        <v>1</v>
      </c>
      <c r="AH28" s="159">
        <v>1</v>
      </c>
      <c r="AI28" s="159">
        <v>0</v>
      </c>
      <c r="AJ28" s="159">
        <v>3</v>
      </c>
      <c r="AK28" s="159">
        <v>10</v>
      </c>
      <c r="AL28" s="159">
        <v>6</v>
      </c>
      <c r="AM28" s="159">
        <v>5</v>
      </c>
      <c r="AN28" s="159">
        <v>3</v>
      </c>
      <c r="AO28" s="159">
        <v>2</v>
      </c>
      <c r="AP28" s="159">
        <v>4</v>
      </c>
      <c r="AQ28" s="159">
        <v>5</v>
      </c>
      <c r="AR28" s="159">
        <v>1</v>
      </c>
      <c r="AS28" s="159">
        <v>1</v>
      </c>
      <c r="AT28" s="159">
        <v>1</v>
      </c>
      <c r="AU28" s="159">
        <v>3</v>
      </c>
      <c r="AV28" s="159">
        <v>2</v>
      </c>
      <c r="AW28" s="159">
        <v>2</v>
      </c>
      <c r="AX28" s="168">
        <v>0</v>
      </c>
      <c r="AY28" s="63"/>
      <c r="AZ28" s="63"/>
      <c r="BA28" s="63"/>
      <c r="BB28" s="63"/>
      <c r="BC28" s="63"/>
      <c r="BD28" s="63"/>
      <c r="BE28" s="63"/>
      <c r="BF28" s="63"/>
      <c r="BG28" s="63"/>
    </row>
    <row r="29" spans="1:59" ht="33" customHeight="1">
      <c r="A29" s="227" t="s">
        <v>520</v>
      </c>
      <c r="B29" s="66">
        <f>SUM(C29,D29)</f>
        <v>575</v>
      </c>
      <c r="C29" s="77">
        <v>381</v>
      </c>
      <c r="D29" s="77">
        <v>194</v>
      </c>
      <c r="E29" s="77">
        <f t="shared" si="8"/>
        <v>13</v>
      </c>
      <c r="F29" s="77">
        <f t="shared" si="8"/>
        <v>1</v>
      </c>
      <c r="G29" s="77">
        <v>1</v>
      </c>
      <c r="H29" s="77">
        <v>0</v>
      </c>
      <c r="I29" s="77">
        <f t="shared" si="9"/>
        <v>1</v>
      </c>
      <c r="J29" s="77">
        <f t="shared" si="9"/>
        <v>0</v>
      </c>
      <c r="K29" s="77">
        <v>1</v>
      </c>
      <c r="L29" s="77">
        <v>0</v>
      </c>
      <c r="M29" s="114">
        <v>0</v>
      </c>
      <c r="N29" s="115">
        <v>0</v>
      </c>
      <c r="O29" s="77">
        <v>4</v>
      </c>
      <c r="P29" s="77">
        <v>0</v>
      </c>
      <c r="Q29" s="77">
        <f t="shared" si="4"/>
        <v>6</v>
      </c>
      <c r="R29" s="77">
        <f t="shared" si="5"/>
        <v>0</v>
      </c>
      <c r="S29" s="77">
        <v>2</v>
      </c>
      <c r="T29" s="77">
        <v>0</v>
      </c>
      <c r="U29" s="77">
        <v>4</v>
      </c>
      <c r="V29" s="77">
        <v>0</v>
      </c>
      <c r="W29" s="77">
        <v>0</v>
      </c>
      <c r="X29" s="114">
        <v>0</v>
      </c>
      <c r="Y29" s="159">
        <v>0</v>
      </c>
      <c r="Z29" s="159">
        <v>0</v>
      </c>
      <c r="AA29" s="159">
        <v>1</v>
      </c>
      <c r="AB29" s="159">
        <v>1</v>
      </c>
      <c r="AC29" s="159">
        <v>105</v>
      </c>
      <c r="AD29" s="159">
        <v>93</v>
      </c>
      <c r="AE29" s="159">
        <v>102</v>
      </c>
      <c r="AF29" s="159">
        <v>88</v>
      </c>
      <c r="AG29" s="159">
        <v>3</v>
      </c>
      <c r="AH29" s="159">
        <v>1</v>
      </c>
      <c r="AI29" s="159">
        <v>4</v>
      </c>
      <c r="AJ29" s="159">
        <v>1</v>
      </c>
      <c r="AK29" s="159">
        <v>13</v>
      </c>
      <c r="AL29" s="159">
        <v>13</v>
      </c>
      <c r="AM29" s="159">
        <v>7</v>
      </c>
      <c r="AN29" s="159">
        <v>2</v>
      </c>
      <c r="AO29" s="159">
        <v>4</v>
      </c>
      <c r="AP29" s="159">
        <v>3</v>
      </c>
      <c r="AQ29" s="159">
        <v>13</v>
      </c>
      <c r="AR29" s="159">
        <v>2</v>
      </c>
      <c r="AS29" s="159">
        <v>0</v>
      </c>
      <c r="AT29" s="159">
        <v>2</v>
      </c>
      <c r="AU29" s="159">
        <v>9</v>
      </c>
      <c r="AV29" s="159">
        <v>3</v>
      </c>
      <c r="AW29" s="159">
        <v>0</v>
      </c>
      <c r="AX29" s="168">
        <v>0</v>
      </c>
      <c r="AY29" s="63"/>
      <c r="AZ29" s="63"/>
      <c r="BA29" s="63"/>
      <c r="BB29" s="63"/>
      <c r="BC29" s="63"/>
      <c r="BD29" s="63"/>
      <c r="BE29" s="63"/>
      <c r="BF29" s="63"/>
      <c r="BG29" s="63"/>
    </row>
    <row r="30" spans="1:59" ht="33" customHeight="1">
      <c r="A30" s="227" t="s">
        <v>521</v>
      </c>
      <c r="B30" s="156">
        <f>SUM(C30,D30)</f>
        <v>877</v>
      </c>
      <c r="C30" s="225">
        <v>571</v>
      </c>
      <c r="D30" s="159">
        <v>306</v>
      </c>
      <c r="E30" s="225">
        <f t="shared" si="8"/>
        <v>9</v>
      </c>
      <c r="F30" s="115">
        <f t="shared" si="8"/>
        <v>3</v>
      </c>
      <c r="G30" s="77">
        <v>0</v>
      </c>
      <c r="H30" s="77">
        <v>0</v>
      </c>
      <c r="I30" s="77">
        <f t="shared" si="9"/>
        <v>1</v>
      </c>
      <c r="J30" s="77">
        <f t="shared" si="9"/>
        <v>0</v>
      </c>
      <c r="K30" s="77">
        <v>1</v>
      </c>
      <c r="L30" s="77">
        <v>0</v>
      </c>
      <c r="M30" s="114">
        <v>0</v>
      </c>
      <c r="N30" s="115">
        <v>0</v>
      </c>
      <c r="O30" s="77">
        <v>4</v>
      </c>
      <c r="P30" s="77">
        <v>1</v>
      </c>
      <c r="Q30" s="77">
        <f t="shared" si="4"/>
        <v>4</v>
      </c>
      <c r="R30" s="77">
        <f t="shared" si="5"/>
        <v>2</v>
      </c>
      <c r="S30" s="77">
        <v>1</v>
      </c>
      <c r="T30" s="77">
        <v>0</v>
      </c>
      <c r="U30" s="77">
        <v>3</v>
      </c>
      <c r="V30" s="77">
        <v>2</v>
      </c>
      <c r="W30" s="77">
        <v>0</v>
      </c>
      <c r="X30" s="114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203</v>
      </c>
      <c r="AD30" s="159">
        <v>178</v>
      </c>
      <c r="AE30" s="159">
        <v>200</v>
      </c>
      <c r="AF30" s="159">
        <v>174</v>
      </c>
      <c r="AG30" s="159">
        <v>11</v>
      </c>
      <c r="AH30" s="159">
        <v>1</v>
      </c>
      <c r="AI30" s="159">
        <v>10</v>
      </c>
      <c r="AJ30" s="159">
        <v>3</v>
      </c>
      <c r="AK30" s="159">
        <v>31</v>
      </c>
      <c r="AL30" s="159">
        <v>22</v>
      </c>
      <c r="AM30" s="159">
        <v>19</v>
      </c>
      <c r="AN30" s="159">
        <v>16</v>
      </c>
      <c r="AO30" s="159">
        <v>6</v>
      </c>
      <c r="AP30" s="159">
        <v>4</v>
      </c>
      <c r="AQ30" s="159">
        <v>27</v>
      </c>
      <c r="AR30" s="159">
        <v>7</v>
      </c>
      <c r="AS30" s="159">
        <v>6</v>
      </c>
      <c r="AT30" s="159">
        <v>3</v>
      </c>
      <c r="AU30" s="159">
        <v>16</v>
      </c>
      <c r="AV30" s="159">
        <v>12</v>
      </c>
      <c r="AW30" s="159">
        <v>3</v>
      </c>
      <c r="AX30" s="168">
        <v>0</v>
      </c>
      <c r="AY30" s="63"/>
      <c r="AZ30" s="63"/>
      <c r="BA30" s="63"/>
      <c r="BB30" s="63"/>
      <c r="BC30" s="63"/>
      <c r="BD30" s="63"/>
      <c r="BE30" s="63"/>
      <c r="BF30" s="63"/>
      <c r="BG30" s="63"/>
    </row>
    <row r="31" spans="1:59" ht="19.5" customHeight="1">
      <c r="A31" s="227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69"/>
      <c r="O31" s="67"/>
      <c r="P31" s="67"/>
      <c r="Q31" s="67">
        <f t="shared" si="4"/>
        <v>0</v>
      </c>
      <c r="R31" s="67">
        <f t="shared" si="5"/>
        <v>0</v>
      </c>
      <c r="S31" s="67"/>
      <c r="T31" s="67"/>
      <c r="U31" s="67"/>
      <c r="V31" s="67"/>
      <c r="W31" s="67"/>
      <c r="X31" s="68"/>
      <c r="Y31" s="156"/>
      <c r="Z31" s="156"/>
      <c r="AA31" s="156"/>
      <c r="AB31" s="156"/>
      <c r="AC31" s="156">
        <v>0</v>
      </c>
      <c r="AD31" s="156">
        <v>0</v>
      </c>
      <c r="AE31" s="156">
        <v>0</v>
      </c>
      <c r="AF31" s="156">
        <v>0</v>
      </c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7"/>
      <c r="AY31" s="63"/>
      <c r="AZ31" s="63"/>
      <c r="BA31" s="63"/>
      <c r="BB31" s="63"/>
      <c r="BC31" s="63"/>
      <c r="BD31" s="63"/>
      <c r="BE31" s="63"/>
      <c r="BF31" s="63"/>
      <c r="BG31" s="63"/>
    </row>
    <row r="32" spans="1:59" ht="33" customHeight="1">
      <c r="A32" s="227" t="s">
        <v>522</v>
      </c>
      <c r="B32" s="66">
        <f>SUM(C32,D32)</f>
        <v>1716</v>
      </c>
      <c r="C32" s="77">
        <v>1180</v>
      </c>
      <c r="D32" s="77">
        <v>536</v>
      </c>
      <c r="E32" s="77">
        <f aca="true" t="shared" si="10" ref="E32:F36">SUM(G32,I32,O32,Q32,Y32,AA32)</f>
        <v>29</v>
      </c>
      <c r="F32" s="77">
        <f t="shared" si="10"/>
        <v>10</v>
      </c>
      <c r="G32" s="77">
        <v>0</v>
      </c>
      <c r="H32" s="77">
        <v>0</v>
      </c>
      <c r="I32" s="77">
        <f aca="true" t="shared" si="11" ref="I32:J36">SUM(K32,M32)</f>
        <v>2</v>
      </c>
      <c r="J32" s="77">
        <f t="shared" si="11"/>
        <v>0</v>
      </c>
      <c r="K32" s="77">
        <v>2</v>
      </c>
      <c r="L32" s="77">
        <v>0</v>
      </c>
      <c r="M32" s="114">
        <v>0</v>
      </c>
      <c r="N32" s="115">
        <v>0</v>
      </c>
      <c r="O32" s="77">
        <v>5</v>
      </c>
      <c r="P32" s="77">
        <v>4</v>
      </c>
      <c r="Q32" s="77">
        <f t="shared" si="4"/>
        <v>18</v>
      </c>
      <c r="R32" s="77">
        <f t="shared" si="5"/>
        <v>6</v>
      </c>
      <c r="S32" s="77">
        <v>3</v>
      </c>
      <c r="T32" s="77">
        <v>2</v>
      </c>
      <c r="U32" s="77">
        <v>13</v>
      </c>
      <c r="V32" s="77">
        <v>3</v>
      </c>
      <c r="W32" s="77">
        <v>2</v>
      </c>
      <c r="X32" s="114">
        <v>1</v>
      </c>
      <c r="Y32" s="159">
        <v>0</v>
      </c>
      <c r="Z32" s="159">
        <v>0</v>
      </c>
      <c r="AA32" s="159">
        <v>4</v>
      </c>
      <c r="AB32" s="159">
        <v>0</v>
      </c>
      <c r="AC32" s="159">
        <v>509</v>
      </c>
      <c r="AD32" s="159">
        <v>325</v>
      </c>
      <c r="AE32" s="159">
        <v>502</v>
      </c>
      <c r="AF32" s="159">
        <v>324</v>
      </c>
      <c r="AG32" s="159">
        <v>12</v>
      </c>
      <c r="AH32" s="159">
        <v>4</v>
      </c>
      <c r="AI32" s="159">
        <v>35</v>
      </c>
      <c r="AJ32" s="159">
        <v>8</v>
      </c>
      <c r="AK32" s="159">
        <v>85</v>
      </c>
      <c r="AL32" s="159">
        <v>41</v>
      </c>
      <c r="AM32" s="159">
        <v>35</v>
      </c>
      <c r="AN32" s="159">
        <v>16</v>
      </c>
      <c r="AO32" s="159">
        <v>16</v>
      </c>
      <c r="AP32" s="159">
        <v>15</v>
      </c>
      <c r="AQ32" s="159">
        <v>67</v>
      </c>
      <c r="AR32" s="159">
        <v>14</v>
      </c>
      <c r="AS32" s="159">
        <v>18</v>
      </c>
      <c r="AT32" s="159">
        <v>16</v>
      </c>
      <c r="AU32" s="159">
        <v>32</v>
      </c>
      <c r="AV32" s="159">
        <v>16</v>
      </c>
      <c r="AW32" s="159">
        <v>2</v>
      </c>
      <c r="AX32" s="168">
        <v>0</v>
      </c>
      <c r="AY32" s="63"/>
      <c r="AZ32" s="63"/>
      <c r="BA32" s="63"/>
      <c r="BB32" s="63"/>
      <c r="BC32" s="63"/>
      <c r="BD32" s="63"/>
      <c r="BE32" s="63"/>
      <c r="BF32" s="63"/>
      <c r="BG32" s="63"/>
    </row>
    <row r="33" spans="1:59" ht="33" customHeight="1">
      <c r="A33" s="227" t="s">
        <v>523</v>
      </c>
      <c r="B33" s="66">
        <f>SUM(C33,D33)</f>
        <v>2796</v>
      </c>
      <c r="C33" s="77">
        <v>1967</v>
      </c>
      <c r="D33" s="77">
        <v>829</v>
      </c>
      <c r="E33" s="77">
        <f t="shared" si="10"/>
        <v>38</v>
      </c>
      <c r="F33" s="77">
        <f t="shared" si="10"/>
        <v>21</v>
      </c>
      <c r="G33" s="77">
        <v>1</v>
      </c>
      <c r="H33" s="77">
        <v>1</v>
      </c>
      <c r="I33" s="77">
        <f t="shared" si="11"/>
        <v>2</v>
      </c>
      <c r="J33" s="77">
        <f t="shared" si="11"/>
        <v>0</v>
      </c>
      <c r="K33" s="77">
        <v>2</v>
      </c>
      <c r="L33" s="77">
        <v>0</v>
      </c>
      <c r="M33" s="114">
        <v>0</v>
      </c>
      <c r="N33" s="115">
        <v>0</v>
      </c>
      <c r="O33" s="77">
        <v>8</v>
      </c>
      <c r="P33" s="77">
        <v>4</v>
      </c>
      <c r="Q33" s="77">
        <f t="shared" si="4"/>
        <v>21</v>
      </c>
      <c r="R33" s="77">
        <f t="shared" si="5"/>
        <v>10</v>
      </c>
      <c r="S33" s="77">
        <v>1</v>
      </c>
      <c r="T33" s="77">
        <v>1</v>
      </c>
      <c r="U33" s="77">
        <v>17</v>
      </c>
      <c r="V33" s="77">
        <v>7</v>
      </c>
      <c r="W33" s="77">
        <v>3</v>
      </c>
      <c r="X33" s="114">
        <v>2</v>
      </c>
      <c r="Y33" s="159">
        <v>1</v>
      </c>
      <c r="Z33" s="159">
        <v>0</v>
      </c>
      <c r="AA33" s="159">
        <v>5</v>
      </c>
      <c r="AB33" s="159">
        <v>6</v>
      </c>
      <c r="AC33" s="159">
        <v>993</v>
      </c>
      <c r="AD33" s="159">
        <v>461</v>
      </c>
      <c r="AE33" s="159">
        <v>983</v>
      </c>
      <c r="AF33" s="159">
        <v>454</v>
      </c>
      <c r="AG33" s="159">
        <v>32</v>
      </c>
      <c r="AH33" s="159">
        <v>3</v>
      </c>
      <c r="AI33" s="159">
        <v>74</v>
      </c>
      <c r="AJ33" s="159">
        <v>7</v>
      </c>
      <c r="AK33" s="159">
        <v>162</v>
      </c>
      <c r="AL33" s="159">
        <v>56</v>
      </c>
      <c r="AM33" s="159">
        <v>51</v>
      </c>
      <c r="AN33" s="159">
        <v>39</v>
      </c>
      <c r="AO33" s="159">
        <v>50</v>
      </c>
      <c r="AP33" s="159">
        <v>21</v>
      </c>
      <c r="AQ33" s="159">
        <v>137</v>
      </c>
      <c r="AR33" s="159">
        <v>41</v>
      </c>
      <c r="AS33" s="159">
        <v>25</v>
      </c>
      <c r="AT33" s="159">
        <v>17</v>
      </c>
      <c r="AU33" s="159">
        <v>85</v>
      </c>
      <c r="AV33" s="159">
        <v>43</v>
      </c>
      <c r="AW33" s="159">
        <v>5</v>
      </c>
      <c r="AX33" s="168">
        <v>0</v>
      </c>
      <c r="AY33" s="63"/>
      <c r="AZ33" s="63"/>
      <c r="BA33" s="63"/>
      <c r="BB33" s="63"/>
      <c r="BC33" s="63"/>
      <c r="BD33" s="63"/>
      <c r="BE33" s="63"/>
      <c r="BF33" s="63"/>
      <c r="BG33" s="63"/>
    </row>
    <row r="34" spans="1:59" ht="33" customHeight="1">
      <c r="A34" s="227" t="s">
        <v>524</v>
      </c>
      <c r="B34" s="66">
        <f>SUM(C34,D34)</f>
        <v>3669</v>
      </c>
      <c r="C34" s="77">
        <v>2551</v>
      </c>
      <c r="D34" s="77">
        <v>1118</v>
      </c>
      <c r="E34" s="77">
        <f t="shared" si="10"/>
        <v>53</v>
      </c>
      <c r="F34" s="77">
        <f t="shared" si="10"/>
        <v>28</v>
      </c>
      <c r="G34" s="77">
        <v>4</v>
      </c>
      <c r="H34" s="77">
        <v>1</v>
      </c>
      <c r="I34" s="77">
        <f t="shared" si="11"/>
        <v>4</v>
      </c>
      <c r="J34" s="77">
        <f t="shared" si="11"/>
        <v>2</v>
      </c>
      <c r="K34" s="77">
        <v>3</v>
      </c>
      <c r="L34" s="77">
        <v>1</v>
      </c>
      <c r="M34" s="114">
        <v>1</v>
      </c>
      <c r="N34" s="115">
        <v>1</v>
      </c>
      <c r="O34" s="77">
        <v>16</v>
      </c>
      <c r="P34" s="77">
        <v>9</v>
      </c>
      <c r="Q34" s="77">
        <f t="shared" si="4"/>
        <v>21</v>
      </c>
      <c r="R34" s="77">
        <f t="shared" si="5"/>
        <v>14</v>
      </c>
      <c r="S34" s="77">
        <v>3</v>
      </c>
      <c r="T34" s="77">
        <v>4</v>
      </c>
      <c r="U34" s="77">
        <v>15</v>
      </c>
      <c r="V34" s="77">
        <v>10</v>
      </c>
      <c r="W34" s="77">
        <v>3</v>
      </c>
      <c r="X34" s="114">
        <v>0</v>
      </c>
      <c r="Y34" s="159">
        <v>0</v>
      </c>
      <c r="Z34" s="159">
        <v>0</v>
      </c>
      <c r="AA34" s="159">
        <v>8</v>
      </c>
      <c r="AB34" s="159">
        <v>2</v>
      </c>
      <c r="AC34" s="159">
        <v>1292</v>
      </c>
      <c r="AD34" s="159">
        <v>605</v>
      </c>
      <c r="AE34" s="159">
        <v>1268</v>
      </c>
      <c r="AF34" s="159">
        <v>593</v>
      </c>
      <c r="AG34" s="159">
        <v>45</v>
      </c>
      <c r="AH34" s="159">
        <v>6</v>
      </c>
      <c r="AI34" s="159">
        <v>89</v>
      </c>
      <c r="AJ34" s="159">
        <v>12</v>
      </c>
      <c r="AK34" s="159">
        <v>194</v>
      </c>
      <c r="AL34" s="159">
        <v>70</v>
      </c>
      <c r="AM34" s="159">
        <v>67</v>
      </c>
      <c r="AN34" s="159">
        <v>60</v>
      </c>
      <c r="AO34" s="159">
        <v>47</v>
      </c>
      <c r="AP34" s="159">
        <v>28</v>
      </c>
      <c r="AQ34" s="159">
        <v>160</v>
      </c>
      <c r="AR34" s="159">
        <v>54</v>
      </c>
      <c r="AS34" s="159">
        <v>47</v>
      </c>
      <c r="AT34" s="159">
        <v>29</v>
      </c>
      <c r="AU34" s="159">
        <v>88</v>
      </c>
      <c r="AV34" s="159">
        <v>60</v>
      </c>
      <c r="AW34" s="159">
        <v>5</v>
      </c>
      <c r="AX34" s="168">
        <v>0</v>
      </c>
      <c r="AY34" s="63"/>
      <c r="AZ34" s="63"/>
      <c r="BA34" s="63"/>
      <c r="BB34" s="63"/>
      <c r="BC34" s="63"/>
      <c r="BD34" s="63"/>
      <c r="BE34" s="63"/>
      <c r="BF34" s="63"/>
      <c r="BG34" s="63"/>
    </row>
    <row r="35" spans="1:59" ht="33" customHeight="1">
      <c r="A35" s="227" t="s">
        <v>525</v>
      </c>
      <c r="B35" s="66">
        <f>SUM(C35,D35)</f>
        <v>4695</v>
      </c>
      <c r="C35" s="77">
        <v>3172</v>
      </c>
      <c r="D35" s="77">
        <v>1523</v>
      </c>
      <c r="E35" s="77">
        <f t="shared" si="10"/>
        <v>69</v>
      </c>
      <c r="F35" s="77">
        <f t="shared" si="10"/>
        <v>57</v>
      </c>
      <c r="G35" s="77">
        <v>4</v>
      </c>
      <c r="H35" s="77">
        <v>2</v>
      </c>
      <c r="I35" s="77">
        <f t="shared" si="11"/>
        <v>7</v>
      </c>
      <c r="J35" s="77">
        <f t="shared" si="11"/>
        <v>2</v>
      </c>
      <c r="K35" s="77">
        <v>7</v>
      </c>
      <c r="L35" s="77">
        <v>2</v>
      </c>
      <c r="M35" s="114">
        <v>0</v>
      </c>
      <c r="N35" s="115">
        <v>0</v>
      </c>
      <c r="O35" s="77">
        <v>17</v>
      </c>
      <c r="P35" s="77">
        <v>23</v>
      </c>
      <c r="Q35" s="77">
        <f t="shared" si="4"/>
        <v>28</v>
      </c>
      <c r="R35" s="77">
        <f t="shared" si="5"/>
        <v>19</v>
      </c>
      <c r="S35" s="77">
        <v>2</v>
      </c>
      <c r="T35" s="77">
        <v>2</v>
      </c>
      <c r="U35" s="77">
        <v>24</v>
      </c>
      <c r="V35" s="77">
        <v>16</v>
      </c>
      <c r="W35" s="77">
        <v>2</v>
      </c>
      <c r="X35" s="114">
        <v>1</v>
      </c>
      <c r="Y35" s="159">
        <v>0</v>
      </c>
      <c r="Z35" s="159">
        <v>0</v>
      </c>
      <c r="AA35" s="159">
        <v>13</v>
      </c>
      <c r="AB35" s="159">
        <v>11</v>
      </c>
      <c r="AC35" s="159">
        <v>1550</v>
      </c>
      <c r="AD35" s="159">
        <v>709</v>
      </c>
      <c r="AE35" s="159">
        <v>1530</v>
      </c>
      <c r="AF35" s="159">
        <v>686</v>
      </c>
      <c r="AG35" s="159">
        <v>36</v>
      </c>
      <c r="AH35" s="159">
        <v>7</v>
      </c>
      <c r="AI35" s="159">
        <v>90</v>
      </c>
      <c r="AJ35" s="159">
        <v>18</v>
      </c>
      <c r="AK35" s="159">
        <v>240</v>
      </c>
      <c r="AL35" s="159">
        <v>69</v>
      </c>
      <c r="AM35" s="159">
        <v>106</v>
      </c>
      <c r="AN35" s="159">
        <v>56</v>
      </c>
      <c r="AO35" s="159">
        <v>65</v>
      </c>
      <c r="AP35" s="159">
        <v>21</v>
      </c>
      <c r="AQ35" s="159">
        <v>225</v>
      </c>
      <c r="AR35" s="159">
        <v>94</v>
      </c>
      <c r="AS35" s="159">
        <v>55</v>
      </c>
      <c r="AT35" s="159">
        <v>33</v>
      </c>
      <c r="AU35" s="159">
        <v>98</v>
      </c>
      <c r="AV35" s="159">
        <v>84</v>
      </c>
      <c r="AW35" s="159">
        <v>2</v>
      </c>
      <c r="AX35" s="168">
        <v>1</v>
      </c>
      <c r="AY35" s="63"/>
      <c r="AZ35" s="63"/>
      <c r="BA35" s="63"/>
      <c r="BB35" s="63"/>
      <c r="BC35" s="63"/>
      <c r="BD35" s="63"/>
      <c r="BE35" s="63"/>
      <c r="BF35" s="63"/>
      <c r="BG35" s="63"/>
    </row>
    <row r="36" spans="1:59" ht="33" customHeight="1">
      <c r="A36" s="227" t="s">
        <v>526</v>
      </c>
      <c r="B36" s="69">
        <f>SUM(C36,D36)</f>
        <v>6952</v>
      </c>
      <c r="C36" s="167">
        <v>4388</v>
      </c>
      <c r="D36" s="115">
        <v>2564</v>
      </c>
      <c r="E36" s="77">
        <f t="shared" si="10"/>
        <v>98</v>
      </c>
      <c r="F36" s="77">
        <f t="shared" si="10"/>
        <v>93</v>
      </c>
      <c r="G36" s="77">
        <v>8</v>
      </c>
      <c r="H36" s="77">
        <v>7</v>
      </c>
      <c r="I36" s="77">
        <f t="shared" si="11"/>
        <v>4</v>
      </c>
      <c r="J36" s="77">
        <f t="shared" si="11"/>
        <v>5</v>
      </c>
      <c r="K36" s="77">
        <v>3</v>
      </c>
      <c r="L36" s="77">
        <v>5</v>
      </c>
      <c r="M36" s="114">
        <v>1</v>
      </c>
      <c r="N36" s="115">
        <v>0</v>
      </c>
      <c r="O36" s="77">
        <v>38</v>
      </c>
      <c r="P36" s="77">
        <v>29</v>
      </c>
      <c r="Q36" s="77">
        <f t="shared" si="4"/>
        <v>24</v>
      </c>
      <c r="R36" s="77">
        <f t="shared" si="5"/>
        <v>35</v>
      </c>
      <c r="S36" s="77">
        <v>0</v>
      </c>
      <c r="T36" s="77">
        <v>3</v>
      </c>
      <c r="U36" s="77">
        <v>22</v>
      </c>
      <c r="V36" s="77">
        <v>31</v>
      </c>
      <c r="W36" s="77">
        <v>2</v>
      </c>
      <c r="X36" s="114">
        <v>1</v>
      </c>
      <c r="Y36" s="159">
        <v>0</v>
      </c>
      <c r="Z36" s="159">
        <v>0</v>
      </c>
      <c r="AA36" s="159">
        <v>24</v>
      </c>
      <c r="AB36" s="159">
        <v>17</v>
      </c>
      <c r="AC36" s="159">
        <v>1886</v>
      </c>
      <c r="AD36" s="159">
        <v>963</v>
      </c>
      <c r="AE36" s="159">
        <v>1834</v>
      </c>
      <c r="AF36" s="159">
        <v>942</v>
      </c>
      <c r="AG36" s="159">
        <v>35</v>
      </c>
      <c r="AH36" s="159">
        <v>12</v>
      </c>
      <c r="AI36" s="159">
        <v>62</v>
      </c>
      <c r="AJ36" s="159">
        <v>10</v>
      </c>
      <c r="AK36" s="159">
        <v>293</v>
      </c>
      <c r="AL36" s="159">
        <v>112</v>
      </c>
      <c r="AM36" s="159">
        <v>111</v>
      </c>
      <c r="AN36" s="159">
        <v>88</v>
      </c>
      <c r="AO36" s="159">
        <v>59</v>
      </c>
      <c r="AP36" s="159">
        <v>34</v>
      </c>
      <c r="AQ36" s="159">
        <v>259</v>
      </c>
      <c r="AR36" s="159">
        <v>137</v>
      </c>
      <c r="AS36" s="159">
        <v>71</v>
      </c>
      <c r="AT36" s="159">
        <v>55</v>
      </c>
      <c r="AU36" s="159">
        <v>106</v>
      </c>
      <c r="AV36" s="159">
        <v>102</v>
      </c>
      <c r="AW36" s="159">
        <v>8</v>
      </c>
      <c r="AX36" s="168">
        <v>1</v>
      </c>
      <c r="AY36" s="63"/>
      <c r="AZ36" s="63"/>
      <c r="BA36" s="63"/>
      <c r="BB36" s="63"/>
      <c r="BC36" s="63"/>
      <c r="BD36" s="63"/>
      <c r="BE36" s="63"/>
      <c r="BF36" s="63"/>
      <c r="BG36" s="63"/>
    </row>
    <row r="37" spans="1:59" ht="19.5" customHeight="1">
      <c r="A37" s="227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69"/>
      <c r="O37" s="67"/>
      <c r="P37" s="67"/>
      <c r="Q37" s="67">
        <f t="shared" si="4"/>
        <v>0</v>
      </c>
      <c r="R37" s="67">
        <f t="shared" si="5"/>
        <v>0</v>
      </c>
      <c r="S37" s="67"/>
      <c r="T37" s="67"/>
      <c r="U37" s="67"/>
      <c r="V37" s="67"/>
      <c r="W37" s="67"/>
      <c r="X37" s="68"/>
      <c r="Y37" s="156"/>
      <c r="Z37" s="156"/>
      <c r="AA37" s="156"/>
      <c r="AB37" s="156"/>
      <c r="AC37" s="156">
        <v>0</v>
      </c>
      <c r="AD37" s="156">
        <v>0</v>
      </c>
      <c r="AE37" s="156">
        <v>0</v>
      </c>
      <c r="AF37" s="156">
        <v>0</v>
      </c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7"/>
      <c r="AY37" s="63"/>
      <c r="AZ37" s="63"/>
      <c r="BA37" s="63"/>
      <c r="BB37" s="63"/>
      <c r="BC37" s="63"/>
      <c r="BD37" s="63"/>
      <c r="BE37" s="63"/>
      <c r="BF37" s="63"/>
      <c r="BG37" s="63"/>
    </row>
    <row r="38" spans="1:59" ht="33" customHeight="1">
      <c r="A38" s="227" t="s">
        <v>527</v>
      </c>
      <c r="B38" s="66">
        <f aca="true" t="shared" si="12" ref="B38:B43">SUM(C38,D38)</f>
        <v>8810</v>
      </c>
      <c r="C38" s="77">
        <v>4897</v>
      </c>
      <c r="D38" s="77">
        <v>3913</v>
      </c>
      <c r="E38" s="77">
        <f aca="true" t="shared" si="13" ref="E38:F43">SUM(G38,I38,O38,Q38,Y38,AA38)</f>
        <v>112</v>
      </c>
      <c r="F38" s="77">
        <f t="shared" si="13"/>
        <v>122</v>
      </c>
      <c r="G38" s="77">
        <v>9</v>
      </c>
      <c r="H38" s="77">
        <v>5</v>
      </c>
      <c r="I38" s="77">
        <f aca="true" t="shared" si="14" ref="I38:J43">SUM(K38,M38)</f>
        <v>20</v>
      </c>
      <c r="J38" s="77">
        <f t="shared" si="14"/>
        <v>8</v>
      </c>
      <c r="K38" s="77">
        <v>19</v>
      </c>
      <c r="L38" s="77">
        <v>5</v>
      </c>
      <c r="M38" s="114">
        <v>1</v>
      </c>
      <c r="N38" s="115">
        <v>3</v>
      </c>
      <c r="O38" s="77">
        <v>50</v>
      </c>
      <c r="P38" s="77">
        <v>49</v>
      </c>
      <c r="Q38" s="77">
        <f t="shared" si="4"/>
        <v>20</v>
      </c>
      <c r="R38" s="77">
        <f t="shared" si="5"/>
        <v>37</v>
      </c>
      <c r="S38" s="77">
        <v>1</v>
      </c>
      <c r="T38" s="77">
        <v>1</v>
      </c>
      <c r="U38" s="77">
        <v>18</v>
      </c>
      <c r="V38" s="77">
        <v>34</v>
      </c>
      <c r="W38" s="77">
        <v>1</v>
      </c>
      <c r="X38" s="114">
        <v>2</v>
      </c>
      <c r="Y38" s="159">
        <v>0</v>
      </c>
      <c r="Z38" s="159">
        <v>0</v>
      </c>
      <c r="AA38" s="159">
        <v>13</v>
      </c>
      <c r="AB38" s="159">
        <v>23</v>
      </c>
      <c r="AC38" s="159">
        <v>1735</v>
      </c>
      <c r="AD38" s="159">
        <v>1076</v>
      </c>
      <c r="AE38" s="159">
        <v>1693</v>
      </c>
      <c r="AF38" s="159">
        <v>1041</v>
      </c>
      <c r="AG38" s="159">
        <v>23</v>
      </c>
      <c r="AH38" s="159">
        <v>12</v>
      </c>
      <c r="AI38" s="159">
        <v>53</v>
      </c>
      <c r="AJ38" s="159">
        <v>15</v>
      </c>
      <c r="AK38" s="159">
        <v>243</v>
      </c>
      <c r="AL38" s="159">
        <v>121</v>
      </c>
      <c r="AM38" s="159">
        <v>121</v>
      </c>
      <c r="AN38" s="159">
        <v>123</v>
      </c>
      <c r="AO38" s="159">
        <v>43</v>
      </c>
      <c r="AP38" s="159">
        <v>37</v>
      </c>
      <c r="AQ38" s="159">
        <v>177</v>
      </c>
      <c r="AR38" s="159">
        <v>117</v>
      </c>
      <c r="AS38" s="159">
        <v>77</v>
      </c>
      <c r="AT38" s="159">
        <v>84</v>
      </c>
      <c r="AU38" s="159">
        <v>84</v>
      </c>
      <c r="AV38" s="159">
        <v>61</v>
      </c>
      <c r="AW38" s="159">
        <v>12</v>
      </c>
      <c r="AX38" s="168">
        <v>2</v>
      </c>
      <c r="AY38" s="63"/>
      <c r="AZ38" s="63"/>
      <c r="BA38" s="63"/>
      <c r="BB38" s="63"/>
      <c r="BC38" s="63"/>
      <c r="BD38" s="63"/>
      <c r="BE38" s="63"/>
      <c r="BF38" s="63"/>
      <c r="BG38" s="63"/>
    </row>
    <row r="39" spans="1:59" ht="33" customHeight="1">
      <c r="A39" s="227" t="s">
        <v>530</v>
      </c>
      <c r="B39" s="66">
        <f t="shared" si="12"/>
        <v>7945</v>
      </c>
      <c r="C39" s="77">
        <v>3322</v>
      </c>
      <c r="D39" s="77">
        <v>4623</v>
      </c>
      <c r="E39" s="77">
        <f t="shared" si="13"/>
        <v>66</v>
      </c>
      <c r="F39" s="77">
        <f t="shared" si="13"/>
        <v>125</v>
      </c>
      <c r="G39" s="77">
        <v>3</v>
      </c>
      <c r="H39" s="77">
        <v>14</v>
      </c>
      <c r="I39" s="77">
        <f t="shared" si="14"/>
        <v>8</v>
      </c>
      <c r="J39" s="77">
        <f t="shared" si="14"/>
        <v>16</v>
      </c>
      <c r="K39" s="77">
        <v>8</v>
      </c>
      <c r="L39" s="77">
        <v>13</v>
      </c>
      <c r="M39" s="114">
        <v>0</v>
      </c>
      <c r="N39" s="115">
        <v>3</v>
      </c>
      <c r="O39" s="77">
        <v>31</v>
      </c>
      <c r="P39" s="77">
        <v>49</v>
      </c>
      <c r="Q39" s="77">
        <f t="shared" si="4"/>
        <v>11</v>
      </c>
      <c r="R39" s="77">
        <f t="shared" si="5"/>
        <v>17</v>
      </c>
      <c r="S39" s="77">
        <v>0</v>
      </c>
      <c r="T39" s="77">
        <v>1</v>
      </c>
      <c r="U39" s="77">
        <v>10</v>
      </c>
      <c r="V39" s="77">
        <v>15</v>
      </c>
      <c r="W39" s="77">
        <v>1</v>
      </c>
      <c r="X39" s="114">
        <v>1</v>
      </c>
      <c r="Y39" s="159">
        <v>0</v>
      </c>
      <c r="Z39" s="159">
        <v>0</v>
      </c>
      <c r="AA39" s="159">
        <v>13</v>
      </c>
      <c r="AB39" s="159">
        <v>29</v>
      </c>
      <c r="AC39" s="159">
        <v>839</v>
      </c>
      <c r="AD39" s="159">
        <v>942</v>
      </c>
      <c r="AE39" s="159">
        <v>812</v>
      </c>
      <c r="AF39" s="159">
        <v>908</v>
      </c>
      <c r="AG39" s="159">
        <v>14</v>
      </c>
      <c r="AH39" s="159">
        <v>13</v>
      </c>
      <c r="AI39" s="159">
        <v>17</v>
      </c>
      <c r="AJ39" s="159">
        <v>17</v>
      </c>
      <c r="AK39" s="159">
        <v>137</v>
      </c>
      <c r="AL39" s="159">
        <v>128</v>
      </c>
      <c r="AM39" s="159">
        <v>64</v>
      </c>
      <c r="AN39" s="159">
        <v>99</v>
      </c>
      <c r="AO39" s="159">
        <v>25</v>
      </c>
      <c r="AP39" s="159">
        <v>25</v>
      </c>
      <c r="AQ39" s="159">
        <v>63</v>
      </c>
      <c r="AR39" s="159">
        <v>81</v>
      </c>
      <c r="AS39" s="159">
        <v>38</v>
      </c>
      <c r="AT39" s="159">
        <v>67</v>
      </c>
      <c r="AU39" s="159">
        <v>32</v>
      </c>
      <c r="AV39" s="159">
        <v>88</v>
      </c>
      <c r="AW39" s="159">
        <v>7</v>
      </c>
      <c r="AX39" s="168">
        <v>1</v>
      </c>
      <c r="AY39" s="63"/>
      <c r="AZ39" s="63"/>
      <c r="BA39" s="63"/>
      <c r="BB39" s="63"/>
      <c r="BC39" s="63"/>
      <c r="BD39" s="63"/>
      <c r="BE39" s="63"/>
      <c r="BF39" s="63"/>
      <c r="BG39" s="63"/>
    </row>
    <row r="40" spans="1:59" ht="33" customHeight="1">
      <c r="A40" s="227" t="s">
        <v>531</v>
      </c>
      <c r="B40" s="66">
        <f t="shared" si="12"/>
        <v>5733</v>
      </c>
      <c r="C40" s="77">
        <v>1766</v>
      </c>
      <c r="D40" s="77">
        <v>3967</v>
      </c>
      <c r="E40" s="77">
        <f t="shared" si="13"/>
        <v>40</v>
      </c>
      <c r="F40" s="77">
        <f t="shared" si="13"/>
        <v>75</v>
      </c>
      <c r="G40" s="77">
        <v>3</v>
      </c>
      <c r="H40" s="77">
        <v>11</v>
      </c>
      <c r="I40" s="77">
        <f t="shared" si="14"/>
        <v>10</v>
      </c>
      <c r="J40" s="77">
        <f t="shared" si="14"/>
        <v>10</v>
      </c>
      <c r="K40" s="77">
        <v>9</v>
      </c>
      <c r="L40" s="77">
        <v>7</v>
      </c>
      <c r="M40" s="114">
        <v>1</v>
      </c>
      <c r="N40" s="115">
        <v>3</v>
      </c>
      <c r="O40" s="77">
        <v>18</v>
      </c>
      <c r="P40" s="77">
        <v>41</v>
      </c>
      <c r="Q40" s="77">
        <f t="shared" si="4"/>
        <v>4</v>
      </c>
      <c r="R40" s="77">
        <f t="shared" si="5"/>
        <v>4</v>
      </c>
      <c r="S40" s="77">
        <v>0</v>
      </c>
      <c r="T40" s="77">
        <v>0</v>
      </c>
      <c r="U40" s="77">
        <v>4</v>
      </c>
      <c r="V40" s="77">
        <v>3</v>
      </c>
      <c r="W40" s="77">
        <v>0</v>
      </c>
      <c r="X40" s="114">
        <v>1</v>
      </c>
      <c r="Y40" s="159">
        <v>0</v>
      </c>
      <c r="Z40" s="159">
        <v>0</v>
      </c>
      <c r="AA40" s="159">
        <v>5</v>
      </c>
      <c r="AB40" s="159">
        <v>9</v>
      </c>
      <c r="AC40" s="159">
        <v>361</v>
      </c>
      <c r="AD40" s="159">
        <v>548</v>
      </c>
      <c r="AE40" s="159">
        <v>347</v>
      </c>
      <c r="AF40" s="159">
        <v>524</v>
      </c>
      <c r="AG40" s="159">
        <v>7</v>
      </c>
      <c r="AH40" s="159">
        <v>6</v>
      </c>
      <c r="AI40" s="159">
        <v>4</v>
      </c>
      <c r="AJ40" s="159">
        <v>12</v>
      </c>
      <c r="AK40" s="159">
        <v>47</v>
      </c>
      <c r="AL40" s="159">
        <v>78</v>
      </c>
      <c r="AM40" s="159">
        <v>29</v>
      </c>
      <c r="AN40" s="159">
        <v>64</v>
      </c>
      <c r="AO40" s="159">
        <v>9</v>
      </c>
      <c r="AP40" s="159">
        <v>21</v>
      </c>
      <c r="AQ40" s="159">
        <v>31</v>
      </c>
      <c r="AR40" s="159">
        <v>36</v>
      </c>
      <c r="AS40" s="159">
        <v>16</v>
      </c>
      <c r="AT40" s="159">
        <v>44</v>
      </c>
      <c r="AU40" s="159">
        <v>12</v>
      </c>
      <c r="AV40" s="159">
        <v>49</v>
      </c>
      <c r="AW40" s="159">
        <v>1</v>
      </c>
      <c r="AX40" s="168">
        <v>0</v>
      </c>
      <c r="AY40" s="63"/>
      <c r="AZ40" s="63"/>
      <c r="BA40" s="63"/>
      <c r="BB40" s="63"/>
      <c r="BC40" s="63"/>
      <c r="BD40" s="63"/>
      <c r="BE40" s="63"/>
      <c r="BF40" s="63"/>
      <c r="BG40" s="63"/>
    </row>
    <row r="41" spans="1:59" ht="33" customHeight="1">
      <c r="A41" s="227" t="s">
        <v>532</v>
      </c>
      <c r="B41" s="66">
        <f t="shared" si="12"/>
        <v>2942</v>
      </c>
      <c r="C41" s="77">
        <v>671</v>
      </c>
      <c r="D41" s="77">
        <v>2271</v>
      </c>
      <c r="E41" s="77">
        <f t="shared" si="13"/>
        <v>8</v>
      </c>
      <c r="F41" s="77">
        <f t="shared" si="13"/>
        <v>27</v>
      </c>
      <c r="G41" s="77">
        <v>1</v>
      </c>
      <c r="H41" s="77">
        <v>6</v>
      </c>
      <c r="I41" s="77">
        <f t="shared" si="14"/>
        <v>1</v>
      </c>
      <c r="J41" s="77">
        <f t="shared" si="14"/>
        <v>2</v>
      </c>
      <c r="K41" s="77">
        <v>1</v>
      </c>
      <c r="L41" s="77">
        <v>2</v>
      </c>
      <c r="M41" s="114">
        <v>0</v>
      </c>
      <c r="N41" s="115">
        <v>0</v>
      </c>
      <c r="O41" s="77">
        <v>4</v>
      </c>
      <c r="P41" s="77">
        <v>15</v>
      </c>
      <c r="Q41" s="77">
        <f t="shared" si="4"/>
        <v>1</v>
      </c>
      <c r="R41" s="77">
        <f t="shared" si="5"/>
        <v>0</v>
      </c>
      <c r="S41" s="77">
        <v>0</v>
      </c>
      <c r="T41" s="77">
        <v>0</v>
      </c>
      <c r="U41" s="77">
        <v>1</v>
      </c>
      <c r="V41" s="77">
        <v>0</v>
      </c>
      <c r="W41" s="77">
        <v>0</v>
      </c>
      <c r="X41" s="114">
        <v>0</v>
      </c>
      <c r="Y41" s="159">
        <v>0</v>
      </c>
      <c r="Z41" s="159">
        <v>0</v>
      </c>
      <c r="AA41" s="159">
        <v>1</v>
      </c>
      <c r="AB41" s="159">
        <v>4</v>
      </c>
      <c r="AC41" s="159">
        <v>95</v>
      </c>
      <c r="AD41" s="159">
        <v>200</v>
      </c>
      <c r="AE41" s="159">
        <v>86</v>
      </c>
      <c r="AF41" s="159">
        <v>185</v>
      </c>
      <c r="AG41" s="159">
        <v>1</v>
      </c>
      <c r="AH41" s="159">
        <v>1</v>
      </c>
      <c r="AI41" s="159">
        <v>0</v>
      </c>
      <c r="AJ41" s="159">
        <v>3</v>
      </c>
      <c r="AK41" s="159">
        <v>17</v>
      </c>
      <c r="AL41" s="159">
        <v>35</v>
      </c>
      <c r="AM41" s="159">
        <v>5</v>
      </c>
      <c r="AN41" s="159">
        <v>29</v>
      </c>
      <c r="AO41" s="159">
        <v>3</v>
      </c>
      <c r="AP41" s="159">
        <v>9</v>
      </c>
      <c r="AQ41" s="159">
        <v>4</v>
      </c>
      <c r="AR41" s="159">
        <v>9</v>
      </c>
      <c r="AS41" s="159">
        <v>7</v>
      </c>
      <c r="AT41" s="159">
        <v>12</v>
      </c>
      <c r="AU41" s="159">
        <v>3</v>
      </c>
      <c r="AV41" s="159">
        <v>11</v>
      </c>
      <c r="AW41" s="159">
        <v>0</v>
      </c>
      <c r="AX41" s="168">
        <v>0</v>
      </c>
      <c r="AY41" s="63"/>
      <c r="AZ41" s="63"/>
      <c r="BA41" s="63"/>
      <c r="BB41" s="63"/>
      <c r="BC41" s="63"/>
      <c r="BD41" s="63"/>
      <c r="BE41" s="63"/>
      <c r="BF41" s="63"/>
      <c r="BG41" s="63"/>
    </row>
    <row r="42" spans="1:59" ht="33" customHeight="1">
      <c r="A42" s="227" t="s">
        <v>533</v>
      </c>
      <c r="B42" s="66">
        <f t="shared" si="12"/>
        <v>656</v>
      </c>
      <c r="C42" s="77">
        <v>103</v>
      </c>
      <c r="D42" s="77">
        <v>553</v>
      </c>
      <c r="E42" s="77">
        <f t="shared" si="13"/>
        <v>1</v>
      </c>
      <c r="F42" s="77">
        <f t="shared" si="13"/>
        <v>6</v>
      </c>
      <c r="G42" s="77">
        <v>0</v>
      </c>
      <c r="H42" s="77">
        <v>0</v>
      </c>
      <c r="I42" s="77">
        <f t="shared" si="14"/>
        <v>0</v>
      </c>
      <c r="J42" s="77">
        <f t="shared" si="14"/>
        <v>0</v>
      </c>
      <c r="K42" s="77">
        <v>0</v>
      </c>
      <c r="L42" s="77">
        <v>0</v>
      </c>
      <c r="M42" s="114">
        <v>0</v>
      </c>
      <c r="N42" s="115">
        <v>0</v>
      </c>
      <c r="O42" s="77">
        <v>1</v>
      </c>
      <c r="P42" s="77">
        <v>4</v>
      </c>
      <c r="Q42" s="77">
        <f t="shared" si="4"/>
        <v>0</v>
      </c>
      <c r="R42" s="77">
        <f t="shared" si="5"/>
        <v>1</v>
      </c>
      <c r="S42" s="77">
        <v>0</v>
      </c>
      <c r="T42" s="77">
        <v>1</v>
      </c>
      <c r="U42" s="77">
        <v>0</v>
      </c>
      <c r="V42" s="77">
        <v>0</v>
      </c>
      <c r="W42" s="77">
        <v>0</v>
      </c>
      <c r="X42" s="114">
        <v>0</v>
      </c>
      <c r="Y42" s="159">
        <v>0</v>
      </c>
      <c r="Z42" s="159">
        <v>0</v>
      </c>
      <c r="AA42" s="159">
        <v>0</v>
      </c>
      <c r="AB42" s="159">
        <v>1</v>
      </c>
      <c r="AC42" s="159">
        <v>10</v>
      </c>
      <c r="AD42" s="159">
        <v>30</v>
      </c>
      <c r="AE42" s="159">
        <v>9</v>
      </c>
      <c r="AF42" s="159">
        <v>28</v>
      </c>
      <c r="AG42" s="159">
        <v>0</v>
      </c>
      <c r="AH42" s="159">
        <v>2</v>
      </c>
      <c r="AI42" s="159">
        <v>2</v>
      </c>
      <c r="AJ42" s="159">
        <v>0</v>
      </c>
      <c r="AK42" s="159">
        <v>1</v>
      </c>
      <c r="AL42" s="159">
        <v>5</v>
      </c>
      <c r="AM42" s="159">
        <v>0</v>
      </c>
      <c r="AN42" s="159">
        <v>3</v>
      </c>
      <c r="AO42" s="159">
        <v>1</v>
      </c>
      <c r="AP42" s="159">
        <v>0</v>
      </c>
      <c r="AQ42" s="159">
        <v>0</v>
      </c>
      <c r="AR42" s="159">
        <v>0</v>
      </c>
      <c r="AS42" s="159">
        <v>1</v>
      </c>
      <c r="AT42" s="159">
        <v>2</v>
      </c>
      <c r="AU42" s="159">
        <v>1</v>
      </c>
      <c r="AV42" s="159">
        <v>2</v>
      </c>
      <c r="AW42" s="159">
        <v>1</v>
      </c>
      <c r="AX42" s="168">
        <v>0</v>
      </c>
      <c r="AY42" s="63"/>
      <c r="AZ42" s="63"/>
      <c r="BA42" s="63"/>
      <c r="BB42" s="63"/>
      <c r="BC42" s="63"/>
      <c r="BD42" s="63"/>
      <c r="BE42" s="63"/>
      <c r="BF42" s="63"/>
      <c r="BG42" s="63"/>
    </row>
    <row r="43" spans="1:59" ht="33" customHeight="1" thickBot="1">
      <c r="A43" s="228" t="s">
        <v>528</v>
      </c>
      <c r="B43" s="229">
        <f t="shared" si="12"/>
        <v>1</v>
      </c>
      <c r="C43" s="230">
        <v>1</v>
      </c>
      <c r="D43" s="230">
        <v>0</v>
      </c>
      <c r="E43" s="230">
        <f t="shared" si="13"/>
        <v>0</v>
      </c>
      <c r="F43" s="230">
        <f t="shared" si="13"/>
        <v>0</v>
      </c>
      <c r="G43" s="230">
        <v>0</v>
      </c>
      <c r="H43" s="230">
        <v>0</v>
      </c>
      <c r="I43" s="230">
        <f t="shared" si="14"/>
        <v>0</v>
      </c>
      <c r="J43" s="230">
        <f t="shared" si="14"/>
        <v>0</v>
      </c>
      <c r="K43" s="230">
        <v>0</v>
      </c>
      <c r="L43" s="230">
        <v>0</v>
      </c>
      <c r="M43" s="232">
        <v>0</v>
      </c>
      <c r="N43" s="233">
        <v>0</v>
      </c>
      <c r="O43" s="230">
        <v>0</v>
      </c>
      <c r="P43" s="230">
        <v>0</v>
      </c>
      <c r="Q43" s="230">
        <f t="shared" si="4"/>
        <v>0</v>
      </c>
      <c r="R43" s="230">
        <f t="shared" si="5"/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2"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v>0</v>
      </c>
      <c r="AD43" s="231"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v>0</v>
      </c>
      <c r="AV43" s="231">
        <v>0</v>
      </c>
      <c r="AW43" s="231">
        <v>0</v>
      </c>
      <c r="AX43" s="234">
        <v>0</v>
      </c>
      <c r="AY43" s="63"/>
      <c r="AZ43" s="63"/>
      <c r="BA43" s="63"/>
      <c r="BB43" s="63"/>
      <c r="BC43" s="63"/>
      <c r="BD43" s="63"/>
      <c r="BE43" s="63"/>
      <c r="BF43" s="63"/>
      <c r="BG43" s="63"/>
    </row>
  </sheetData>
  <sheetProtection/>
  <mergeCells count="46">
    <mergeCell ref="AW6:AX6"/>
    <mergeCell ref="AW3:AX3"/>
    <mergeCell ref="AO6:AP6"/>
    <mergeCell ref="AO3:AP3"/>
    <mergeCell ref="AQ3:AR3"/>
    <mergeCell ref="AS3:AT3"/>
    <mergeCell ref="AU6:AV6"/>
    <mergeCell ref="AU3:AV3"/>
    <mergeCell ref="AK6:AL6"/>
    <mergeCell ref="AK3:AL3"/>
    <mergeCell ref="AM6:AN6"/>
    <mergeCell ref="AM3:AN3"/>
    <mergeCell ref="AE5:AF6"/>
    <mergeCell ref="AE3:AF3"/>
    <mergeCell ref="AG3:AH3"/>
    <mergeCell ref="AI6:AJ6"/>
    <mergeCell ref="AI3:AJ3"/>
    <mergeCell ref="AA5:AA6"/>
    <mergeCell ref="AB5:AB6"/>
    <mergeCell ref="AA3:AB3"/>
    <mergeCell ref="AC5:AD6"/>
    <mergeCell ref="AC3:AD3"/>
    <mergeCell ref="Z5:Z6"/>
    <mergeCell ref="Y3:Z3"/>
    <mergeCell ref="U3:V3"/>
    <mergeCell ref="S6:T6"/>
    <mergeCell ref="U6:V6"/>
    <mergeCell ref="S3:T3"/>
    <mergeCell ref="W3:X3"/>
    <mergeCell ref="Q5:R6"/>
    <mergeCell ref="Q3:R3"/>
    <mergeCell ref="Y5:Y6"/>
    <mergeCell ref="M6:N6"/>
    <mergeCell ref="M3:N3"/>
    <mergeCell ref="O5:P6"/>
    <mergeCell ref="O3:P3"/>
    <mergeCell ref="A3:A8"/>
    <mergeCell ref="E5:F6"/>
    <mergeCell ref="G5:H6"/>
    <mergeCell ref="G3:H3"/>
    <mergeCell ref="B3:D6"/>
    <mergeCell ref="I5:J6"/>
    <mergeCell ref="I3:J3"/>
    <mergeCell ref="K6:L6"/>
    <mergeCell ref="E3:F3"/>
    <mergeCell ref="K3:L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55" r:id="rId1"/>
  <headerFooter alignWithMargins="0">
    <oddFooter>&amp;R&amp;A &amp;P/&amp;N</oddFooter>
  </headerFooter>
  <colBreaks count="1" manualBreakCount="1">
    <brk id="24" max="1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</sheetPr>
  <dimension ref="A1:BL150"/>
  <sheetViews>
    <sheetView zoomScale="70" zoomScaleNormal="70" zoomScaleSheetLayoutView="200" workbookViewId="0" topLeftCell="A1">
      <selection activeCell="Q16" sqref="Q16"/>
    </sheetView>
  </sheetViews>
  <sheetFormatPr defaultColWidth="9.00390625" defaultRowHeight="13.5"/>
  <cols>
    <col min="1" max="1" width="13.25390625" style="10" customWidth="1"/>
    <col min="2" max="3" width="8.875" style="10" customWidth="1"/>
    <col min="4" max="58" width="5.875" style="10" customWidth="1"/>
    <col min="59" max="16384" width="9.00390625" style="10" customWidth="1"/>
  </cols>
  <sheetData>
    <row r="1" spans="1:22" ht="30" customHeight="1">
      <c r="A1" s="3" t="s">
        <v>534</v>
      </c>
      <c r="B1" s="4"/>
      <c r="C1" s="4"/>
      <c r="D1" s="4"/>
      <c r="E1" s="4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</row>
    <row r="2" spans="1:22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58" ht="24.75" customHeight="1">
      <c r="A3" s="407" t="s">
        <v>455</v>
      </c>
      <c r="B3" s="401" t="s">
        <v>535</v>
      </c>
      <c r="C3" s="418"/>
      <c r="D3" s="401" t="s">
        <v>536</v>
      </c>
      <c r="E3" s="402"/>
      <c r="F3" s="401" t="s">
        <v>537</v>
      </c>
      <c r="G3" s="402"/>
      <c r="H3" s="235" t="s">
        <v>593</v>
      </c>
      <c r="I3" s="236" t="s">
        <v>594</v>
      </c>
      <c r="J3" s="237" t="s">
        <v>538</v>
      </c>
      <c r="K3" s="401" t="s">
        <v>539</v>
      </c>
      <c r="L3" s="402"/>
      <c r="M3" s="401" t="s">
        <v>540</v>
      </c>
      <c r="N3" s="418"/>
      <c r="O3" s="401" t="s">
        <v>541</v>
      </c>
      <c r="P3" s="418"/>
      <c r="Q3" s="401" t="s">
        <v>542</v>
      </c>
      <c r="R3" s="418"/>
      <c r="S3" s="401" t="s">
        <v>543</v>
      </c>
      <c r="T3" s="418"/>
      <c r="U3" s="401" t="s">
        <v>544</v>
      </c>
      <c r="V3" s="418"/>
      <c r="W3" s="401" t="s">
        <v>545</v>
      </c>
      <c r="X3" s="418"/>
      <c r="Y3" s="401" t="s">
        <v>546</v>
      </c>
      <c r="Z3" s="418"/>
      <c r="AA3" s="401" t="s">
        <v>547</v>
      </c>
      <c r="AB3" s="418"/>
      <c r="AC3" s="405" t="s">
        <v>548</v>
      </c>
      <c r="AD3" s="429"/>
      <c r="AE3" s="401" t="s">
        <v>549</v>
      </c>
      <c r="AF3" s="402"/>
      <c r="AG3" s="401" t="s">
        <v>550</v>
      </c>
      <c r="AH3" s="418"/>
      <c r="AI3" s="405" t="s">
        <v>551</v>
      </c>
      <c r="AJ3" s="406"/>
      <c r="AK3" s="401" t="s">
        <v>552</v>
      </c>
      <c r="AL3" s="402"/>
      <c r="AM3" s="401" t="s">
        <v>553</v>
      </c>
      <c r="AN3" s="418"/>
      <c r="AO3" s="405" t="s">
        <v>554</v>
      </c>
      <c r="AP3" s="406"/>
      <c r="AQ3" s="401" t="s">
        <v>555</v>
      </c>
      <c r="AR3" s="418"/>
      <c r="AS3" s="401" t="s">
        <v>556</v>
      </c>
      <c r="AT3" s="402"/>
      <c r="AU3" s="405" t="s">
        <v>557</v>
      </c>
      <c r="AV3" s="429"/>
      <c r="AW3" s="401" t="s">
        <v>558</v>
      </c>
      <c r="AX3" s="418"/>
      <c r="AY3" s="401" t="s">
        <v>559</v>
      </c>
      <c r="AZ3" s="418"/>
      <c r="BA3" s="401" t="s">
        <v>560</v>
      </c>
      <c r="BB3" s="418"/>
      <c r="BC3" s="401" t="s">
        <v>561</v>
      </c>
      <c r="BD3" s="418"/>
      <c r="BE3" s="401" t="s">
        <v>562</v>
      </c>
      <c r="BF3" s="422"/>
    </row>
    <row r="4" spans="1:58" ht="4.5" customHeight="1">
      <c r="A4" s="408"/>
      <c r="B4" s="238"/>
      <c r="C4" s="15"/>
      <c r="D4" s="14"/>
      <c r="E4" s="14"/>
      <c r="F4" s="13"/>
      <c r="G4" s="14"/>
      <c r="H4" s="132"/>
      <c r="I4" s="15"/>
      <c r="J4" s="14"/>
      <c r="K4" s="13"/>
      <c r="L4" s="14"/>
      <c r="M4" s="13"/>
      <c r="N4" s="15"/>
      <c r="O4" s="14"/>
      <c r="P4" s="14"/>
      <c r="Q4" s="13"/>
      <c r="R4" s="15"/>
      <c r="S4" s="13"/>
      <c r="T4" s="14"/>
      <c r="U4" s="13"/>
      <c r="V4" s="15"/>
      <c r="W4" s="13"/>
      <c r="X4" s="15"/>
      <c r="Y4" s="13"/>
      <c r="Z4" s="15"/>
      <c r="AA4" s="13"/>
      <c r="AB4" s="15"/>
      <c r="AC4" s="11"/>
      <c r="AD4" s="133"/>
      <c r="AE4" s="13"/>
      <c r="AF4" s="14"/>
      <c r="AG4" s="13"/>
      <c r="AH4" s="15"/>
      <c r="AI4" s="11"/>
      <c r="AJ4" s="12"/>
      <c r="AK4" s="13"/>
      <c r="AL4" s="14"/>
      <c r="AM4" s="13"/>
      <c r="AN4" s="15"/>
      <c r="AO4" s="11"/>
      <c r="AP4" s="12"/>
      <c r="AQ4" s="13"/>
      <c r="AR4" s="15"/>
      <c r="AS4" s="13"/>
      <c r="AT4" s="14"/>
      <c r="AU4" s="11"/>
      <c r="AV4" s="133"/>
      <c r="AW4" s="13"/>
      <c r="AX4" s="14"/>
      <c r="AY4" s="13"/>
      <c r="AZ4" s="14"/>
      <c r="BA4" s="13"/>
      <c r="BB4" s="14"/>
      <c r="BC4" s="13"/>
      <c r="BD4" s="14"/>
      <c r="BE4" s="13"/>
      <c r="BF4" s="16"/>
    </row>
    <row r="5" spans="1:58" ht="19.5" customHeight="1">
      <c r="A5" s="409"/>
      <c r="B5" s="21"/>
      <c r="C5" s="22"/>
      <c r="F5" s="21"/>
      <c r="G5" s="134"/>
      <c r="H5" s="135"/>
      <c r="I5" s="29"/>
      <c r="J5" s="28"/>
      <c r="K5" s="19"/>
      <c r="L5" s="20"/>
      <c r="M5" s="27"/>
      <c r="N5" s="29"/>
      <c r="O5" s="137"/>
      <c r="P5" s="137"/>
      <c r="Q5" s="21"/>
      <c r="R5" s="22"/>
      <c r="S5" s="19"/>
      <c r="T5" s="20"/>
      <c r="U5" s="19"/>
      <c r="V5" s="23"/>
      <c r="W5" s="400" t="s">
        <v>563</v>
      </c>
      <c r="X5" s="434"/>
      <c r="Y5" s="21"/>
      <c r="Z5" s="22"/>
      <c r="AA5" s="21"/>
      <c r="AB5" s="22"/>
      <c r="AC5" s="435" t="s">
        <v>564</v>
      </c>
      <c r="AD5" s="436"/>
      <c r="AE5" s="403" t="s">
        <v>565</v>
      </c>
      <c r="AF5" s="416"/>
      <c r="AG5" s="423" t="s">
        <v>566</v>
      </c>
      <c r="AH5" s="432"/>
      <c r="AI5" s="399" t="s">
        <v>567</v>
      </c>
      <c r="AJ5" s="431" t="s">
        <v>568</v>
      </c>
      <c r="AK5" s="403" t="s">
        <v>569</v>
      </c>
      <c r="AL5" s="404"/>
      <c r="AM5" s="403" t="s">
        <v>570</v>
      </c>
      <c r="AN5" s="416" t="s">
        <v>571</v>
      </c>
      <c r="AO5" s="399" t="s">
        <v>572</v>
      </c>
      <c r="AP5" s="398"/>
      <c r="AQ5" s="403" t="s">
        <v>573</v>
      </c>
      <c r="AR5" s="416" t="s">
        <v>595</v>
      </c>
      <c r="AS5" s="403" t="s">
        <v>574</v>
      </c>
      <c r="AT5" s="416" t="s">
        <v>575</v>
      </c>
      <c r="AU5" s="399" t="s">
        <v>576</v>
      </c>
      <c r="AV5" s="431"/>
      <c r="AW5" s="403" t="s">
        <v>577</v>
      </c>
      <c r="AX5" s="404"/>
      <c r="AY5" s="403" t="s">
        <v>578</v>
      </c>
      <c r="AZ5" s="404" t="s">
        <v>579</v>
      </c>
      <c r="BA5" s="403" t="s">
        <v>580</v>
      </c>
      <c r="BB5" s="404"/>
      <c r="BC5" s="403" t="s">
        <v>581</v>
      </c>
      <c r="BD5" s="404"/>
      <c r="BE5" s="403" t="s">
        <v>494</v>
      </c>
      <c r="BF5" s="433" t="s">
        <v>576</v>
      </c>
    </row>
    <row r="6" spans="1:58" ht="144.75" customHeight="1">
      <c r="A6" s="409"/>
      <c r="B6" s="27" t="s">
        <v>582</v>
      </c>
      <c r="C6" s="29" t="s">
        <v>583</v>
      </c>
      <c r="D6" s="403" t="s">
        <v>584</v>
      </c>
      <c r="E6" s="430"/>
      <c r="F6" s="403" t="s">
        <v>585</v>
      </c>
      <c r="G6" s="404"/>
      <c r="H6" s="141" t="s">
        <v>253</v>
      </c>
      <c r="I6" s="239" t="s">
        <v>254</v>
      </c>
      <c r="J6" s="142" t="s">
        <v>586</v>
      </c>
      <c r="K6" s="403" t="s">
        <v>587</v>
      </c>
      <c r="L6" s="391"/>
      <c r="M6" s="27" t="s">
        <v>588</v>
      </c>
      <c r="N6" s="29" t="s">
        <v>489</v>
      </c>
      <c r="O6" s="403" t="s">
        <v>589</v>
      </c>
      <c r="P6" s="416"/>
      <c r="Q6" s="403" t="s">
        <v>590</v>
      </c>
      <c r="R6" s="416"/>
      <c r="S6" s="426" t="s">
        <v>591</v>
      </c>
      <c r="T6" s="427"/>
      <c r="U6" s="27" t="s">
        <v>494</v>
      </c>
      <c r="V6" s="29" t="s">
        <v>489</v>
      </c>
      <c r="W6" s="392"/>
      <c r="X6" s="434"/>
      <c r="Y6" s="27" t="s">
        <v>588</v>
      </c>
      <c r="Z6" s="29" t="s">
        <v>563</v>
      </c>
      <c r="AA6" s="27" t="s">
        <v>592</v>
      </c>
      <c r="AB6" s="29" t="s">
        <v>563</v>
      </c>
      <c r="AC6" s="437"/>
      <c r="AD6" s="436"/>
      <c r="AE6" s="403"/>
      <c r="AF6" s="416"/>
      <c r="AG6" s="423"/>
      <c r="AH6" s="432"/>
      <c r="AI6" s="428"/>
      <c r="AJ6" s="431"/>
      <c r="AK6" s="403"/>
      <c r="AL6" s="404"/>
      <c r="AM6" s="425"/>
      <c r="AN6" s="416"/>
      <c r="AO6" s="399"/>
      <c r="AP6" s="398"/>
      <c r="AQ6" s="425"/>
      <c r="AR6" s="416"/>
      <c r="AS6" s="425"/>
      <c r="AT6" s="416"/>
      <c r="AU6" s="399"/>
      <c r="AV6" s="431"/>
      <c r="AW6" s="403"/>
      <c r="AX6" s="404"/>
      <c r="AY6" s="403"/>
      <c r="AZ6" s="404"/>
      <c r="BA6" s="403"/>
      <c r="BB6" s="404"/>
      <c r="BC6" s="403"/>
      <c r="BD6" s="404"/>
      <c r="BE6" s="403"/>
      <c r="BF6" s="433"/>
    </row>
    <row r="7" spans="1:58" ht="4.5" customHeight="1">
      <c r="A7" s="409"/>
      <c r="B7" s="240"/>
      <c r="C7" s="204"/>
      <c r="D7" s="202"/>
      <c r="E7" s="241"/>
      <c r="F7" s="202"/>
      <c r="G7" s="203"/>
      <c r="H7" s="242"/>
      <c r="I7" s="204"/>
      <c r="J7" s="203"/>
      <c r="K7" s="202"/>
      <c r="L7" s="201"/>
      <c r="M7" s="202"/>
      <c r="N7" s="204"/>
      <c r="O7" s="202"/>
      <c r="P7" s="204"/>
      <c r="Q7" s="202"/>
      <c r="R7" s="204"/>
      <c r="S7" s="243"/>
      <c r="T7" s="244"/>
      <c r="U7" s="243"/>
      <c r="V7" s="244"/>
      <c r="W7" s="200"/>
      <c r="X7" s="245"/>
      <c r="Y7" s="202"/>
      <c r="Z7" s="204"/>
      <c r="AA7" s="202"/>
      <c r="AB7" s="204"/>
      <c r="AC7" s="246"/>
      <c r="AD7" s="247"/>
      <c r="AE7" s="202"/>
      <c r="AF7" s="204"/>
      <c r="AG7" s="206"/>
      <c r="AH7" s="248"/>
      <c r="AI7" s="249"/>
      <c r="AJ7" s="250"/>
      <c r="AK7" s="202"/>
      <c r="AL7" s="203"/>
      <c r="AM7" s="251"/>
      <c r="AN7" s="204"/>
      <c r="AO7" s="198"/>
      <c r="AP7" s="199"/>
      <c r="AQ7" s="251"/>
      <c r="AR7" s="204"/>
      <c r="AS7" s="251"/>
      <c r="AT7" s="204"/>
      <c r="AU7" s="198"/>
      <c r="AV7" s="250"/>
      <c r="AW7" s="202"/>
      <c r="AX7" s="203"/>
      <c r="AY7" s="202"/>
      <c r="AZ7" s="203"/>
      <c r="BA7" s="202"/>
      <c r="BB7" s="203"/>
      <c r="BC7" s="202"/>
      <c r="BD7" s="203"/>
      <c r="BE7" s="202"/>
      <c r="BF7" s="252"/>
    </row>
    <row r="8" spans="1:58" ht="24.75" customHeight="1" thickBot="1">
      <c r="A8" s="410"/>
      <c r="B8" s="44" t="s">
        <v>196</v>
      </c>
      <c r="C8" s="45" t="s">
        <v>195</v>
      </c>
      <c r="D8" s="44" t="s">
        <v>196</v>
      </c>
      <c r="E8" s="45" t="s">
        <v>195</v>
      </c>
      <c r="F8" s="44" t="s">
        <v>196</v>
      </c>
      <c r="G8" s="45" t="s">
        <v>195</v>
      </c>
      <c r="H8" s="45" t="s">
        <v>195</v>
      </c>
      <c r="I8" s="45" t="s">
        <v>195</v>
      </c>
      <c r="J8" s="45" t="s">
        <v>196</v>
      </c>
      <c r="K8" s="44" t="s">
        <v>196</v>
      </c>
      <c r="L8" s="45" t="s">
        <v>195</v>
      </c>
      <c r="M8" s="44" t="s">
        <v>196</v>
      </c>
      <c r="N8" s="45" t="s">
        <v>195</v>
      </c>
      <c r="O8" s="44" t="s">
        <v>196</v>
      </c>
      <c r="P8" s="45" t="s">
        <v>195</v>
      </c>
      <c r="Q8" s="44" t="s">
        <v>196</v>
      </c>
      <c r="R8" s="45" t="s">
        <v>195</v>
      </c>
      <c r="S8" s="44" t="s">
        <v>196</v>
      </c>
      <c r="T8" s="45" t="s">
        <v>195</v>
      </c>
      <c r="U8" s="44" t="s">
        <v>196</v>
      </c>
      <c r="V8" s="45" t="s">
        <v>195</v>
      </c>
      <c r="W8" s="45" t="s">
        <v>196</v>
      </c>
      <c r="X8" s="45" t="s">
        <v>195</v>
      </c>
      <c r="Y8" s="45" t="s">
        <v>196</v>
      </c>
      <c r="Z8" s="45" t="s">
        <v>195</v>
      </c>
      <c r="AA8" s="45" t="s">
        <v>196</v>
      </c>
      <c r="AB8" s="45" t="s">
        <v>195</v>
      </c>
      <c r="AC8" s="45" t="s">
        <v>196</v>
      </c>
      <c r="AD8" s="45" t="s">
        <v>195</v>
      </c>
      <c r="AE8" s="45" t="s">
        <v>196</v>
      </c>
      <c r="AF8" s="45" t="s">
        <v>195</v>
      </c>
      <c r="AG8" s="45" t="s">
        <v>196</v>
      </c>
      <c r="AH8" s="45" t="s">
        <v>195</v>
      </c>
      <c r="AI8" s="45" t="s">
        <v>196</v>
      </c>
      <c r="AJ8" s="45" t="s">
        <v>195</v>
      </c>
      <c r="AK8" s="45" t="s">
        <v>196</v>
      </c>
      <c r="AL8" s="45" t="s">
        <v>195</v>
      </c>
      <c r="AM8" s="45" t="s">
        <v>196</v>
      </c>
      <c r="AN8" s="45" t="s">
        <v>195</v>
      </c>
      <c r="AO8" s="45" t="s">
        <v>196</v>
      </c>
      <c r="AP8" s="45" t="s">
        <v>195</v>
      </c>
      <c r="AQ8" s="45" t="s">
        <v>196</v>
      </c>
      <c r="AR8" s="45" t="s">
        <v>195</v>
      </c>
      <c r="AS8" s="45" t="s">
        <v>196</v>
      </c>
      <c r="AT8" s="45" t="s">
        <v>195</v>
      </c>
      <c r="AU8" s="45" t="s">
        <v>196</v>
      </c>
      <c r="AV8" s="45" t="s">
        <v>195</v>
      </c>
      <c r="AW8" s="45" t="s">
        <v>196</v>
      </c>
      <c r="AX8" s="45" t="s">
        <v>195</v>
      </c>
      <c r="AY8" s="45" t="s">
        <v>196</v>
      </c>
      <c r="AZ8" s="45" t="s">
        <v>195</v>
      </c>
      <c r="BA8" s="45" t="s">
        <v>196</v>
      </c>
      <c r="BB8" s="45" t="s">
        <v>195</v>
      </c>
      <c r="BC8" s="45" t="s">
        <v>196</v>
      </c>
      <c r="BD8" s="45" t="s">
        <v>195</v>
      </c>
      <c r="BE8" s="45" t="s">
        <v>196</v>
      </c>
      <c r="BF8" s="46" t="s">
        <v>195</v>
      </c>
    </row>
    <row r="9" spans="1:64" ht="15" customHeight="1" hidden="1">
      <c r="A9" s="47"/>
      <c r="B9" s="253"/>
      <c r="C9" s="253"/>
      <c r="D9" s="253"/>
      <c r="E9" s="253"/>
      <c r="F9" s="253"/>
      <c r="G9" s="253"/>
      <c r="H9" s="253"/>
      <c r="I9" s="253"/>
      <c r="J9" s="253"/>
      <c r="K9" s="254"/>
      <c r="L9" s="255"/>
      <c r="M9" s="253"/>
      <c r="N9" s="256"/>
      <c r="O9" s="253"/>
      <c r="P9" s="253"/>
      <c r="Q9" s="253"/>
      <c r="R9" s="253"/>
      <c r="S9" s="253"/>
      <c r="T9" s="253"/>
      <c r="U9" s="253"/>
      <c r="V9" s="254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8"/>
      <c r="BG9" s="63"/>
      <c r="BH9" s="63"/>
      <c r="BI9" s="63"/>
      <c r="BJ9" s="63"/>
      <c r="BK9" s="63"/>
      <c r="BL9" s="63"/>
    </row>
    <row r="10" spans="1:64" s="7" customFormat="1" ht="34.5" customHeight="1">
      <c r="A10" s="226" t="s">
        <v>926</v>
      </c>
      <c r="B10" s="259">
        <v>2183</v>
      </c>
      <c r="C10" s="260">
        <v>823</v>
      </c>
      <c r="D10" s="260">
        <v>28</v>
      </c>
      <c r="E10" s="260">
        <v>23</v>
      </c>
      <c r="F10" s="260">
        <v>2</v>
      </c>
      <c r="G10" s="260">
        <v>467</v>
      </c>
      <c r="H10" s="260">
        <v>270</v>
      </c>
      <c r="I10" s="260">
        <v>216</v>
      </c>
      <c r="J10" s="260">
        <v>355</v>
      </c>
      <c r="K10" s="261">
        <v>194</v>
      </c>
      <c r="L10" s="262">
        <v>81</v>
      </c>
      <c r="M10" s="260">
        <v>42</v>
      </c>
      <c r="N10" s="260">
        <v>33</v>
      </c>
      <c r="O10" s="260">
        <v>240</v>
      </c>
      <c r="P10" s="260">
        <v>153</v>
      </c>
      <c r="Q10" s="260">
        <v>177</v>
      </c>
      <c r="R10" s="260">
        <v>125</v>
      </c>
      <c r="S10" s="260">
        <v>79</v>
      </c>
      <c r="T10" s="260">
        <v>77</v>
      </c>
      <c r="U10" s="260">
        <v>622</v>
      </c>
      <c r="V10" s="261">
        <v>468</v>
      </c>
      <c r="W10" s="263">
        <v>216</v>
      </c>
      <c r="X10" s="263">
        <v>178</v>
      </c>
      <c r="Y10" s="263">
        <v>57</v>
      </c>
      <c r="Z10" s="263">
        <v>61</v>
      </c>
      <c r="AA10" s="263">
        <v>159</v>
      </c>
      <c r="AB10" s="263">
        <v>117</v>
      </c>
      <c r="AC10" s="263">
        <v>53</v>
      </c>
      <c r="AD10" s="263">
        <v>102</v>
      </c>
      <c r="AE10" s="263">
        <v>17</v>
      </c>
      <c r="AF10" s="263">
        <v>44</v>
      </c>
      <c r="AG10" s="263">
        <v>36</v>
      </c>
      <c r="AH10" s="263">
        <v>58</v>
      </c>
      <c r="AI10" s="263">
        <v>438</v>
      </c>
      <c r="AJ10" s="263">
        <v>451</v>
      </c>
      <c r="AK10" s="263">
        <v>323</v>
      </c>
      <c r="AL10" s="263">
        <v>271</v>
      </c>
      <c r="AM10" s="263">
        <v>115</v>
      </c>
      <c r="AN10" s="263">
        <v>180</v>
      </c>
      <c r="AO10" s="263">
        <v>81</v>
      </c>
      <c r="AP10" s="263">
        <v>162</v>
      </c>
      <c r="AQ10" s="263">
        <v>59</v>
      </c>
      <c r="AR10" s="263">
        <v>130</v>
      </c>
      <c r="AS10" s="263">
        <v>22</v>
      </c>
      <c r="AT10" s="263">
        <v>32</v>
      </c>
      <c r="AU10" s="263">
        <v>376</v>
      </c>
      <c r="AV10" s="263">
        <v>377</v>
      </c>
      <c r="AW10" s="263">
        <v>11</v>
      </c>
      <c r="AX10" s="263">
        <v>2</v>
      </c>
      <c r="AY10" s="263">
        <v>44</v>
      </c>
      <c r="AZ10" s="263">
        <v>40</v>
      </c>
      <c r="BA10" s="263">
        <v>95</v>
      </c>
      <c r="BB10" s="263">
        <v>117</v>
      </c>
      <c r="BC10" s="263">
        <v>44</v>
      </c>
      <c r="BD10" s="263">
        <v>85</v>
      </c>
      <c r="BE10" s="263">
        <v>182</v>
      </c>
      <c r="BF10" s="264">
        <v>133</v>
      </c>
      <c r="BG10" s="55"/>
      <c r="BH10" s="55"/>
      <c r="BI10" s="55"/>
      <c r="BJ10" s="55"/>
      <c r="BK10" s="55"/>
      <c r="BL10" s="55"/>
    </row>
    <row r="11" spans="1:64" s="7" customFormat="1" ht="34.5" customHeight="1">
      <c r="A11" s="226">
        <v>20</v>
      </c>
      <c r="B11" s="259">
        <v>2228</v>
      </c>
      <c r="C11" s="260">
        <v>834</v>
      </c>
      <c r="D11" s="260">
        <v>24</v>
      </c>
      <c r="E11" s="260">
        <v>32</v>
      </c>
      <c r="F11" s="260">
        <v>4</v>
      </c>
      <c r="G11" s="260">
        <v>508</v>
      </c>
      <c r="H11" s="260">
        <v>278</v>
      </c>
      <c r="I11" s="260">
        <v>199</v>
      </c>
      <c r="J11" s="260">
        <v>359</v>
      </c>
      <c r="K11" s="261">
        <v>154</v>
      </c>
      <c r="L11" s="262">
        <v>81</v>
      </c>
      <c r="M11" s="260">
        <v>46</v>
      </c>
      <c r="N11" s="260">
        <v>37</v>
      </c>
      <c r="O11" s="260">
        <v>249</v>
      </c>
      <c r="P11" s="260">
        <v>170</v>
      </c>
      <c r="Q11" s="260">
        <v>208</v>
      </c>
      <c r="R11" s="260">
        <v>121</v>
      </c>
      <c r="S11" s="260">
        <v>79</v>
      </c>
      <c r="T11" s="260">
        <v>76</v>
      </c>
      <c r="U11" s="260">
        <v>620</v>
      </c>
      <c r="V11" s="261">
        <v>477</v>
      </c>
      <c r="W11" s="263">
        <v>209</v>
      </c>
      <c r="X11" s="263">
        <v>219</v>
      </c>
      <c r="Y11" s="263">
        <v>55</v>
      </c>
      <c r="Z11" s="263">
        <v>60</v>
      </c>
      <c r="AA11" s="263">
        <v>154</v>
      </c>
      <c r="AB11" s="263">
        <v>159</v>
      </c>
      <c r="AC11" s="263">
        <v>83</v>
      </c>
      <c r="AD11" s="263">
        <v>119</v>
      </c>
      <c r="AE11" s="263">
        <v>28</v>
      </c>
      <c r="AF11" s="263">
        <v>54</v>
      </c>
      <c r="AG11" s="263">
        <v>55</v>
      </c>
      <c r="AH11" s="263">
        <v>65</v>
      </c>
      <c r="AI11" s="263">
        <v>456</v>
      </c>
      <c r="AJ11" s="263">
        <v>490</v>
      </c>
      <c r="AK11" s="263">
        <v>325</v>
      </c>
      <c r="AL11" s="263">
        <v>324</v>
      </c>
      <c r="AM11" s="263">
        <v>131</v>
      </c>
      <c r="AN11" s="263">
        <v>166</v>
      </c>
      <c r="AO11" s="263">
        <v>90</v>
      </c>
      <c r="AP11" s="263">
        <v>183</v>
      </c>
      <c r="AQ11" s="263">
        <v>49</v>
      </c>
      <c r="AR11" s="263">
        <v>153</v>
      </c>
      <c r="AS11" s="263">
        <v>41</v>
      </c>
      <c r="AT11" s="263">
        <v>30</v>
      </c>
      <c r="AU11" s="263">
        <v>329</v>
      </c>
      <c r="AV11" s="263">
        <v>418</v>
      </c>
      <c r="AW11" s="263">
        <v>13</v>
      </c>
      <c r="AX11" s="263">
        <v>6</v>
      </c>
      <c r="AY11" s="263">
        <v>32</v>
      </c>
      <c r="AZ11" s="263">
        <v>33</v>
      </c>
      <c r="BA11" s="263">
        <v>86</v>
      </c>
      <c r="BB11" s="263">
        <v>129</v>
      </c>
      <c r="BC11" s="263">
        <v>43</v>
      </c>
      <c r="BD11" s="263">
        <v>95</v>
      </c>
      <c r="BE11" s="263">
        <v>155</v>
      </c>
      <c r="BF11" s="264">
        <v>155</v>
      </c>
      <c r="BG11" s="55"/>
      <c r="BH11" s="55"/>
      <c r="BI11" s="55"/>
      <c r="BJ11" s="55"/>
      <c r="BK11" s="55"/>
      <c r="BL11" s="55"/>
    </row>
    <row r="12" spans="1:64" ht="34.5" customHeight="1">
      <c r="A12" s="265">
        <v>21</v>
      </c>
      <c r="B12" s="266">
        <f aca="true" t="shared" si="0" ref="B12:AG12">SUM(B14:B43)</f>
        <v>2316</v>
      </c>
      <c r="C12" s="267">
        <f t="shared" si="0"/>
        <v>906</v>
      </c>
      <c r="D12" s="267">
        <f t="shared" si="0"/>
        <v>18</v>
      </c>
      <c r="E12" s="267">
        <f t="shared" si="0"/>
        <v>37</v>
      </c>
      <c r="F12" s="267">
        <f t="shared" si="0"/>
        <v>3</v>
      </c>
      <c r="G12" s="267">
        <f t="shared" si="0"/>
        <v>503</v>
      </c>
      <c r="H12" s="267">
        <f t="shared" si="0"/>
        <v>239</v>
      </c>
      <c r="I12" s="267">
        <f t="shared" si="0"/>
        <v>185</v>
      </c>
      <c r="J12" s="267">
        <f t="shared" si="0"/>
        <v>410</v>
      </c>
      <c r="K12" s="268">
        <f t="shared" si="0"/>
        <v>205</v>
      </c>
      <c r="L12" s="269">
        <f t="shared" si="0"/>
        <v>85</v>
      </c>
      <c r="M12" s="267">
        <f t="shared" si="0"/>
        <v>43</v>
      </c>
      <c r="N12" s="267">
        <f t="shared" si="0"/>
        <v>29</v>
      </c>
      <c r="O12" s="267">
        <f t="shared" si="0"/>
        <v>277</v>
      </c>
      <c r="P12" s="267">
        <f t="shared" si="0"/>
        <v>193</v>
      </c>
      <c r="Q12" s="267">
        <f t="shared" si="0"/>
        <v>204</v>
      </c>
      <c r="R12" s="267">
        <f t="shared" si="0"/>
        <v>132</v>
      </c>
      <c r="S12" s="267">
        <f t="shared" si="0"/>
        <v>99</v>
      </c>
      <c r="T12" s="267">
        <f t="shared" si="0"/>
        <v>88</v>
      </c>
      <c r="U12" s="267">
        <f t="shared" si="0"/>
        <v>660</v>
      </c>
      <c r="V12" s="268">
        <f t="shared" si="0"/>
        <v>437</v>
      </c>
      <c r="W12" s="270">
        <f t="shared" si="0"/>
        <v>231</v>
      </c>
      <c r="X12" s="270">
        <f t="shared" si="0"/>
        <v>190</v>
      </c>
      <c r="Y12" s="270">
        <f t="shared" si="0"/>
        <v>52</v>
      </c>
      <c r="Z12" s="270">
        <f t="shared" si="0"/>
        <v>58</v>
      </c>
      <c r="AA12" s="270">
        <f t="shared" si="0"/>
        <v>179</v>
      </c>
      <c r="AB12" s="270">
        <f t="shared" si="0"/>
        <v>132</v>
      </c>
      <c r="AC12" s="270">
        <f t="shared" si="0"/>
        <v>76</v>
      </c>
      <c r="AD12" s="270">
        <f t="shared" si="0"/>
        <v>106</v>
      </c>
      <c r="AE12" s="270">
        <f t="shared" si="0"/>
        <v>34</v>
      </c>
      <c r="AF12" s="270">
        <f t="shared" si="0"/>
        <v>42</v>
      </c>
      <c r="AG12" s="270">
        <f t="shared" si="0"/>
        <v>42</v>
      </c>
      <c r="AH12" s="270">
        <f aca="true" t="shared" si="1" ref="AH12:BF12">SUM(AH14:AH43)</f>
        <v>64</v>
      </c>
      <c r="AI12" s="270">
        <f t="shared" si="1"/>
        <v>470</v>
      </c>
      <c r="AJ12" s="270">
        <f t="shared" si="1"/>
        <v>459</v>
      </c>
      <c r="AK12" s="270">
        <f t="shared" si="1"/>
        <v>311</v>
      </c>
      <c r="AL12" s="270">
        <f t="shared" si="1"/>
        <v>297</v>
      </c>
      <c r="AM12" s="270">
        <f t="shared" si="1"/>
        <v>159</v>
      </c>
      <c r="AN12" s="270">
        <f t="shared" si="1"/>
        <v>162</v>
      </c>
      <c r="AO12" s="270">
        <f t="shared" si="1"/>
        <v>94</v>
      </c>
      <c r="AP12" s="270">
        <f t="shared" si="1"/>
        <v>218</v>
      </c>
      <c r="AQ12" s="270">
        <f t="shared" si="1"/>
        <v>58</v>
      </c>
      <c r="AR12" s="270">
        <f t="shared" si="1"/>
        <v>177</v>
      </c>
      <c r="AS12" s="270">
        <f t="shared" si="1"/>
        <v>36</v>
      </c>
      <c r="AT12" s="270">
        <f t="shared" si="1"/>
        <v>41</v>
      </c>
      <c r="AU12" s="270">
        <f t="shared" si="1"/>
        <v>387</v>
      </c>
      <c r="AV12" s="270">
        <f t="shared" si="1"/>
        <v>384</v>
      </c>
      <c r="AW12" s="270">
        <f t="shared" si="1"/>
        <v>12</v>
      </c>
      <c r="AX12" s="270">
        <f t="shared" si="1"/>
        <v>7</v>
      </c>
      <c r="AY12" s="270">
        <f t="shared" si="1"/>
        <v>38</v>
      </c>
      <c r="AZ12" s="270">
        <f t="shared" si="1"/>
        <v>32</v>
      </c>
      <c r="BA12" s="270">
        <f t="shared" si="1"/>
        <v>105</v>
      </c>
      <c r="BB12" s="270">
        <f t="shared" si="1"/>
        <v>121</v>
      </c>
      <c r="BC12" s="270">
        <f t="shared" si="1"/>
        <v>43</v>
      </c>
      <c r="BD12" s="270">
        <f t="shared" si="1"/>
        <v>72</v>
      </c>
      <c r="BE12" s="270">
        <f t="shared" si="1"/>
        <v>189</v>
      </c>
      <c r="BF12" s="271">
        <f t="shared" si="1"/>
        <v>152</v>
      </c>
      <c r="BG12" s="63"/>
      <c r="BH12" s="63"/>
      <c r="BI12" s="63"/>
      <c r="BJ12" s="63"/>
      <c r="BK12" s="63"/>
      <c r="BL12" s="63"/>
    </row>
    <row r="13" spans="1:64" ht="19.5" customHeight="1">
      <c r="A13" s="226"/>
      <c r="B13" s="272"/>
      <c r="C13" s="273"/>
      <c r="D13" s="273"/>
      <c r="E13" s="273"/>
      <c r="F13" s="273"/>
      <c r="G13" s="273"/>
      <c r="H13" s="273"/>
      <c r="I13" s="273"/>
      <c r="J13" s="273"/>
      <c r="K13" s="274"/>
      <c r="L13" s="275"/>
      <c r="M13" s="273"/>
      <c r="N13" s="273"/>
      <c r="O13" s="273"/>
      <c r="P13" s="273"/>
      <c r="Q13" s="273"/>
      <c r="R13" s="273"/>
      <c r="S13" s="273"/>
      <c r="T13" s="273"/>
      <c r="U13" s="273"/>
      <c r="V13" s="274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8"/>
      <c r="BG13" s="63"/>
      <c r="BH13" s="63"/>
      <c r="BI13" s="63"/>
      <c r="BJ13" s="63"/>
      <c r="BK13" s="63"/>
      <c r="BL13" s="63"/>
    </row>
    <row r="14" spans="1:64" ht="33.75" customHeight="1">
      <c r="A14" s="226" t="s">
        <v>507</v>
      </c>
      <c r="B14" s="16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114">
        <v>0</v>
      </c>
      <c r="L14" s="115">
        <v>0</v>
      </c>
      <c r="M14" s="77">
        <v>1</v>
      </c>
      <c r="N14" s="77">
        <v>0</v>
      </c>
      <c r="O14" s="77">
        <v>0</v>
      </c>
      <c r="P14" s="77">
        <v>0</v>
      </c>
      <c r="Q14" s="77">
        <v>0</v>
      </c>
      <c r="R14" s="77">
        <v>1</v>
      </c>
      <c r="S14" s="77">
        <v>0</v>
      </c>
      <c r="T14" s="77">
        <v>0</v>
      </c>
      <c r="U14" s="77">
        <v>0</v>
      </c>
      <c r="V14" s="114">
        <v>0</v>
      </c>
      <c r="W14" s="159">
        <f aca="true" t="shared" si="2" ref="W14:X18">SUM(Y14,AA14)</f>
        <v>0</v>
      </c>
      <c r="X14" s="159">
        <f t="shared" si="2"/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f aca="true" t="shared" si="3" ref="AC14:AD18">SUM(AE14,AG14)</f>
        <v>2</v>
      </c>
      <c r="AD14" s="159">
        <f t="shared" si="3"/>
        <v>0</v>
      </c>
      <c r="AE14" s="159">
        <v>0</v>
      </c>
      <c r="AF14" s="159">
        <v>0</v>
      </c>
      <c r="AG14" s="159">
        <v>2</v>
      </c>
      <c r="AH14" s="159">
        <v>0</v>
      </c>
      <c r="AI14" s="159">
        <f aca="true" t="shared" si="4" ref="AI14:AJ18">SUM(AK14,AM14)</f>
        <v>0</v>
      </c>
      <c r="AJ14" s="159">
        <f t="shared" si="4"/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f aca="true" t="shared" si="5" ref="AO14:AP18">SUM(AQ14,AS14)</f>
        <v>0</v>
      </c>
      <c r="AP14" s="159">
        <f t="shared" si="5"/>
        <v>0</v>
      </c>
      <c r="AQ14" s="159">
        <v>0</v>
      </c>
      <c r="AR14" s="159">
        <v>0</v>
      </c>
      <c r="AS14" s="159">
        <v>0</v>
      </c>
      <c r="AT14" s="159">
        <v>0</v>
      </c>
      <c r="AU14" s="159">
        <f aca="true" t="shared" si="6" ref="AU14:AV18">SUM(AW14,AY14,BA14,BC14,BE14)</f>
        <v>0</v>
      </c>
      <c r="AV14" s="159">
        <f t="shared" si="6"/>
        <v>0</v>
      </c>
      <c r="AW14" s="159">
        <v>0</v>
      </c>
      <c r="AX14" s="159">
        <v>0</v>
      </c>
      <c r="AY14" s="159">
        <v>0</v>
      </c>
      <c r="AZ14" s="159">
        <v>0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68">
        <v>0</v>
      </c>
      <c r="BG14" s="63"/>
      <c r="BH14" s="63"/>
      <c r="BI14" s="63"/>
      <c r="BJ14" s="63"/>
      <c r="BK14" s="63"/>
      <c r="BL14" s="63"/>
    </row>
    <row r="15" spans="1:64" ht="33.75" customHeight="1">
      <c r="A15" s="226" t="s">
        <v>508</v>
      </c>
      <c r="B15" s="16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114">
        <v>0</v>
      </c>
      <c r="L15" s="115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114">
        <v>0</v>
      </c>
      <c r="W15" s="159">
        <f t="shared" si="2"/>
        <v>0</v>
      </c>
      <c r="X15" s="159">
        <f t="shared" si="2"/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f t="shared" si="3"/>
        <v>0</v>
      </c>
      <c r="AD15" s="159">
        <f t="shared" si="3"/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f t="shared" si="4"/>
        <v>0</v>
      </c>
      <c r="AJ15" s="159">
        <f t="shared" si="4"/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f t="shared" si="5"/>
        <v>0</v>
      </c>
      <c r="AP15" s="159">
        <f t="shared" si="5"/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f t="shared" si="6"/>
        <v>1</v>
      </c>
      <c r="AV15" s="159">
        <f t="shared" si="6"/>
        <v>0</v>
      </c>
      <c r="AW15" s="159">
        <v>0</v>
      </c>
      <c r="AX15" s="159">
        <v>0</v>
      </c>
      <c r="AY15" s="159">
        <v>0</v>
      </c>
      <c r="AZ15" s="159">
        <v>0</v>
      </c>
      <c r="BA15" s="159">
        <v>0</v>
      </c>
      <c r="BB15" s="159">
        <v>0</v>
      </c>
      <c r="BC15" s="159">
        <v>0</v>
      </c>
      <c r="BD15" s="159">
        <v>0</v>
      </c>
      <c r="BE15" s="159">
        <v>1</v>
      </c>
      <c r="BF15" s="168">
        <v>0</v>
      </c>
      <c r="BG15" s="63"/>
      <c r="BH15" s="63"/>
      <c r="BI15" s="63"/>
      <c r="BJ15" s="63"/>
      <c r="BK15" s="63"/>
      <c r="BL15" s="63"/>
    </row>
    <row r="16" spans="1:64" ht="33.75" customHeight="1">
      <c r="A16" s="226" t="s">
        <v>509</v>
      </c>
      <c r="B16" s="16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114">
        <v>0</v>
      </c>
      <c r="L16" s="115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114">
        <v>1</v>
      </c>
      <c r="W16" s="159">
        <f t="shared" si="2"/>
        <v>1</v>
      </c>
      <c r="X16" s="159">
        <f t="shared" si="2"/>
        <v>0</v>
      </c>
      <c r="Y16" s="159">
        <v>0</v>
      </c>
      <c r="Z16" s="159">
        <v>0</v>
      </c>
      <c r="AA16" s="159">
        <v>1</v>
      </c>
      <c r="AB16" s="159">
        <v>0</v>
      </c>
      <c r="AC16" s="159">
        <f t="shared" si="3"/>
        <v>0</v>
      </c>
      <c r="AD16" s="159">
        <f t="shared" si="3"/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f t="shared" si="4"/>
        <v>0</v>
      </c>
      <c r="AJ16" s="159">
        <f t="shared" si="4"/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f t="shared" si="5"/>
        <v>0</v>
      </c>
      <c r="AP16" s="159">
        <f t="shared" si="5"/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f t="shared" si="6"/>
        <v>0</v>
      </c>
      <c r="AV16" s="159">
        <f t="shared" si="6"/>
        <v>0</v>
      </c>
      <c r="AW16" s="159"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68">
        <v>0</v>
      </c>
      <c r="BG16" s="63"/>
      <c r="BH16" s="63"/>
      <c r="BI16" s="63"/>
      <c r="BJ16" s="63"/>
      <c r="BK16" s="63"/>
      <c r="BL16" s="63"/>
    </row>
    <row r="17" spans="1:64" ht="33.75" customHeight="1">
      <c r="A17" s="276" t="s">
        <v>510</v>
      </c>
      <c r="B17" s="16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114">
        <v>0</v>
      </c>
      <c r="L17" s="115">
        <v>0</v>
      </c>
      <c r="M17" s="77">
        <v>0</v>
      </c>
      <c r="N17" s="77">
        <v>1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114">
        <v>2</v>
      </c>
      <c r="W17" s="159">
        <f t="shared" si="2"/>
        <v>0</v>
      </c>
      <c r="X17" s="159">
        <f t="shared" si="2"/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f t="shared" si="3"/>
        <v>0</v>
      </c>
      <c r="AD17" s="159">
        <f t="shared" si="3"/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f t="shared" si="4"/>
        <v>0</v>
      </c>
      <c r="AJ17" s="159">
        <f t="shared" si="4"/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f t="shared" si="5"/>
        <v>0</v>
      </c>
      <c r="AP17" s="159">
        <f t="shared" si="5"/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f t="shared" si="6"/>
        <v>0</v>
      </c>
      <c r="AV17" s="159">
        <f t="shared" si="6"/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68">
        <v>0</v>
      </c>
      <c r="BG17" s="63"/>
      <c r="BH17" s="63"/>
      <c r="BI17" s="63"/>
      <c r="BJ17" s="63"/>
      <c r="BK17" s="63"/>
      <c r="BL17" s="63"/>
    </row>
    <row r="18" spans="1:64" ht="33.75" customHeight="1">
      <c r="A18" s="227" t="s">
        <v>511</v>
      </c>
      <c r="B18" s="16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114">
        <v>0</v>
      </c>
      <c r="L18" s="115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114">
        <v>0</v>
      </c>
      <c r="W18" s="159">
        <f t="shared" si="2"/>
        <v>1</v>
      </c>
      <c r="X18" s="159">
        <f t="shared" si="2"/>
        <v>0</v>
      </c>
      <c r="Y18" s="159">
        <v>1</v>
      </c>
      <c r="Z18" s="159">
        <v>0</v>
      </c>
      <c r="AA18" s="159">
        <v>0</v>
      </c>
      <c r="AB18" s="159">
        <v>0</v>
      </c>
      <c r="AC18" s="159">
        <f t="shared" si="3"/>
        <v>0</v>
      </c>
      <c r="AD18" s="159">
        <f t="shared" si="3"/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f t="shared" si="4"/>
        <v>0</v>
      </c>
      <c r="AJ18" s="159">
        <f t="shared" si="4"/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f t="shared" si="5"/>
        <v>0</v>
      </c>
      <c r="AP18" s="159">
        <f t="shared" si="5"/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f t="shared" si="6"/>
        <v>0</v>
      </c>
      <c r="AV18" s="159">
        <f t="shared" si="6"/>
        <v>1</v>
      </c>
      <c r="AW18" s="159">
        <v>0</v>
      </c>
      <c r="AX18" s="159">
        <v>0</v>
      </c>
      <c r="AY18" s="159">
        <v>0</v>
      </c>
      <c r="AZ18" s="159">
        <v>0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68">
        <v>1</v>
      </c>
      <c r="BG18" s="63"/>
      <c r="BH18" s="63"/>
      <c r="BI18" s="63"/>
      <c r="BJ18" s="63"/>
      <c r="BK18" s="63"/>
      <c r="BL18" s="63"/>
    </row>
    <row r="19" spans="1:64" ht="19.5" customHeight="1">
      <c r="A19" s="227"/>
      <c r="B19" s="167"/>
      <c r="C19" s="77"/>
      <c r="D19" s="77"/>
      <c r="E19" s="77"/>
      <c r="F19" s="77"/>
      <c r="G19" s="77"/>
      <c r="H19" s="77"/>
      <c r="I19" s="77"/>
      <c r="J19" s="77"/>
      <c r="K19" s="114"/>
      <c r="L19" s="115"/>
      <c r="M19" s="77"/>
      <c r="N19" s="77"/>
      <c r="O19" s="77"/>
      <c r="P19" s="77"/>
      <c r="Q19" s="77"/>
      <c r="R19" s="77"/>
      <c r="S19" s="77"/>
      <c r="T19" s="77"/>
      <c r="U19" s="77"/>
      <c r="V19" s="114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68"/>
      <c r="BG19" s="63"/>
      <c r="BH19" s="63"/>
      <c r="BI19" s="63"/>
      <c r="BJ19" s="63"/>
      <c r="BK19" s="63"/>
      <c r="BL19" s="63"/>
    </row>
    <row r="20" spans="1:64" ht="33.75" customHeight="1">
      <c r="A20" s="227" t="s">
        <v>512</v>
      </c>
      <c r="B20" s="16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114">
        <v>0</v>
      </c>
      <c r="L20" s="115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1</v>
      </c>
      <c r="S20" s="77">
        <v>0</v>
      </c>
      <c r="T20" s="77">
        <v>0</v>
      </c>
      <c r="U20" s="77">
        <v>1</v>
      </c>
      <c r="V20" s="114">
        <v>0</v>
      </c>
      <c r="W20" s="159">
        <f aca="true" t="shared" si="7" ref="W20:X24">SUM(Y20,AA20)</f>
        <v>0</v>
      </c>
      <c r="X20" s="159">
        <f t="shared" si="7"/>
        <v>2</v>
      </c>
      <c r="Y20" s="159">
        <v>0</v>
      </c>
      <c r="Z20" s="159">
        <v>1</v>
      </c>
      <c r="AA20" s="159">
        <v>0</v>
      </c>
      <c r="AB20" s="159">
        <v>1</v>
      </c>
      <c r="AC20" s="159">
        <f aca="true" t="shared" si="8" ref="AC20:AD24">SUM(AE20,AG20)</f>
        <v>0</v>
      </c>
      <c r="AD20" s="159">
        <f t="shared" si="8"/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f aca="true" t="shared" si="9" ref="AI20:AJ24">SUM(AK20,AM20)</f>
        <v>0</v>
      </c>
      <c r="AJ20" s="159">
        <f t="shared" si="9"/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f aca="true" t="shared" si="10" ref="AO20:AP24">SUM(AQ20,AS20)</f>
        <v>0</v>
      </c>
      <c r="AP20" s="159">
        <f t="shared" si="10"/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f aca="true" t="shared" si="11" ref="AU20:AV24">SUM(AW20,AY20,BA20,BC20,BE20)</f>
        <v>1</v>
      </c>
      <c r="AV20" s="159">
        <f t="shared" si="11"/>
        <v>1</v>
      </c>
      <c r="AW20" s="159">
        <v>0</v>
      </c>
      <c r="AX20" s="159">
        <v>0</v>
      </c>
      <c r="AY20" s="159">
        <v>0</v>
      </c>
      <c r="AZ20" s="159">
        <v>0</v>
      </c>
      <c r="BA20" s="159">
        <v>0</v>
      </c>
      <c r="BB20" s="159">
        <v>0</v>
      </c>
      <c r="BC20" s="159">
        <v>0</v>
      </c>
      <c r="BD20" s="159">
        <v>0</v>
      </c>
      <c r="BE20" s="159">
        <v>1</v>
      </c>
      <c r="BF20" s="168">
        <v>1</v>
      </c>
      <c r="BG20" s="63"/>
      <c r="BH20" s="63"/>
      <c r="BI20" s="63"/>
      <c r="BJ20" s="63"/>
      <c r="BK20" s="63"/>
      <c r="BL20" s="63"/>
    </row>
    <row r="21" spans="1:64" ht="33.75" customHeight="1">
      <c r="A21" s="227" t="s">
        <v>513</v>
      </c>
      <c r="B21" s="16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114">
        <v>0</v>
      </c>
      <c r="L21" s="115">
        <v>0</v>
      </c>
      <c r="M21" s="77">
        <v>2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114">
        <v>1</v>
      </c>
      <c r="W21" s="159">
        <f t="shared" si="7"/>
        <v>2</v>
      </c>
      <c r="X21" s="159">
        <f t="shared" si="7"/>
        <v>0</v>
      </c>
      <c r="Y21" s="159">
        <v>2</v>
      </c>
      <c r="Z21" s="159">
        <v>0</v>
      </c>
      <c r="AA21" s="159">
        <v>0</v>
      </c>
      <c r="AB21" s="159">
        <v>0</v>
      </c>
      <c r="AC21" s="159">
        <f t="shared" si="8"/>
        <v>0</v>
      </c>
      <c r="AD21" s="159">
        <f t="shared" si="8"/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f t="shared" si="9"/>
        <v>0</v>
      </c>
      <c r="AJ21" s="159">
        <f t="shared" si="9"/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f t="shared" si="10"/>
        <v>0</v>
      </c>
      <c r="AP21" s="159">
        <f t="shared" si="10"/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f t="shared" si="11"/>
        <v>0</v>
      </c>
      <c r="AV21" s="159">
        <f t="shared" si="11"/>
        <v>1</v>
      </c>
      <c r="AW21" s="159">
        <v>0</v>
      </c>
      <c r="AX21" s="159">
        <v>0</v>
      </c>
      <c r="AY21" s="159">
        <v>0</v>
      </c>
      <c r="AZ21" s="159">
        <v>0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68">
        <v>1</v>
      </c>
      <c r="BG21" s="63"/>
      <c r="BH21" s="63"/>
      <c r="BI21" s="63"/>
      <c r="BJ21" s="63"/>
      <c r="BK21" s="63"/>
      <c r="BL21" s="63"/>
    </row>
    <row r="22" spans="1:64" ht="33.75" customHeight="1">
      <c r="A22" s="227" t="s">
        <v>514</v>
      </c>
      <c r="B22" s="16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114">
        <v>0</v>
      </c>
      <c r="L22" s="115">
        <v>0</v>
      </c>
      <c r="M22" s="77">
        <v>0</v>
      </c>
      <c r="N22" s="77">
        <v>0</v>
      </c>
      <c r="O22" s="77">
        <v>1</v>
      </c>
      <c r="P22" s="77">
        <v>0</v>
      </c>
      <c r="Q22" s="77">
        <v>0</v>
      </c>
      <c r="R22" s="77">
        <v>2</v>
      </c>
      <c r="S22" s="77">
        <v>0</v>
      </c>
      <c r="T22" s="77">
        <v>0</v>
      </c>
      <c r="U22" s="77">
        <v>2</v>
      </c>
      <c r="V22" s="114">
        <v>1</v>
      </c>
      <c r="W22" s="159">
        <f t="shared" si="7"/>
        <v>0</v>
      </c>
      <c r="X22" s="159">
        <f t="shared" si="7"/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f t="shared" si="8"/>
        <v>0</v>
      </c>
      <c r="AD22" s="159">
        <f t="shared" si="8"/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f t="shared" si="9"/>
        <v>1</v>
      </c>
      <c r="AJ22" s="159">
        <f t="shared" si="9"/>
        <v>0</v>
      </c>
      <c r="AK22" s="159">
        <v>0</v>
      </c>
      <c r="AL22" s="159">
        <v>0</v>
      </c>
      <c r="AM22" s="159">
        <v>1</v>
      </c>
      <c r="AN22" s="159">
        <v>0</v>
      </c>
      <c r="AO22" s="159">
        <f t="shared" si="10"/>
        <v>0</v>
      </c>
      <c r="AP22" s="159">
        <f t="shared" si="10"/>
        <v>1</v>
      </c>
      <c r="AQ22" s="159">
        <v>0</v>
      </c>
      <c r="AR22" s="159">
        <v>0</v>
      </c>
      <c r="AS22" s="159">
        <v>0</v>
      </c>
      <c r="AT22" s="159">
        <v>1</v>
      </c>
      <c r="AU22" s="159">
        <f t="shared" si="11"/>
        <v>3</v>
      </c>
      <c r="AV22" s="159">
        <f t="shared" si="11"/>
        <v>0</v>
      </c>
      <c r="AW22" s="159"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3</v>
      </c>
      <c r="BF22" s="168">
        <v>0</v>
      </c>
      <c r="BG22" s="63"/>
      <c r="BH22" s="63"/>
      <c r="BI22" s="63"/>
      <c r="BJ22" s="63"/>
      <c r="BK22" s="63"/>
      <c r="BL22" s="63"/>
    </row>
    <row r="23" spans="1:64" ht="33.75" customHeight="1">
      <c r="A23" s="227" t="s">
        <v>515</v>
      </c>
      <c r="B23" s="16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114">
        <v>0</v>
      </c>
      <c r="L23" s="115">
        <v>0</v>
      </c>
      <c r="M23" s="77">
        <v>0</v>
      </c>
      <c r="N23" s="77">
        <v>0</v>
      </c>
      <c r="O23" s="77">
        <v>2</v>
      </c>
      <c r="P23" s="77">
        <v>1</v>
      </c>
      <c r="Q23" s="77">
        <v>5</v>
      </c>
      <c r="R23" s="77">
        <v>1</v>
      </c>
      <c r="S23" s="77">
        <v>0</v>
      </c>
      <c r="T23" s="77">
        <v>0</v>
      </c>
      <c r="U23" s="77">
        <v>4</v>
      </c>
      <c r="V23" s="114">
        <v>2</v>
      </c>
      <c r="W23" s="159">
        <f t="shared" si="7"/>
        <v>2</v>
      </c>
      <c r="X23" s="159">
        <f t="shared" si="7"/>
        <v>1</v>
      </c>
      <c r="Y23" s="159">
        <v>2</v>
      </c>
      <c r="Z23" s="159">
        <v>1</v>
      </c>
      <c r="AA23" s="159">
        <v>0</v>
      </c>
      <c r="AB23" s="159">
        <v>0</v>
      </c>
      <c r="AC23" s="159">
        <f t="shared" si="8"/>
        <v>0</v>
      </c>
      <c r="AD23" s="159">
        <f t="shared" si="8"/>
        <v>1</v>
      </c>
      <c r="AE23" s="159">
        <v>0</v>
      </c>
      <c r="AF23" s="159">
        <v>0</v>
      </c>
      <c r="AG23" s="159">
        <v>0</v>
      </c>
      <c r="AH23" s="159">
        <v>1</v>
      </c>
      <c r="AI23" s="159">
        <f t="shared" si="9"/>
        <v>0</v>
      </c>
      <c r="AJ23" s="159">
        <f t="shared" si="9"/>
        <v>1</v>
      </c>
      <c r="AK23" s="159">
        <v>0</v>
      </c>
      <c r="AL23" s="159">
        <v>1</v>
      </c>
      <c r="AM23" s="159">
        <v>0</v>
      </c>
      <c r="AN23" s="159">
        <v>0</v>
      </c>
      <c r="AO23" s="159">
        <f t="shared" si="10"/>
        <v>0</v>
      </c>
      <c r="AP23" s="159">
        <f t="shared" si="10"/>
        <v>1</v>
      </c>
      <c r="AQ23" s="159">
        <v>0</v>
      </c>
      <c r="AR23" s="159">
        <v>0</v>
      </c>
      <c r="AS23" s="159">
        <v>0</v>
      </c>
      <c r="AT23" s="159">
        <v>1</v>
      </c>
      <c r="AU23" s="159">
        <f t="shared" si="11"/>
        <v>2</v>
      </c>
      <c r="AV23" s="159">
        <f t="shared" si="11"/>
        <v>2</v>
      </c>
      <c r="AW23" s="159">
        <v>0</v>
      </c>
      <c r="AX23" s="159">
        <v>0</v>
      </c>
      <c r="AY23" s="159">
        <v>0</v>
      </c>
      <c r="AZ23" s="159">
        <v>0</v>
      </c>
      <c r="BA23" s="159">
        <v>0</v>
      </c>
      <c r="BB23" s="159">
        <v>0</v>
      </c>
      <c r="BC23" s="159">
        <v>0</v>
      </c>
      <c r="BD23" s="159">
        <v>0</v>
      </c>
      <c r="BE23" s="159">
        <v>2</v>
      </c>
      <c r="BF23" s="168">
        <v>2</v>
      </c>
      <c r="BG23" s="63"/>
      <c r="BH23" s="63"/>
      <c r="BI23" s="63"/>
      <c r="BJ23" s="63"/>
      <c r="BK23" s="63"/>
      <c r="BL23" s="63"/>
    </row>
    <row r="24" spans="1:64" ht="33.75" customHeight="1">
      <c r="A24" s="227" t="s">
        <v>516</v>
      </c>
      <c r="B24" s="16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1</v>
      </c>
      <c r="J24" s="77">
        <v>0</v>
      </c>
      <c r="K24" s="114">
        <v>0</v>
      </c>
      <c r="L24" s="115">
        <v>0</v>
      </c>
      <c r="M24" s="77">
        <v>0</v>
      </c>
      <c r="N24" s="77">
        <v>0</v>
      </c>
      <c r="O24" s="77">
        <v>0</v>
      </c>
      <c r="P24" s="77">
        <v>1</v>
      </c>
      <c r="Q24" s="77">
        <v>2</v>
      </c>
      <c r="R24" s="77">
        <v>0</v>
      </c>
      <c r="S24" s="77">
        <v>0</v>
      </c>
      <c r="T24" s="77">
        <v>0</v>
      </c>
      <c r="U24" s="77">
        <v>2</v>
      </c>
      <c r="V24" s="114">
        <v>0</v>
      </c>
      <c r="W24" s="159">
        <f t="shared" si="7"/>
        <v>1</v>
      </c>
      <c r="X24" s="159">
        <f t="shared" si="7"/>
        <v>1</v>
      </c>
      <c r="Y24" s="159">
        <v>0</v>
      </c>
      <c r="Z24" s="159">
        <v>1</v>
      </c>
      <c r="AA24" s="159">
        <v>1</v>
      </c>
      <c r="AB24" s="159">
        <v>0</v>
      </c>
      <c r="AC24" s="159">
        <f t="shared" si="8"/>
        <v>0</v>
      </c>
      <c r="AD24" s="159">
        <f t="shared" si="8"/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f t="shared" si="9"/>
        <v>0</v>
      </c>
      <c r="AJ24" s="159">
        <f t="shared" si="9"/>
        <v>1</v>
      </c>
      <c r="AK24" s="159">
        <v>0</v>
      </c>
      <c r="AL24" s="159">
        <v>1</v>
      </c>
      <c r="AM24" s="159">
        <v>0</v>
      </c>
      <c r="AN24" s="159">
        <v>0</v>
      </c>
      <c r="AO24" s="159">
        <f t="shared" si="10"/>
        <v>0</v>
      </c>
      <c r="AP24" s="159">
        <f t="shared" si="10"/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f t="shared" si="11"/>
        <v>5</v>
      </c>
      <c r="AV24" s="159">
        <f t="shared" si="11"/>
        <v>2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5</v>
      </c>
      <c r="BF24" s="168">
        <v>2</v>
      </c>
      <c r="BG24" s="63"/>
      <c r="BH24" s="63"/>
      <c r="BI24" s="63"/>
      <c r="BJ24" s="63"/>
      <c r="BK24" s="63"/>
      <c r="BL24" s="63"/>
    </row>
    <row r="25" spans="1:64" ht="19.5" customHeight="1">
      <c r="A25" s="227"/>
      <c r="B25" s="167"/>
      <c r="C25" s="77"/>
      <c r="D25" s="77"/>
      <c r="E25" s="77"/>
      <c r="F25" s="77"/>
      <c r="G25" s="77"/>
      <c r="H25" s="77"/>
      <c r="I25" s="77"/>
      <c r="J25" s="77"/>
      <c r="K25" s="114"/>
      <c r="L25" s="115"/>
      <c r="M25" s="77"/>
      <c r="N25" s="77"/>
      <c r="O25" s="77"/>
      <c r="P25" s="77"/>
      <c r="Q25" s="77"/>
      <c r="R25" s="77"/>
      <c r="S25" s="77"/>
      <c r="T25" s="77"/>
      <c r="U25" s="77"/>
      <c r="V25" s="114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68"/>
      <c r="BG25" s="63"/>
      <c r="BH25" s="63"/>
      <c r="BI25" s="63"/>
      <c r="BJ25" s="63"/>
      <c r="BK25" s="63"/>
      <c r="BL25" s="63"/>
    </row>
    <row r="26" spans="1:64" ht="33.75" customHeight="1">
      <c r="A26" s="227" t="s">
        <v>517</v>
      </c>
      <c r="B26" s="167">
        <v>2</v>
      </c>
      <c r="C26" s="77">
        <v>3</v>
      </c>
      <c r="D26" s="77">
        <v>0</v>
      </c>
      <c r="E26" s="77">
        <v>1</v>
      </c>
      <c r="F26" s="77">
        <v>0</v>
      </c>
      <c r="G26" s="77">
        <v>3</v>
      </c>
      <c r="H26" s="77">
        <v>5</v>
      </c>
      <c r="I26" s="77">
        <v>3</v>
      </c>
      <c r="J26" s="77">
        <v>0</v>
      </c>
      <c r="K26" s="114">
        <v>1</v>
      </c>
      <c r="L26" s="115">
        <v>0</v>
      </c>
      <c r="M26" s="77">
        <v>2</v>
      </c>
      <c r="N26" s="77">
        <v>1</v>
      </c>
      <c r="O26" s="77">
        <v>0</v>
      </c>
      <c r="P26" s="77">
        <v>2</v>
      </c>
      <c r="Q26" s="77">
        <v>4</v>
      </c>
      <c r="R26" s="77">
        <v>4</v>
      </c>
      <c r="S26" s="77">
        <v>0</v>
      </c>
      <c r="T26" s="77">
        <v>0</v>
      </c>
      <c r="U26" s="77">
        <v>3</v>
      </c>
      <c r="V26" s="114">
        <v>3</v>
      </c>
      <c r="W26" s="159">
        <f aca="true" t="shared" si="12" ref="W26:X30">SUM(Y26,AA26)</f>
        <v>4</v>
      </c>
      <c r="X26" s="159">
        <f t="shared" si="12"/>
        <v>0</v>
      </c>
      <c r="Y26" s="159">
        <v>3</v>
      </c>
      <c r="Z26" s="159">
        <v>0</v>
      </c>
      <c r="AA26" s="159">
        <v>1</v>
      </c>
      <c r="AB26" s="159">
        <v>0</v>
      </c>
      <c r="AC26" s="159">
        <f aca="true" t="shared" si="13" ref="AC26:AD30">SUM(AE26,AG26)</f>
        <v>0</v>
      </c>
      <c r="AD26" s="159">
        <f t="shared" si="13"/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f aca="true" t="shared" si="14" ref="AI26:AJ30">SUM(AK26,AM26)</f>
        <v>2</v>
      </c>
      <c r="AJ26" s="159">
        <f t="shared" si="14"/>
        <v>0</v>
      </c>
      <c r="AK26" s="159">
        <v>1</v>
      </c>
      <c r="AL26" s="159">
        <v>0</v>
      </c>
      <c r="AM26" s="159">
        <v>1</v>
      </c>
      <c r="AN26" s="159">
        <v>0</v>
      </c>
      <c r="AO26" s="159">
        <f aca="true" t="shared" si="15" ref="AO26:AP30">SUM(AQ26,AS26)</f>
        <v>0</v>
      </c>
      <c r="AP26" s="159">
        <f t="shared" si="15"/>
        <v>1</v>
      </c>
      <c r="AQ26" s="159">
        <v>0</v>
      </c>
      <c r="AR26" s="159">
        <v>0</v>
      </c>
      <c r="AS26" s="159">
        <v>0</v>
      </c>
      <c r="AT26" s="159">
        <v>1</v>
      </c>
      <c r="AU26" s="159">
        <f aca="true" t="shared" si="16" ref="AU26:AV30">SUM(AW26,AY26,BA26,BC26,BE26)</f>
        <v>2</v>
      </c>
      <c r="AV26" s="159">
        <f t="shared" si="16"/>
        <v>0</v>
      </c>
      <c r="AW26" s="159">
        <v>0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59">
        <v>2</v>
      </c>
      <c r="BF26" s="168">
        <v>0</v>
      </c>
      <c r="BG26" s="63"/>
      <c r="BH26" s="63"/>
      <c r="BI26" s="63"/>
      <c r="BJ26" s="63"/>
      <c r="BK26" s="63"/>
      <c r="BL26" s="63"/>
    </row>
    <row r="27" spans="1:64" ht="33.75" customHeight="1">
      <c r="A27" s="227" t="s">
        <v>518</v>
      </c>
      <c r="B27" s="167">
        <v>5</v>
      </c>
      <c r="C27" s="77">
        <v>5</v>
      </c>
      <c r="D27" s="77">
        <v>1</v>
      </c>
      <c r="E27" s="77">
        <v>0</v>
      </c>
      <c r="F27" s="77">
        <v>0</v>
      </c>
      <c r="G27" s="77">
        <v>10</v>
      </c>
      <c r="H27" s="77">
        <v>4</v>
      </c>
      <c r="I27" s="77">
        <v>5</v>
      </c>
      <c r="J27" s="77">
        <v>0</v>
      </c>
      <c r="K27" s="114">
        <v>0</v>
      </c>
      <c r="L27" s="115">
        <v>0</v>
      </c>
      <c r="M27" s="77">
        <v>1</v>
      </c>
      <c r="N27" s="77">
        <v>1</v>
      </c>
      <c r="O27" s="77">
        <v>2</v>
      </c>
      <c r="P27" s="77">
        <v>0</v>
      </c>
      <c r="Q27" s="77">
        <v>2</v>
      </c>
      <c r="R27" s="77">
        <v>3</v>
      </c>
      <c r="S27" s="77">
        <v>0</v>
      </c>
      <c r="T27" s="77">
        <v>0</v>
      </c>
      <c r="U27" s="77">
        <v>5</v>
      </c>
      <c r="V27" s="114">
        <v>1</v>
      </c>
      <c r="W27" s="159">
        <f t="shared" si="12"/>
        <v>5</v>
      </c>
      <c r="X27" s="159">
        <f t="shared" si="12"/>
        <v>1</v>
      </c>
      <c r="Y27" s="159">
        <v>5</v>
      </c>
      <c r="Z27" s="159">
        <v>0</v>
      </c>
      <c r="AA27" s="159">
        <v>0</v>
      </c>
      <c r="AB27" s="159">
        <v>1</v>
      </c>
      <c r="AC27" s="159">
        <f t="shared" si="13"/>
        <v>0</v>
      </c>
      <c r="AD27" s="159">
        <f t="shared" si="13"/>
        <v>1</v>
      </c>
      <c r="AE27" s="159">
        <v>0</v>
      </c>
      <c r="AF27" s="159">
        <v>0</v>
      </c>
      <c r="AG27" s="159">
        <v>0</v>
      </c>
      <c r="AH27" s="159">
        <v>1</v>
      </c>
      <c r="AI27" s="159">
        <f t="shared" si="14"/>
        <v>4</v>
      </c>
      <c r="AJ27" s="159">
        <f t="shared" si="14"/>
        <v>1</v>
      </c>
      <c r="AK27" s="159">
        <v>2</v>
      </c>
      <c r="AL27" s="159">
        <v>1</v>
      </c>
      <c r="AM27" s="159">
        <v>2</v>
      </c>
      <c r="AN27" s="159">
        <v>0</v>
      </c>
      <c r="AO27" s="159">
        <f t="shared" si="15"/>
        <v>0</v>
      </c>
      <c r="AP27" s="159">
        <f t="shared" si="15"/>
        <v>2</v>
      </c>
      <c r="AQ27" s="159">
        <v>0</v>
      </c>
      <c r="AR27" s="159">
        <v>0</v>
      </c>
      <c r="AS27" s="159">
        <v>0</v>
      </c>
      <c r="AT27" s="159">
        <v>2</v>
      </c>
      <c r="AU27" s="159">
        <f t="shared" si="16"/>
        <v>3</v>
      </c>
      <c r="AV27" s="159">
        <f t="shared" si="16"/>
        <v>6</v>
      </c>
      <c r="AW27" s="159">
        <v>0</v>
      </c>
      <c r="AX27" s="159">
        <v>0</v>
      </c>
      <c r="AY27" s="159">
        <v>0</v>
      </c>
      <c r="AZ27" s="159">
        <v>0</v>
      </c>
      <c r="BA27" s="159">
        <v>0</v>
      </c>
      <c r="BB27" s="159">
        <v>0</v>
      </c>
      <c r="BC27" s="159">
        <v>0</v>
      </c>
      <c r="BD27" s="159">
        <v>0</v>
      </c>
      <c r="BE27" s="159">
        <v>3</v>
      </c>
      <c r="BF27" s="168">
        <v>6</v>
      </c>
      <c r="BG27" s="63"/>
      <c r="BH27" s="63"/>
      <c r="BI27" s="63"/>
      <c r="BJ27" s="63"/>
      <c r="BK27" s="63"/>
      <c r="BL27" s="63"/>
    </row>
    <row r="28" spans="1:64" ht="33.75" customHeight="1">
      <c r="A28" s="227" t="s">
        <v>519</v>
      </c>
      <c r="B28" s="167">
        <v>7</v>
      </c>
      <c r="C28" s="77">
        <v>7</v>
      </c>
      <c r="D28" s="77">
        <v>0</v>
      </c>
      <c r="E28" s="77">
        <v>1</v>
      </c>
      <c r="F28" s="77">
        <v>0</v>
      </c>
      <c r="G28" s="77">
        <v>14</v>
      </c>
      <c r="H28" s="77">
        <v>8</v>
      </c>
      <c r="I28" s="77">
        <v>5</v>
      </c>
      <c r="J28" s="77">
        <v>0</v>
      </c>
      <c r="K28" s="114">
        <v>0</v>
      </c>
      <c r="L28" s="115">
        <v>0</v>
      </c>
      <c r="M28" s="77">
        <v>3</v>
      </c>
      <c r="N28" s="77">
        <v>1</v>
      </c>
      <c r="O28" s="77">
        <v>4</v>
      </c>
      <c r="P28" s="77">
        <v>3</v>
      </c>
      <c r="Q28" s="77">
        <v>2</v>
      </c>
      <c r="R28" s="77">
        <v>3</v>
      </c>
      <c r="S28" s="77">
        <v>0</v>
      </c>
      <c r="T28" s="77">
        <v>0</v>
      </c>
      <c r="U28" s="77">
        <v>4</v>
      </c>
      <c r="V28" s="114">
        <v>4</v>
      </c>
      <c r="W28" s="159">
        <f t="shared" si="12"/>
        <v>3</v>
      </c>
      <c r="X28" s="159">
        <f t="shared" si="12"/>
        <v>2</v>
      </c>
      <c r="Y28" s="159">
        <v>2</v>
      </c>
      <c r="Z28" s="159">
        <v>0</v>
      </c>
      <c r="AA28" s="159">
        <v>1</v>
      </c>
      <c r="AB28" s="159">
        <v>2</v>
      </c>
      <c r="AC28" s="159">
        <f t="shared" si="13"/>
        <v>1</v>
      </c>
      <c r="AD28" s="159">
        <f t="shared" si="13"/>
        <v>0</v>
      </c>
      <c r="AE28" s="159">
        <v>0</v>
      </c>
      <c r="AF28" s="159">
        <v>0</v>
      </c>
      <c r="AG28" s="159">
        <v>1</v>
      </c>
      <c r="AH28" s="159">
        <v>0</v>
      </c>
      <c r="AI28" s="159">
        <f t="shared" si="14"/>
        <v>6</v>
      </c>
      <c r="AJ28" s="159">
        <f t="shared" si="14"/>
        <v>0</v>
      </c>
      <c r="AK28" s="159">
        <v>3</v>
      </c>
      <c r="AL28" s="159">
        <v>0</v>
      </c>
      <c r="AM28" s="159">
        <v>3</v>
      </c>
      <c r="AN28" s="159">
        <v>0</v>
      </c>
      <c r="AO28" s="159">
        <f t="shared" si="15"/>
        <v>3</v>
      </c>
      <c r="AP28" s="159">
        <f t="shared" si="15"/>
        <v>2</v>
      </c>
      <c r="AQ28" s="159">
        <v>0</v>
      </c>
      <c r="AR28" s="159">
        <v>0</v>
      </c>
      <c r="AS28" s="159">
        <v>3</v>
      </c>
      <c r="AT28" s="159">
        <v>2</v>
      </c>
      <c r="AU28" s="159">
        <f t="shared" si="16"/>
        <v>2</v>
      </c>
      <c r="AV28" s="159">
        <f t="shared" si="16"/>
        <v>1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9">
        <v>0</v>
      </c>
      <c r="BC28" s="159">
        <v>0</v>
      </c>
      <c r="BD28" s="159">
        <v>0</v>
      </c>
      <c r="BE28" s="159">
        <v>2</v>
      </c>
      <c r="BF28" s="168">
        <v>1</v>
      </c>
      <c r="BG28" s="63"/>
      <c r="BH28" s="63"/>
      <c r="BI28" s="63"/>
      <c r="BJ28" s="63"/>
      <c r="BK28" s="63"/>
      <c r="BL28" s="63"/>
    </row>
    <row r="29" spans="1:64" ht="33.75" customHeight="1">
      <c r="A29" s="227" t="s">
        <v>520</v>
      </c>
      <c r="B29" s="167">
        <v>23</v>
      </c>
      <c r="C29" s="77">
        <v>5</v>
      </c>
      <c r="D29" s="77">
        <v>0</v>
      </c>
      <c r="E29" s="77">
        <v>2</v>
      </c>
      <c r="F29" s="77">
        <v>0</v>
      </c>
      <c r="G29" s="77">
        <v>25</v>
      </c>
      <c r="H29" s="77">
        <v>11</v>
      </c>
      <c r="I29" s="77">
        <v>4</v>
      </c>
      <c r="J29" s="77">
        <v>0</v>
      </c>
      <c r="K29" s="114">
        <v>2</v>
      </c>
      <c r="L29" s="115">
        <v>0</v>
      </c>
      <c r="M29" s="77">
        <v>4</v>
      </c>
      <c r="N29" s="77">
        <v>1</v>
      </c>
      <c r="O29" s="77">
        <v>4</v>
      </c>
      <c r="P29" s="77">
        <v>2</v>
      </c>
      <c r="Q29" s="77">
        <v>6</v>
      </c>
      <c r="R29" s="77">
        <v>3</v>
      </c>
      <c r="S29" s="77">
        <v>0</v>
      </c>
      <c r="T29" s="77">
        <v>1</v>
      </c>
      <c r="U29" s="77">
        <v>10</v>
      </c>
      <c r="V29" s="114">
        <v>7</v>
      </c>
      <c r="W29" s="159">
        <f t="shared" si="12"/>
        <v>3</v>
      </c>
      <c r="X29" s="159">
        <f t="shared" si="12"/>
        <v>5</v>
      </c>
      <c r="Y29" s="159">
        <v>1</v>
      </c>
      <c r="Z29" s="159">
        <v>3</v>
      </c>
      <c r="AA29" s="159">
        <v>2</v>
      </c>
      <c r="AB29" s="159">
        <v>2</v>
      </c>
      <c r="AC29" s="159">
        <f t="shared" si="13"/>
        <v>2</v>
      </c>
      <c r="AD29" s="159">
        <f t="shared" si="13"/>
        <v>2</v>
      </c>
      <c r="AE29" s="159">
        <v>0</v>
      </c>
      <c r="AF29" s="159">
        <v>1</v>
      </c>
      <c r="AG29" s="159">
        <v>2</v>
      </c>
      <c r="AH29" s="159">
        <v>1</v>
      </c>
      <c r="AI29" s="159">
        <f t="shared" si="14"/>
        <v>3</v>
      </c>
      <c r="AJ29" s="159">
        <f t="shared" si="14"/>
        <v>2</v>
      </c>
      <c r="AK29" s="159">
        <v>1</v>
      </c>
      <c r="AL29" s="159">
        <v>1</v>
      </c>
      <c r="AM29" s="159">
        <v>2</v>
      </c>
      <c r="AN29" s="159">
        <v>1</v>
      </c>
      <c r="AO29" s="159">
        <f t="shared" si="15"/>
        <v>2</v>
      </c>
      <c r="AP29" s="159">
        <f t="shared" si="15"/>
        <v>2</v>
      </c>
      <c r="AQ29" s="159">
        <v>0</v>
      </c>
      <c r="AR29" s="159">
        <v>0</v>
      </c>
      <c r="AS29" s="159">
        <v>2</v>
      </c>
      <c r="AT29" s="159">
        <v>2</v>
      </c>
      <c r="AU29" s="159">
        <f t="shared" si="16"/>
        <v>3</v>
      </c>
      <c r="AV29" s="159">
        <f t="shared" si="16"/>
        <v>1</v>
      </c>
      <c r="AW29" s="159">
        <v>0</v>
      </c>
      <c r="AX29" s="159">
        <v>0</v>
      </c>
      <c r="AY29" s="159">
        <v>0</v>
      </c>
      <c r="AZ29" s="159">
        <v>0</v>
      </c>
      <c r="BA29" s="159">
        <v>0</v>
      </c>
      <c r="BB29" s="159">
        <v>0</v>
      </c>
      <c r="BC29" s="159">
        <v>0</v>
      </c>
      <c r="BD29" s="159">
        <v>0</v>
      </c>
      <c r="BE29" s="159">
        <v>3</v>
      </c>
      <c r="BF29" s="168">
        <v>1</v>
      </c>
      <c r="BG29" s="63"/>
      <c r="BH29" s="63"/>
      <c r="BI29" s="63"/>
      <c r="BJ29" s="63"/>
      <c r="BK29" s="63"/>
      <c r="BL29" s="63"/>
    </row>
    <row r="30" spans="1:64" ht="33.75" customHeight="1">
      <c r="A30" s="227" t="s">
        <v>521</v>
      </c>
      <c r="B30" s="167">
        <v>34</v>
      </c>
      <c r="C30" s="77">
        <v>20</v>
      </c>
      <c r="D30" s="77">
        <v>0</v>
      </c>
      <c r="E30" s="77">
        <v>0</v>
      </c>
      <c r="F30" s="77">
        <v>0</v>
      </c>
      <c r="G30" s="77">
        <v>44</v>
      </c>
      <c r="H30" s="77">
        <v>7</v>
      </c>
      <c r="I30" s="77">
        <v>15</v>
      </c>
      <c r="J30" s="77">
        <v>0</v>
      </c>
      <c r="K30" s="114">
        <v>3</v>
      </c>
      <c r="L30" s="115">
        <v>0</v>
      </c>
      <c r="M30" s="77">
        <v>1</v>
      </c>
      <c r="N30" s="77">
        <v>1</v>
      </c>
      <c r="O30" s="77">
        <v>8</v>
      </c>
      <c r="P30" s="77">
        <v>3</v>
      </c>
      <c r="Q30" s="77">
        <v>10</v>
      </c>
      <c r="R30" s="77">
        <v>5</v>
      </c>
      <c r="S30" s="77">
        <v>3</v>
      </c>
      <c r="T30" s="77">
        <v>0</v>
      </c>
      <c r="U30" s="77">
        <v>12</v>
      </c>
      <c r="V30" s="114">
        <v>11</v>
      </c>
      <c r="W30" s="159">
        <f t="shared" si="12"/>
        <v>3</v>
      </c>
      <c r="X30" s="159">
        <f t="shared" si="12"/>
        <v>4</v>
      </c>
      <c r="Y30" s="159">
        <v>2</v>
      </c>
      <c r="Z30" s="159">
        <v>2</v>
      </c>
      <c r="AA30" s="159">
        <v>1</v>
      </c>
      <c r="AB30" s="159">
        <v>2</v>
      </c>
      <c r="AC30" s="159">
        <f t="shared" si="13"/>
        <v>1</v>
      </c>
      <c r="AD30" s="159">
        <f t="shared" si="13"/>
        <v>1</v>
      </c>
      <c r="AE30" s="159">
        <v>0</v>
      </c>
      <c r="AF30" s="159">
        <v>0</v>
      </c>
      <c r="AG30" s="159">
        <v>1</v>
      </c>
      <c r="AH30" s="159">
        <v>1</v>
      </c>
      <c r="AI30" s="159">
        <f t="shared" si="14"/>
        <v>12</v>
      </c>
      <c r="AJ30" s="159">
        <f t="shared" si="14"/>
        <v>6</v>
      </c>
      <c r="AK30" s="159">
        <v>8</v>
      </c>
      <c r="AL30" s="159">
        <v>3</v>
      </c>
      <c r="AM30" s="159">
        <v>4</v>
      </c>
      <c r="AN30" s="159">
        <v>3</v>
      </c>
      <c r="AO30" s="159">
        <f t="shared" si="15"/>
        <v>1</v>
      </c>
      <c r="AP30" s="159">
        <f t="shared" si="15"/>
        <v>2</v>
      </c>
      <c r="AQ30" s="159">
        <v>0</v>
      </c>
      <c r="AR30" s="159">
        <v>0</v>
      </c>
      <c r="AS30" s="159">
        <v>1</v>
      </c>
      <c r="AT30" s="159">
        <v>2</v>
      </c>
      <c r="AU30" s="159">
        <f t="shared" si="16"/>
        <v>9</v>
      </c>
      <c r="AV30" s="159">
        <f t="shared" si="16"/>
        <v>4</v>
      </c>
      <c r="AW30" s="159">
        <v>1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8</v>
      </c>
      <c r="BF30" s="168">
        <v>4</v>
      </c>
      <c r="BG30" s="63"/>
      <c r="BH30" s="63"/>
      <c r="BI30" s="63"/>
      <c r="BJ30" s="63"/>
      <c r="BK30" s="63"/>
      <c r="BL30" s="63"/>
    </row>
    <row r="31" spans="1:64" ht="19.5" customHeight="1">
      <c r="A31" s="227"/>
      <c r="B31" s="167"/>
      <c r="C31" s="77"/>
      <c r="D31" s="77"/>
      <c r="E31" s="77"/>
      <c r="F31" s="77"/>
      <c r="G31" s="77"/>
      <c r="H31" s="77"/>
      <c r="I31" s="77"/>
      <c r="J31" s="77"/>
      <c r="K31" s="114"/>
      <c r="L31" s="115"/>
      <c r="M31" s="77"/>
      <c r="N31" s="77"/>
      <c r="O31" s="77"/>
      <c r="P31" s="77"/>
      <c r="Q31" s="77"/>
      <c r="R31" s="77"/>
      <c r="S31" s="77"/>
      <c r="T31" s="77"/>
      <c r="U31" s="77"/>
      <c r="V31" s="114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68"/>
      <c r="BG31" s="63"/>
      <c r="BH31" s="63"/>
      <c r="BI31" s="63"/>
      <c r="BJ31" s="63"/>
      <c r="BK31" s="63"/>
      <c r="BL31" s="63"/>
    </row>
    <row r="32" spans="1:64" ht="33.75" customHeight="1">
      <c r="A32" s="227" t="s">
        <v>522</v>
      </c>
      <c r="B32" s="167">
        <v>104</v>
      </c>
      <c r="C32" s="77">
        <v>31</v>
      </c>
      <c r="D32" s="77">
        <v>0</v>
      </c>
      <c r="E32" s="77">
        <v>2</v>
      </c>
      <c r="F32" s="77">
        <v>0</v>
      </c>
      <c r="G32" s="77">
        <v>79</v>
      </c>
      <c r="H32" s="77">
        <v>27</v>
      </c>
      <c r="I32" s="77">
        <v>25</v>
      </c>
      <c r="J32" s="77">
        <v>7</v>
      </c>
      <c r="K32" s="114">
        <v>5</v>
      </c>
      <c r="L32" s="115">
        <v>0</v>
      </c>
      <c r="M32" s="77">
        <v>5</v>
      </c>
      <c r="N32" s="77">
        <v>2</v>
      </c>
      <c r="O32" s="77">
        <v>16</v>
      </c>
      <c r="P32" s="77">
        <v>2</v>
      </c>
      <c r="Q32" s="77">
        <v>17</v>
      </c>
      <c r="R32" s="77">
        <v>8</v>
      </c>
      <c r="S32" s="77">
        <v>5</v>
      </c>
      <c r="T32" s="77">
        <v>1</v>
      </c>
      <c r="U32" s="77">
        <v>41</v>
      </c>
      <c r="V32" s="114">
        <v>17</v>
      </c>
      <c r="W32" s="159">
        <f aca="true" t="shared" si="17" ref="W32:X36">SUM(Y32,AA32)</f>
        <v>7</v>
      </c>
      <c r="X32" s="159">
        <f t="shared" si="17"/>
        <v>1</v>
      </c>
      <c r="Y32" s="159">
        <v>2</v>
      </c>
      <c r="Z32" s="159">
        <v>1</v>
      </c>
      <c r="AA32" s="159">
        <v>5</v>
      </c>
      <c r="AB32" s="159">
        <v>0</v>
      </c>
      <c r="AC32" s="159">
        <f aca="true" t="shared" si="18" ref="AC32:AD36">SUM(AE32,AG32)</f>
        <v>2</v>
      </c>
      <c r="AD32" s="159">
        <f t="shared" si="18"/>
        <v>1</v>
      </c>
      <c r="AE32" s="159">
        <v>1</v>
      </c>
      <c r="AF32" s="159">
        <v>0</v>
      </c>
      <c r="AG32" s="159">
        <v>1</v>
      </c>
      <c r="AH32" s="159">
        <v>1</v>
      </c>
      <c r="AI32" s="159">
        <f aca="true" t="shared" si="19" ref="AI32:AJ36">SUM(AK32,AM32)</f>
        <v>21</v>
      </c>
      <c r="AJ32" s="159">
        <f t="shared" si="19"/>
        <v>10</v>
      </c>
      <c r="AK32" s="159">
        <v>15</v>
      </c>
      <c r="AL32" s="159">
        <v>7</v>
      </c>
      <c r="AM32" s="159">
        <v>6</v>
      </c>
      <c r="AN32" s="159">
        <v>3</v>
      </c>
      <c r="AO32" s="159">
        <f aca="true" t="shared" si="20" ref="AO32:AP36">SUM(AQ32,AS32)</f>
        <v>1</v>
      </c>
      <c r="AP32" s="159">
        <f t="shared" si="20"/>
        <v>1</v>
      </c>
      <c r="AQ32" s="159">
        <v>0</v>
      </c>
      <c r="AR32" s="159">
        <v>0</v>
      </c>
      <c r="AS32" s="159">
        <v>1</v>
      </c>
      <c r="AT32" s="159">
        <v>1</v>
      </c>
      <c r="AU32" s="159">
        <f aca="true" t="shared" si="21" ref="AU32:AV36">SUM(AW32,AY32,BA32,BC32,BE32)</f>
        <v>18</v>
      </c>
      <c r="AV32" s="159">
        <f t="shared" si="21"/>
        <v>8</v>
      </c>
      <c r="AW32" s="159">
        <v>1</v>
      </c>
      <c r="AX32" s="159">
        <v>0</v>
      </c>
      <c r="AY32" s="159">
        <v>3</v>
      </c>
      <c r="AZ32" s="159">
        <v>1</v>
      </c>
      <c r="BA32" s="159">
        <v>0</v>
      </c>
      <c r="BB32" s="159">
        <v>1</v>
      </c>
      <c r="BC32" s="159">
        <v>1</v>
      </c>
      <c r="BD32" s="159">
        <v>0</v>
      </c>
      <c r="BE32" s="159">
        <v>13</v>
      </c>
      <c r="BF32" s="168">
        <v>6</v>
      </c>
      <c r="BG32" s="63"/>
      <c r="BH32" s="63"/>
      <c r="BI32" s="63"/>
      <c r="BJ32" s="63"/>
      <c r="BK32" s="63"/>
      <c r="BL32" s="63"/>
    </row>
    <row r="33" spans="1:64" ht="33.75" customHeight="1">
      <c r="A33" s="227" t="s">
        <v>523</v>
      </c>
      <c r="B33" s="167">
        <v>218</v>
      </c>
      <c r="C33" s="77">
        <v>58</v>
      </c>
      <c r="D33" s="77">
        <v>4</v>
      </c>
      <c r="E33" s="77">
        <v>3</v>
      </c>
      <c r="F33" s="77">
        <v>0</v>
      </c>
      <c r="G33" s="77">
        <v>66</v>
      </c>
      <c r="H33" s="77">
        <v>26</v>
      </c>
      <c r="I33" s="77">
        <v>26</v>
      </c>
      <c r="J33" s="77">
        <v>18</v>
      </c>
      <c r="K33" s="114">
        <v>16</v>
      </c>
      <c r="L33" s="115">
        <v>2</v>
      </c>
      <c r="M33" s="77">
        <v>3</v>
      </c>
      <c r="N33" s="77">
        <v>3</v>
      </c>
      <c r="O33" s="77">
        <v>23</v>
      </c>
      <c r="P33" s="77">
        <v>7</v>
      </c>
      <c r="Q33" s="77">
        <v>16</v>
      </c>
      <c r="R33" s="77">
        <v>8</v>
      </c>
      <c r="S33" s="77">
        <v>7</v>
      </c>
      <c r="T33" s="77">
        <v>4</v>
      </c>
      <c r="U33" s="77">
        <v>57</v>
      </c>
      <c r="V33" s="114">
        <v>24</v>
      </c>
      <c r="W33" s="159">
        <f t="shared" si="17"/>
        <v>10</v>
      </c>
      <c r="X33" s="159">
        <f t="shared" si="17"/>
        <v>7</v>
      </c>
      <c r="Y33" s="159">
        <v>1</v>
      </c>
      <c r="Z33" s="159">
        <v>1</v>
      </c>
      <c r="AA33" s="159">
        <v>9</v>
      </c>
      <c r="AB33" s="159">
        <v>6</v>
      </c>
      <c r="AC33" s="159">
        <f t="shared" si="18"/>
        <v>3</v>
      </c>
      <c r="AD33" s="159">
        <f t="shared" si="18"/>
        <v>3</v>
      </c>
      <c r="AE33" s="159">
        <v>1</v>
      </c>
      <c r="AF33" s="159">
        <v>1</v>
      </c>
      <c r="AG33" s="159">
        <v>2</v>
      </c>
      <c r="AH33" s="159">
        <v>2</v>
      </c>
      <c r="AI33" s="159">
        <f t="shared" si="19"/>
        <v>46</v>
      </c>
      <c r="AJ33" s="159">
        <f t="shared" si="19"/>
        <v>12</v>
      </c>
      <c r="AK33" s="159">
        <v>37</v>
      </c>
      <c r="AL33" s="159">
        <v>9</v>
      </c>
      <c r="AM33" s="159">
        <v>9</v>
      </c>
      <c r="AN33" s="159">
        <v>3</v>
      </c>
      <c r="AO33" s="159">
        <f t="shared" si="20"/>
        <v>8</v>
      </c>
      <c r="AP33" s="159">
        <f t="shared" si="20"/>
        <v>1</v>
      </c>
      <c r="AQ33" s="159">
        <v>0</v>
      </c>
      <c r="AR33" s="159">
        <v>0</v>
      </c>
      <c r="AS33" s="159">
        <v>8</v>
      </c>
      <c r="AT33" s="159">
        <v>1</v>
      </c>
      <c r="AU33" s="159">
        <f t="shared" si="21"/>
        <v>23</v>
      </c>
      <c r="AV33" s="159">
        <f t="shared" si="21"/>
        <v>16</v>
      </c>
      <c r="AW33" s="159">
        <v>1</v>
      </c>
      <c r="AX33" s="159">
        <v>0</v>
      </c>
      <c r="AY33" s="159">
        <v>2</v>
      </c>
      <c r="AZ33" s="159">
        <v>5</v>
      </c>
      <c r="BA33" s="159">
        <v>2</v>
      </c>
      <c r="BB33" s="159">
        <v>1</v>
      </c>
      <c r="BC33" s="159">
        <v>2</v>
      </c>
      <c r="BD33" s="159">
        <v>1</v>
      </c>
      <c r="BE33" s="159">
        <v>16</v>
      </c>
      <c r="BF33" s="168">
        <v>9</v>
      </c>
      <c r="BG33" s="63"/>
      <c r="BH33" s="63"/>
      <c r="BI33" s="63"/>
      <c r="BJ33" s="63"/>
      <c r="BK33" s="63"/>
      <c r="BL33" s="63"/>
    </row>
    <row r="34" spans="1:64" ht="33.75" customHeight="1">
      <c r="A34" s="227" t="s">
        <v>524</v>
      </c>
      <c r="B34" s="167">
        <v>320</v>
      </c>
      <c r="C34" s="77">
        <v>85</v>
      </c>
      <c r="D34" s="77">
        <v>1</v>
      </c>
      <c r="E34" s="77">
        <v>2</v>
      </c>
      <c r="F34" s="77">
        <v>0</v>
      </c>
      <c r="G34" s="77">
        <v>54</v>
      </c>
      <c r="H34" s="77">
        <v>26</v>
      </c>
      <c r="I34" s="77">
        <v>21</v>
      </c>
      <c r="J34" s="77">
        <v>40</v>
      </c>
      <c r="K34" s="114">
        <v>16</v>
      </c>
      <c r="L34" s="115">
        <v>5</v>
      </c>
      <c r="M34" s="77">
        <v>3</v>
      </c>
      <c r="N34" s="77">
        <v>5</v>
      </c>
      <c r="O34" s="77">
        <v>37</v>
      </c>
      <c r="P34" s="77">
        <v>18</v>
      </c>
      <c r="Q34" s="77">
        <v>25</v>
      </c>
      <c r="R34" s="77">
        <v>15</v>
      </c>
      <c r="S34" s="77">
        <v>10</v>
      </c>
      <c r="T34" s="77">
        <v>6</v>
      </c>
      <c r="U34" s="77">
        <v>74</v>
      </c>
      <c r="V34" s="114">
        <v>37</v>
      </c>
      <c r="W34" s="159">
        <f t="shared" si="17"/>
        <v>24</v>
      </c>
      <c r="X34" s="159">
        <f t="shared" si="17"/>
        <v>12</v>
      </c>
      <c r="Y34" s="159">
        <v>4</v>
      </c>
      <c r="Z34" s="159">
        <v>5</v>
      </c>
      <c r="AA34" s="159">
        <v>20</v>
      </c>
      <c r="AB34" s="159">
        <v>7</v>
      </c>
      <c r="AC34" s="159">
        <f t="shared" si="18"/>
        <v>8</v>
      </c>
      <c r="AD34" s="159">
        <f t="shared" si="18"/>
        <v>5</v>
      </c>
      <c r="AE34" s="159">
        <v>3</v>
      </c>
      <c r="AF34" s="159">
        <v>1</v>
      </c>
      <c r="AG34" s="159">
        <v>5</v>
      </c>
      <c r="AH34" s="159">
        <v>4</v>
      </c>
      <c r="AI34" s="159">
        <f t="shared" si="19"/>
        <v>61</v>
      </c>
      <c r="AJ34" s="159">
        <f t="shared" si="19"/>
        <v>19</v>
      </c>
      <c r="AK34" s="159">
        <v>47</v>
      </c>
      <c r="AL34" s="159">
        <v>17</v>
      </c>
      <c r="AM34" s="159">
        <v>14</v>
      </c>
      <c r="AN34" s="159">
        <v>2</v>
      </c>
      <c r="AO34" s="159">
        <f t="shared" si="20"/>
        <v>9</v>
      </c>
      <c r="AP34" s="159">
        <f t="shared" si="20"/>
        <v>1</v>
      </c>
      <c r="AQ34" s="159">
        <v>3</v>
      </c>
      <c r="AR34" s="159">
        <v>0</v>
      </c>
      <c r="AS34" s="159">
        <v>6</v>
      </c>
      <c r="AT34" s="159">
        <v>1</v>
      </c>
      <c r="AU34" s="159">
        <f t="shared" si="21"/>
        <v>36</v>
      </c>
      <c r="AV34" s="159">
        <f t="shared" si="21"/>
        <v>30</v>
      </c>
      <c r="AW34" s="159">
        <v>0</v>
      </c>
      <c r="AX34" s="159">
        <v>2</v>
      </c>
      <c r="AY34" s="159">
        <v>12</v>
      </c>
      <c r="AZ34" s="159">
        <v>6</v>
      </c>
      <c r="BA34" s="159">
        <v>1</v>
      </c>
      <c r="BB34" s="159">
        <v>3</v>
      </c>
      <c r="BC34" s="159">
        <v>1</v>
      </c>
      <c r="BD34" s="159">
        <v>2</v>
      </c>
      <c r="BE34" s="159">
        <v>22</v>
      </c>
      <c r="BF34" s="168">
        <v>17</v>
      </c>
      <c r="BG34" s="63"/>
      <c r="BH34" s="63"/>
      <c r="BI34" s="63"/>
      <c r="BJ34" s="63"/>
      <c r="BK34" s="63"/>
      <c r="BL34" s="63"/>
    </row>
    <row r="35" spans="1:64" ht="33.75" customHeight="1">
      <c r="A35" s="227" t="s">
        <v>525</v>
      </c>
      <c r="B35" s="167">
        <v>328</v>
      </c>
      <c r="C35" s="77">
        <v>105</v>
      </c>
      <c r="D35" s="77">
        <v>5</v>
      </c>
      <c r="E35" s="77">
        <v>2</v>
      </c>
      <c r="F35" s="77">
        <v>1</v>
      </c>
      <c r="G35" s="77">
        <v>42</v>
      </c>
      <c r="H35" s="77">
        <v>29</v>
      </c>
      <c r="I35" s="77">
        <v>22</v>
      </c>
      <c r="J35" s="77">
        <v>46</v>
      </c>
      <c r="K35" s="114">
        <v>30</v>
      </c>
      <c r="L35" s="115">
        <v>7</v>
      </c>
      <c r="M35" s="77">
        <v>7</v>
      </c>
      <c r="N35" s="77">
        <v>3</v>
      </c>
      <c r="O35" s="77">
        <v>51</v>
      </c>
      <c r="P35" s="77">
        <v>11</v>
      </c>
      <c r="Q35" s="77">
        <v>37</v>
      </c>
      <c r="R35" s="77">
        <v>14</v>
      </c>
      <c r="S35" s="77">
        <v>16</v>
      </c>
      <c r="T35" s="77">
        <v>16</v>
      </c>
      <c r="U35" s="77">
        <v>92</v>
      </c>
      <c r="V35" s="114">
        <v>52</v>
      </c>
      <c r="W35" s="159">
        <f t="shared" si="17"/>
        <v>20</v>
      </c>
      <c r="X35" s="159">
        <f t="shared" si="17"/>
        <v>23</v>
      </c>
      <c r="Y35" s="159">
        <v>3</v>
      </c>
      <c r="Z35" s="159">
        <v>9</v>
      </c>
      <c r="AA35" s="159">
        <v>17</v>
      </c>
      <c r="AB35" s="159">
        <v>14</v>
      </c>
      <c r="AC35" s="159">
        <f t="shared" si="18"/>
        <v>10</v>
      </c>
      <c r="AD35" s="159">
        <f t="shared" si="18"/>
        <v>5</v>
      </c>
      <c r="AE35" s="159">
        <v>4</v>
      </c>
      <c r="AF35" s="159">
        <v>0</v>
      </c>
      <c r="AG35" s="159">
        <v>6</v>
      </c>
      <c r="AH35" s="159">
        <v>5</v>
      </c>
      <c r="AI35" s="159">
        <f t="shared" si="19"/>
        <v>61</v>
      </c>
      <c r="AJ35" s="159">
        <f t="shared" si="19"/>
        <v>33</v>
      </c>
      <c r="AK35" s="159">
        <v>44</v>
      </c>
      <c r="AL35" s="159">
        <v>25</v>
      </c>
      <c r="AM35" s="159">
        <v>17</v>
      </c>
      <c r="AN35" s="159">
        <v>8</v>
      </c>
      <c r="AO35" s="159">
        <f t="shared" si="20"/>
        <v>5</v>
      </c>
      <c r="AP35" s="159">
        <f t="shared" si="20"/>
        <v>3</v>
      </c>
      <c r="AQ35" s="159">
        <v>1</v>
      </c>
      <c r="AR35" s="159">
        <v>2</v>
      </c>
      <c r="AS35" s="159">
        <v>4</v>
      </c>
      <c r="AT35" s="159">
        <v>1</v>
      </c>
      <c r="AU35" s="159">
        <f t="shared" si="21"/>
        <v>49</v>
      </c>
      <c r="AV35" s="159">
        <f t="shared" si="21"/>
        <v>36</v>
      </c>
      <c r="AW35" s="159">
        <v>3</v>
      </c>
      <c r="AX35" s="159">
        <v>0</v>
      </c>
      <c r="AY35" s="159">
        <v>7</v>
      </c>
      <c r="AZ35" s="159">
        <v>4</v>
      </c>
      <c r="BA35" s="159">
        <v>14</v>
      </c>
      <c r="BB35" s="159">
        <v>9</v>
      </c>
      <c r="BC35" s="159">
        <v>0</v>
      </c>
      <c r="BD35" s="159">
        <v>5</v>
      </c>
      <c r="BE35" s="159">
        <v>25</v>
      </c>
      <c r="BF35" s="168">
        <v>18</v>
      </c>
      <c r="BG35" s="63"/>
      <c r="BH35" s="63"/>
      <c r="BI35" s="63"/>
      <c r="BJ35" s="63"/>
      <c r="BK35" s="63"/>
      <c r="BL35" s="63"/>
    </row>
    <row r="36" spans="1:64" ht="33.75" customHeight="1">
      <c r="A36" s="227" t="s">
        <v>526</v>
      </c>
      <c r="B36" s="167">
        <v>478</v>
      </c>
      <c r="C36" s="77">
        <v>150</v>
      </c>
      <c r="D36" s="77">
        <v>2</v>
      </c>
      <c r="E36" s="77">
        <v>3</v>
      </c>
      <c r="F36" s="77">
        <v>1</v>
      </c>
      <c r="G36" s="77">
        <v>41</v>
      </c>
      <c r="H36" s="77">
        <v>27</v>
      </c>
      <c r="I36" s="77">
        <v>14</v>
      </c>
      <c r="J36" s="77">
        <v>85</v>
      </c>
      <c r="K36" s="114">
        <v>35</v>
      </c>
      <c r="L36" s="115">
        <v>12</v>
      </c>
      <c r="M36" s="77">
        <v>4</v>
      </c>
      <c r="N36" s="77">
        <v>4</v>
      </c>
      <c r="O36" s="77">
        <v>41</v>
      </c>
      <c r="P36" s="77">
        <v>31</v>
      </c>
      <c r="Q36" s="77">
        <v>35</v>
      </c>
      <c r="R36" s="77">
        <v>20</v>
      </c>
      <c r="S36" s="77">
        <v>16</v>
      </c>
      <c r="T36" s="77">
        <v>17</v>
      </c>
      <c r="U36" s="77">
        <v>133</v>
      </c>
      <c r="V36" s="114">
        <v>72</v>
      </c>
      <c r="W36" s="159">
        <f t="shared" si="17"/>
        <v>52</v>
      </c>
      <c r="X36" s="159">
        <f t="shared" si="17"/>
        <v>21</v>
      </c>
      <c r="Y36" s="159">
        <v>10</v>
      </c>
      <c r="Z36" s="159">
        <v>9</v>
      </c>
      <c r="AA36" s="159">
        <v>42</v>
      </c>
      <c r="AB36" s="159">
        <v>12</v>
      </c>
      <c r="AC36" s="159">
        <f t="shared" si="18"/>
        <v>14</v>
      </c>
      <c r="AD36" s="159">
        <f t="shared" si="18"/>
        <v>12</v>
      </c>
      <c r="AE36" s="159">
        <v>7</v>
      </c>
      <c r="AF36" s="159">
        <v>3</v>
      </c>
      <c r="AG36" s="159">
        <v>7</v>
      </c>
      <c r="AH36" s="159">
        <v>9</v>
      </c>
      <c r="AI36" s="159">
        <f t="shared" si="19"/>
        <v>82</v>
      </c>
      <c r="AJ36" s="159">
        <f t="shared" si="19"/>
        <v>65</v>
      </c>
      <c r="AK36" s="159">
        <v>63</v>
      </c>
      <c r="AL36" s="159">
        <v>47</v>
      </c>
      <c r="AM36" s="159">
        <v>19</v>
      </c>
      <c r="AN36" s="159">
        <v>18</v>
      </c>
      <c r="AO36" s="159">
        <f t="shared" si="20"/>
        <v>12</v>
      </c>
      <c r="AP36" s="159">
        <f t="shared" si="20"/>
        <v>16</v>
      </c>
      <c r="AQ36" s="159">
        <v>7</v>
      </c>
      <c r="AR36" s="159">
        <v>10</v>
      </c>
      <c r="AS36" s="159">
        <v>5</v>
      </c>
      <c r="AT36" s="159">
        <v>6</v>
      </c>
      <c r="AU36" s="159">
        <f t="shared" si="21"/>
        <v>82</v>
      </c>
      <c r="AV36" s="159">
        <f t="shared" si="21"/>
        <v>52</v>
      </c>
      <c r="AW36" s="159">
        <v>3</v>
      </c>
      <c r="AX36" s="159">
        <v>2</v>
      </c>
      <c r="AY36" s="159">
        <v>9</v>
      </c>
      <c r="AZ36" s="159">
        <v>5</v>
      </c>
      <c r="BA36" s="159">
        <v>31</v>
      </c>
      <c r="BB36" s="159">
        <v>25</v>
      </c>
      <c r="BC36" s="159">
        <v>10</v>
      </c>
      <c r="BD36" s="159">
        <v>5</v>
      </c>
      <c r="BE36" s="159">
        <v>29</v>
      </c>
      <c r="BF36" s="168">
        <v>15</v>
      </c>
      <c r="BG36" s="63"/>
      <c r="BH36" s="63"/>
      <c r="BI36" s="63"/>
      <c r="BJ36" s="63"/>
      <c r="BK36" s="63"/>
      <c r="BL36" s="63"/>
    </row>
    <row r="37" spans="1:64" ht="19.5" customHeight="1">
      <c r="A37" s="227"/>
      <c r="B37" s="167"/>
      <c r="C37" s="77"/>
      <c r="D37" s="77"/>
      <c r="E37" s="77"/>
      <c r="F37" s="77"/>
      <c r="G37" s="77"/>
      <c r="H37" s="77"/>
      <c r="I37" s="77"/>
      <c r="J37" s="77"/>
      <c r="K37" s="114"/>
      <c r="L37" s="115"/>
      <c r="M37" s="77"/>
      <c r="N37" s="77"/>
      <c r="O37" s="77"/>
      <c r="P37" s="77"/>
      <c r="Q37" s="77"/>
      <c r="R37" s="77"/>
      <c r="S37" s="77"/>
      <c r="T37" s="77"/>
      <c r="U37" s="77"/>
      <c r="V37" s="114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8"/>
      <c r="BG37" s="63"/>
      <c r="BH37" s="63"/>
      <c r="BI37" s="63"/>
      <c r="BJ37" s="63"/>
      <c r="BK37" s="63"/>
      <c r="BL37" s="63"/>
    </row>
    <row r="38" spans="1:64" ht="33.75" customHeight="1">
      <c r="A38" s="227" t="s">
        <v>527</v>
      </c>
      <c r="B38" s="167">
        <v>485</v>
      </c>
      <c r="C38" s="77">
        <v>175</v>
      </c>
      <c r="D38" s="77">
        <v>1</v>
      </c>
      <c r="E38" s="77">
        <v>5</v>
      </c>
      <c r="F38" s="77">
        <v>0</v>
      </c>
      <c r="G38" s="77">
        <v>54</v>
      </c>
      <c r="H38" s="77">
        <v>31</v>
      </c>
      <c r="I38" s="77">
        <v>17</v>
      </c>
      <c r="J38" s="77">
        <v>111</v>
      </c>
      <c r="K38" s="114">
        <v>45</v>
      </c>
      <c r="L38" s="115">
        <v>19</v>
      </c>
      <c r="M38" s="77">
        <v>7</v>
      </c>
      <c r="N38" s="77">
        <v>4</v>
      </c>
      <c r="O38" s="77">
        <v>47</v>
      </c>
      <c r="P38" s="77">
        <v>43</v>
      </c>
      <c r="Q38" s="77">
        <v>34</v>
      </c>
      <c r="R38" s="77">
        <v>23</v>
      </c>
      <c r="S38" s="77">
        <v>24</v>
      </c>
      <c r="T38" s="77">
        <v>20</v>
      </c>
      <c r="U38" s="77">
        <v>106</v>
      </c>
      <c r="V38" s="114">
        <v>78</v>
      </c>
      <c r="W38" s="159">
        <f aca="true" t="shared" si="22" ref="W38:X43">SUM(Y38,AA38)</f>
        <v>42</v>
      </c>
      <c r="X38" s="159">
        <f t="shared" si="22"/>
        <v>35</v>
      </c>
      <c r="Y38" s="159">
        <v>9</v>
      </c>
      <c r="Z38" s="159">
        <v>7</v>
      </c>
      <c r="AA38" s="159">
        <v>33</v>
      </c>
      <c r="AB38" s="159">
        <v>28</v>
      </c>
      <c r="AC38" s="159">
        <f aca="true" t="shared" si="23" ref="AC38:AD43">SUM(AE38,AG38)</f>
        <v>12</v>
      </c>
      <c r="AD38" s="159">
        <f t="shared" si="23"/>
        <v>18</v>
      </c>
      <c r="AE38" s="159">
        <v>6</v>
      </c>
      <c r="AF38" s="159">
        <v>5</v>
      </c>
      <c r="AG38" s="159">
        <v>6</v>
      </c>
      <c r="AH38" s="159">
        <v>13</v>
      </c>
      <c r="AI38" s="159">
        <f aca="true" t="shared" si="24" ref="AI38:AJ43">SUM(AK38,AM38)</f>
        <v>70</v>
      </c>
      <c r="AJ38" s="159">
        <f t="shared" si="24"/>
        <v>94</v>
      </c>
      <c r="AK38" s="159">
        <v>45</v>
      </c>
      <c r="AL38" s="159">
        <v>62</v>
      </c>
      <c r="AM38" s="159">
        <v>25</v>
      </c>
      <c r="AN38" s="159">
        <v>32</v>
      </c>
      <c r="AO38" s="159">
        <f aca="true" t="shared" si="25" ref="AO38:AP43">SUM(AQ38,AS38)</f>
        <v>19</v>
      </c>
      <c r="AP38" s="159">
        <f t="shared" si="25"/>
        <v>30</v>
      </c>
      <c r="AQ38" s="159">
        <v>15</v>
      </c>
      <c r="AR38" s="159">
        <v>20</v>
      </c>
      <c r="AS38" s="159">
        <v>4</v>
      </c>
      <c r="AT38" s="159">
        <v>10</v>
      </c>
      <c r="AU38" s="159">
        <f aca="true" t="shared" si="26" ref="AU38:AV43">SUM(AW38,AY38,BA38,BC38,BE38)</f>
        <v>81</v>
      </c>
      <c r="AV38" s="159">
        <f t="shared" si="26"/>
        <v>88</v>
      </c>
      <c r="AW38" s="159">
        <v>1</v>
      </c>
      <c r="AX38" s="159">
        <v>2</v>
      </c>
      <c r="AY38" s="159">
        <v>2</v>
      </c>
      <c r="AZ38" s="159">
        <v>8</v>
      </c>
      <c r="BA38" s="159">
        <v>38</v>
      </c>
      <c r="BB38" s="159">
        <v>35</v>
      </c>
      <c r="BC38" s="159">
        <v>10</v>
      </c>
      <c r="BD38" s="159">
        <v>14</v>
      </c>
      <c r="BE38" s="159">
        <v>30</v>
      </c>
      <c r="BF38" s="168">
        <v>29</v>
      </c>
      <c r="BG38" s="63"/>
      <c r="BH38" s="63"/>
      <c r="BI38" s="63"/>
      <c r="BJ38" s="63"/>
      <c r="BK38" s="63"/>
      <c r="BL38" s="63"/>
    </row>
    <row r="39" spans="1:64" ht="33.75" customHeight="1">
      <c r="A39" s="227" t="s">
        <v>596</v>
      </c>
      <c r="B39" s="167">
        <v>211</v>
      </c>
      <c r="C39" s="77">
        <v>151</v>
      </c>
      <c r="D39" s="77">
        <v>1</v>
      </c>
      <c r="E39" s="77">
        <v>3</v>
      </c>
      <c r="F39" s="77">
        <v>1</v>
      </c>
      <c r="G39" s="77">
        <v>36</v>
      </c>
      <c r="H39" s="77">
        <v>21</v>
      </c>
      <c r="I39" s="77">
        <v>11</v>
      </c>
      <c r="J39" s="77">
        <v>50</v>
      </c>
      <c r="K39" s="114">
        <v>32</v>
      </c>
      <c r="L39" s="115">
        <v>20</v>
      </c>
      <c r="M39" s="77">
        <v>0</v>
      </c>
      <c r="N39" s="77">
        <v>1</v>
      </c>
      <c r="O39" s="77">
        <v>24</v>
      </c>
      <c r="P39" s="77">
        <v>46</v>
      </c>
      <c r="Q39" s="77">
        <v>6</v>
      </c>
      <c r="R39" s="77">
        <v>12</v>
      </c>
      <c r="S39" s="77">
        <v>13</v>
      </c>
      <c r="T39" s="77">
        <v>14</v>
      </c>
      <c r="U39" s="77">
        <v>77</v>
      </c>
      <c r="V39" s="114">
        <v>74</v>
      </c>
      <c r="W39" s="159">
        <f t="shared" si="22"/>
        <v>27</v>
      </c>
      <c r="X39" s="159">
        <f t="shared" si="22"/>
        <v>34</v>
      </c>
      <c r="Y39" s="159">
        <v>4</v>
      </c>
      <c r="Z39" s="159">
        <v>10</v>
      </c>
      <c r="AA39" s="159">
        <v>23</v>
      </c>
      <c r="AB39" s="159">
        <v>24</v>
      </c>
      <c r="AC39" s="159">
        <f t="shared" si="23"/>
        <v>13</v>
      </c>
      <c r="AD39" s="159">
        <f t="shared" si="23"/>
        <v>27</v>
      </c>
      <c r="AE39" s="159">
        <v>6</v>
      </c>
      <c r="AF39" s="159">
        <v>8</v>
      </c>
      <c r="AG39" s="159">
        <v>7</v>
      </c>
      <c r="AH39" s="159">
        <v>19</v>
      </c>
      <c r="AI39" s="159">
        <f t="shared" si="24"/>
        <v>60</v>
      </c>
      <c r="AJ39" s="159">
        <f t="shared" si="24"/>
        <v>103</v>
      </c>
      <c r="AK39" s="159">
        <v>27</v>
      </c>
      <c r="AL39" s="159">
        <v>67</v>
      </c>
      <c r="AM39" s="159">
        <v>33</v>
      </c>
      <c r="AN39" s="159">
        <v>36</v>
      </c>
      <c r="AO39" s="159">
        <f t="shared" si="25"/>
        <v>16</v>
      </c>
      <c r="AP39" s="159">
        <f t="shared" si="25"/>
        <v>43</v>
      </c>
      <c r="AQ39" s="159">
        <v>15</v>
      </c>
      <c r="AR39" s="159">
        <v>39</v>
      </c>
      <c r="AS39" s="159">
        <v>1</v>
      </c>
      <c r="AT39" s="159">
        <v>4</v>
      </c>
      <c r="AU39" s="159">
        <f t="shared" si="26"/>
        <v>43</v>
      </c>
      <c r="AV39" s="159">
        <f t="shared" si="26"/>
        <v>74</v>
      </c>
      <c r="AW39" s="159">
        <v>1</v>
      </c>
      <c r="AX39" s="159">
        <v>1</v>
      </c>
      <c r="AY39" s="159">
        <v>3</v>
      </c>
      <c r="AZ39" s="159">
        <v>2</v>
      </c>
      <c r="BA39" s="159">
        <v>11</v>
      </c>
      <c r="BB39" s="159">
        <v>27</v>
      </c>
      <c r="BC39" s="159">
        <v>12</v>
      </c>
      <c r="BD39" s="159">
        <v>19</v>
      </c>
      <c r="BE39" s="159">
        <v>16</v>
      </c>
      <c r="BF39" s="168">
        <v>25</v>
      </c>
      <c r="BG39" s="63"/>
      <c r="BH39" s="63"/>
      <c r="BI39" s="63"/>
      <c r="BJ39" s="63"/>
      <c r="BK39" s="63"/>
      <c r="BL39" s="63"/>
    </row>
    <row r="40" spans="1:64" ht="33.75" customHeight="1">
      <c r="A40" s="227" t="s">
        <v>597</v>
      </c>
      <c r="B40" s="167">
        <v>86</v>
      </c>
      <c r="C40" s="77">
        <v>74</v>
      </c>
      <c r="D40" s="77">
        <v>2</v>
      </c>
      <c r="E40" s="77">
        <v>5</v>
      </c>
      <c r="F40" s="77">
        <v>0</v>
      </c>
      <c r="G40" s="77">
        <v>28</v>
      </c>
      <c r="H40" s="77">
        <v>11</v>
      </c>
      <c r="I40" s="77">
        <v>8</v>
      </c>
      <c r="J40" s="77">
        <v>39</v>
      </c>
      <c r="K40" s="114">
        <v>17</v>
      </c>
      <c r="L40" s="115">
        <v>14</v>
      </c>
      <c r="M40" s="77">
        <v>0</v>
      </c>
      <c r="N40" s="77">
        <v>1</v>
      </c>
      <c r="O40" s="77">
        <v>14</v>
      </c>
      <c r="P40" s="77">
        <v>19</v>
      </c>
      <c r="Q40" s="77">
        <v>3</v>
      </c>
      <c r="R40" s="77">
        <v>7</v>
      </c>
      <c r="S40" s="77">
        <v>4</v>
      </c>
      <c r="T40" s="77">
        <v>7</v>
      </c>
      <c r="U40" s="77">
        <v>26</v>
      </c>
      <c r="V40" s="114">
        <v>40</v>
      </c>
      <c r="W40" s="159">
        <f t="shared" si="22"/>
        <v>14</v>
      </c>
      <c r="X40" s="159">
        <f t="shared" si="22"/>
        <v>24</v>
      </c>
      <c r="Y40" s="159">
        <v>1</v>
      </c>
      <c r="Z40" s="159">
        <v>6</v>
      </c>
      <c r="AA40" s="159">
        <v>13</v>
      </c>
      <c r="AB40" s="159">
        <v>18</v>
      </c>
      <c r="AC40" s="159">
        <f t="shared" si="23"/>
        <v>5</v>
      </c>
      <c r="AD40" s="159">
        <f t="shared" si="23"/>
        <v>15</v>
      </c>
      <c r="AE40" s="159">
        <v>3</v>
      </c>
      <c r="AF40" s="159">
        <v>12</v>
      </c>
      <c r="AG40" s="159">
        <v>2</v>
      </c>
      <c r="AH40" s="159">
        <v>3</v>
      </c>
      <c r="AI40" s="159">
        <f t="shared" si="24"/>
        <v>27</v>
      </c>
      <c r="AJ40" s="159">
        <f t="shared" si="24"/>
        <v>67</v>
      </c>
      <c r="AK40" s="159">
        <v>12</v>
      </c>
      <c r="AL40" s="159">
        <v>37</v>
      </c>
      <c r="AM40" s="159">
        <v>15</v>
      </c>
      <c r="AN40" s="159">
        <v>30</v>
      </c>
      <c r="AO40" s="159">
        <f t="shared" si="25"/>
        <v>13</v>
      </c>
      <c r="AP40" s="159">
        <f t="shared" si="25"/>
        <v>56</v>
      </c>
      <c r="AQ40" s="159">
        <v>13</v>
      </c>
      <c r="AR40" s="159">
        <v>52</v>
      </c>
      <c r="AS40" s="159">
        <v>0</v>
      </c>
      <c r="AT40" s="159">
        <v>4</v>
      </c>
      <c r="AU40" s="159">
        <f t="shared" si="26"/>
        <v>21</v>
      </c>
      <c r="AV40" s="159">
        <f t="shared" si="26"/>
        <v>39</v>
      </c>
      <c r="AW40" s="159">
        <v>1</v>
      </c>
      <c r="AX40" s="159">
        <v>0</v>
      </c>
      <c r="AY40" s="159">
        <v>0</v>
      </c>
      <c r="AZ40" s="159">
        <v>0</v>
      </c>
      <c r="BA40" s="159">
        <v>7</v>
      </c>
      <c r="BB40" s="159">
        <v>15</v>
      </c>
      <c r="BC40" s="159">
        <v>5</v>
      </c>
      <c r="BD40" s="159">
        <v>13</v>
      </c>
      <c r="BE40" s="159">
        <v>8</v>
      </c>
      <c r="BF40" s="168">
        <v>11</v>
      </c>
      <c r="BG40" s="63"/>
      <c r="BH40" s="63"/>
      <c r="BI40" s="63"/>
      <c r="BJ40" s="63"/>
      <c r="BK40" s="63"/>
      <c r="BL40" s="63"/>
    </row>
    <row r="41" spans="1:64" ht="33.75" customHeight="1">
      <c r="A41" s="227" t="s">
        <v>598</v>
      </c>
      <c r="B41" s="167">
        <v>14</v>
      </c>
      <c r="C41" s="77">
        <v>29</v>
      </c>
      <c r="D41" s="77">
        <v>1</v>
      </c>
      <c r="E41" s="77">
        <v>6</v>
      </c>
      <c r="F41" s="77">
        <v>0</v>
      </c>
      <c r="G41" s="77">
        <v>6</v>
      </c>
      <c r="H41" s="77">
        <v>5</v>
      </c>
      <c r="I41" s="77">
        <v>7</v>
      </c>
      <c r="J41" s="77">
        <v>13</v>
      </c>
      <c r="K41" s="114">
        <v>3</v>
      </c>
      <c r="L41" s="115">
        <v>6</v>
      </c>
      <c r="M41" s="77">
        <v>0</v>
      </c>
      <c r="N41" s="77">
        <v>0</v>
      </c>
      <c r="O41" s="77">
        <v>3</v>
      </c>
      <c r="P41" s="77">
        <v>4</v>
      </c>
      <c r="Q41" s="77">
        <v>0</v>
      </c>
      <c r="R41" s="77">
        <v>2</v>
      </c>
      <c r="S41" s="77">
        <v>1</v>
      </c>
      <c r="T41" s="77">
        <v>2</v>
      </c>
      <c r="U41" s="77">
        <v>11</v>
      </c>
      <c r="V41" s="114">
        <v>9</v>
      </c>
      <c r="W41" s="159">
        <f t="shared" si="22"/>
        <v>9</v>
      </c>
      <c r="X41" s="159">
        <f t="shared" si="22"/>
        <v>15</v>
      </c>
      <c r="Y41" s="159">
        <v>0</v>
      </c>
      <c r="Z41" s="159">
        <v>2</v>
      </c>
      <c r="AA41" s="159">
        <v>9</v>
      </c>
      <c r="AB41" s="159">
        <v>13</v>
      </c>
      <c r="AC41" s="159">
        <f t="shared" si="23"/>
        <v>2</v>
      </c>
      <c r="AD41" s="159">
        <f t="shared" si="23"/>
        <v>12</v>
      </c>
      <c r="AE41" s="159">
        <v>2</v>
      </c>
      <c r="AF41" s="159">
        <v>9</v>
      </c>
      <c r="AG41" s="159">
        <v>0</v>
      </c>
      <c r="AH41" s="159">
        <v>3</v>
      </c>
      <c r="AI41" s="159">
        <f t="shared" si="24"/>
        <v>12</v>
      </c>
      <c r="AJ41" s="159">
        <f t="shared" si="24"/>
        <v>37</v>
      </c>
      <c r="AK41" s="159">
        <v>5</v>
      </c>
      <c r="AL41" s="159">
        <v>16</v>
      </c>
      <c r="AM41" s="159">
        <v>7</v>
      </c>
      <c r="AN41" s="159">
        <v>21</v>
      </c>
      <c r="AO41" s="159">
        <f t="shared" si="25"/>
        <v>4</v>
      </c>
      <c r="AP41" s="159">
        <f t="shared" si="25"/>
        <v>46</v>
      </c>
      <c r="AQ41" s="159">
        <v>3</v>
      </c>
      <c r="AR41" s="159">
        <v>44</v>
      </c>
      <c r="AS41" s="159">
        <v>1</v>
      </c>
      <c r="AT41" s="159">
        <v>2</v>
      </c>
      <c r="AU41" s="159">
        <f t="shared" si="26"/>
        <v>3</v>
      </c>
      <c r="AV41" s="159">
        <f t="shared" si="26"/>
        <v>15</v>
      </c>
      <c r="AW41" s="159">
        <v>0</v>
      </c>
      <c r="AX41" s="159">
        <v>0</v>
      </c>
      <c r="AY41" s="159">
        <v>0</v>
      </c>
      <c r="AZ41" s="159">
        <v>0</v>
      </c>
      <c r="BA41" s="159">
        <v>1</v>
      </c>
      <c r="BB41" s="159">
        <v>4</v>
      </c>
      <c r="BC41" s="159">
        <v>2</v>
      </c>
      <c r="BD41" s="159">
        <v>9</v>
      </c>
      <c r="BE41" s="159">
        <v>0</v>
      </c>
      <c r="BF41" s="168">
        <v>2</v>
      </c>
      <c r="BG41" s="63"/>
      <c r="BH41" s="63"/>
      <c r="BI41" s="63"/>
      <c r="BJ41" s="63"/>
      <c r="BK41" s="63"/>
      <c r="BL41" s="63"/>
    </row>
    <row r="42" spans="1:64" ht="33.75" customHeight="1">
      <c r="A42" s="227" t="s">
        <v>533</v>
      </c>
      <c r="B42" s="167">
        <v>1</v>
      </c>
      <c r="C42" s="77">
        <v>8</v>
      </c>
      <c r="D42" s="77">
        <v>0</v>
      </c>
      <c r="E42" s="77">
        <v>2</v>
      </c>
      <c r="F42" s="77">
        <v>0</v>
      </c>
      <c r="G42" s="77">
        <v>1</v>
      </c>
      <c r="H42" s="77">
        <v>1</v>
      </c>
      <c r="I42" s="77">
        <v>1</v>
      </c>
      <c r="J42" s="77">
        <v>1</v>
      </c>
      <c r="K42" s="114">
        <v>0</v>
      </c>
      <c r="L42" s="115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114">
        <v>1</v>
      </c>
      <c r="W42" s="159">
        <f t="shared" si="22"/>
        <v>1</v>
      </c>
      <c r="X42" s="159">
        <f t="shared" si="22"/>
        <v>2</v>
      </c>
      <c r="Y42" s="159">
        <v>0</v>
      </c>
      <c r="Z42" s="159">
        <v>0</v>
      </c>
      <c r="AA42" s="159">
        <v>1</v>
      </c>
      <c r="AB42" s="159">
        <v>2</v>
      </c>
      <c r="AC42" s="159">
        <f t="shared" si="23"/>
        <v>1</v>
      </c>
      <c r="AD42" s="159">
        <f t="shared" si="23"/>
        <v>3</v>
      </c>
      <c r="AE42" s="159">
        <v>1</v>
      </c>
      <c r="AF42" s="159">
        <v>2</v>
      </c>
      <c r="AG42" s="159">
        <v>0</v>
      </c>
      <c r="AH42" s="159">
        <v>1</v>
      </c>
      <c r="AI42" s="159">
        <f t="shared" si="24"/>
        <v>2</v>
      </c>
      <c r="AJ42" s="159">
        <f t="shared" si="24"/>
        <v>8</v>
      </c>
      <c r="AK42" s="159">
        <v>1</v>
      </c>
      <c r="AL42" s="159">
        <v>3</v>
      </c>
      <c r="AM42" s="159">
        <v>1</v>
      </c>
      <c r="AN42" s="159">
        <v>5</v>
      </c>
      <c r="AO42" s="159">
        <f t="shared" si="25"/>
        <v>1</v>
      </c>
      <c r="AP42" s="159">
        <f t="shared" si="25"/>
        <v>10</v>
      </c>
      <c r="AQ42" s="159">
        <v>1</v>
      </c>
      <c r="AR42" s="159">
        <v>10</v>
      </c>
      <c r="AS42" s="159">
        <v>0</v>
      </c>
      <c r="AT42" s="159">
        <v>0</v>
      </c>
      <c r="AU42" s="159">
        <f t="shared" si="26"/>
        <v>0</v>
      </c>
      <c r="AV42" s="159">
        <f t="shared" si="26"/>
        <v>7</v>
      </c>
      <c r="AW42" s="159">
        <v>0</v>
      </c>
      <c r="AX42" s="159">
        <v>0</v>
      </c>
      <c r="AY42" s="159">
        <v>0</v>
      </c>
      <c r="AZ42" s="159">
        <v>1</v>
      </c>
      <c r="BA42" s="159">
        <v>0</v>
      </c>
      <c r="BB42" s="159">
        <v>1</v>
      </c>
      <c r="BC42" s="159">
        <v>0</v>
      </c>
      <c r="BD42" s="159">
        <v>4</v>
      </c>
      <c r="BE42" s="159">
        <v>0</v>
      </c>
      <c r="BF42" s="168">
        <v>1</v>
      </c>
      <c r="BG42" s="63"/>
      <c r="BH42" s="63"/>
      <c r="BI42" s="63"/>
      <c r="BJ42" s="63"/>
      <c r="BK42" s="63"/>
      <c r="BL42" s="63"/>
    </row>
    <row r="43" spans="1:64" ht="33.75" customHeight="1" thickBot="1">
      <c r="A43" s="228" t="s">
        <v>528</v>
      </c>
      <c r="B43" s="229">
        <v>0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0">
        <v>0</v>
      </c>
      <c r="K43" s="232">
        <v>0</v>
      </c>
      <c r="L43" s="233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2">
        <v>0</v>
      </c>
      <c r="W43" s="231">
        <f t="shared" si="22"/>
        <v>0</v>
      </c>
      <c r="X43" s="231">
        <f t="shared" si="22"/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f t="shared" si="23"/>
        <v>0</v>
      </c>
      <c r="AD43" s="231">
        <f t="shared" si="23"/>
        <v>0</v>
      </c>
      <c r="AE43" s="231">
        <v>0</v>
      </c>
      <c r="AF43" s="231">
        <v>0</v>
      </c>
      <c r="AG43" s="231">
        <v>0</v>
      </c>
      <c r="AH43" s="231">
        <v>0</v>
      </c>
      <c r="AI43" s="231">
        <f t="shared" si="24"/>
        <v>0</v>
      </c>
      <c r="AJ43" s="231">
        <f t="shared" si="24"/>
        <v>0</v>
      </c>
      <c r="AK43" s="231">
        <v>0</v>
      </c>
      <c r="AL43" s="231">
        <v>0</v>
      </c>
      <c r="AM43" s="231">
        <v>0</v>
      </c>
      <c r="AN43" s="231">
        <v>0</v>
      </c>
      <c r="AO43" s="231">
        <f t="shared" si="25"/>
        <v>0</v>
      </c>
      <c r="AP43" s="231">
        <f t="shared" si="25"/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f t="shared" si="26"/>
        <v>0</v>
      </c>
      <c r="AV43" s="231">
        <f t="shared" si="26"/>
        <v>0</v>
      </c>
      <c r="AW43" s="231">
        <v>0</v>
      </c>
      <c r="AX43" s="231">
        <v>0</v>
      </c>
      <c r="AY43" s="231">
        <v>0</v>
      </c>
      <c r="AZ43" s="231">
        <v>0</v>
      </c>
      <c r="BA43" s="231">
        <v>0</v>
      </c>
      <c r="BB43" s="231">
        <v>0</v>
      </c>
      <c r="BC43" s="231">
        <v>0</v>
      </c>
      <c r="BD43" s="231">
        <v>0</v>
      </c>
      <c r="BE43" s="231">
        <v>0</v>
      </c>
      <c r="BF43" s="234">
        <v>0</v>
      </c>
      <c r="BG43" s="63"/>
      <c r="BH43" s="63"/>
      <c r="BI43" s="63"/>
      <c r="BJ43" s="63"/>
      <c r="BK43" s="63"/>
      <c r="BL43" s="63"/>
    </row>
    <row r="44" spans="2:57" ht="34.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</row>
    <row r="45" spans="2:57" ht="34.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</row>
    <row r="46" spans="2:57" ht="34.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</row>
    <row r="47" spans="2:57" ht="34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</row>
    <row r="48" spans="2:57" ht="34.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</row>
    <row r="49" spans="2:57" ht="34.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</row>
    <row r="50" spans="2:57" ht="34.5" customHeight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</row>
    <row r="51" spans="2:57" ht="34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</row>
    <row r="52" spans="2:57" ht="34.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</row>
    <row r="53" spans="2:57" ht="34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</row>
    <row r="54" spans="2:57" ht="34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</row>
    <row r="55" spans="2:57" ht="34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</row>
    <row r="56" spans="2:57" ht="34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</row>
    <row r="57" spans="2:57" ht="34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</row>
    <row r="58" spans="2:57" ht="34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</row>
    <row r="59" spans="2:57" ht="34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</row>
    <row r="60" spans="2:57" ht="34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</row>
    <row r="61" spans="2:57" ht="34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</row>
    <row r="62" spans="2:57" ht="34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</row>
    <row r="63" spans="2:57" ht="34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</row>
    <row r="64" spans="2:57" ht="34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</row>
    <row r="65" spans="2:57" ht="34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</row>
    <row r="66" spans="2:57" ht="3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</row>
    <row r="67" spans="2:57" ht="34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</row>
    <row r="68" spans="2:57" ht="34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</row>
    <row r="69" spans="2:57" ht="34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</row>
    <row r="70" spans="2:57" ht="34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</row>
    <row r="71" spans="2:57" ht="34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</row>
    <row r="72" spans="2:57" ht="34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</row>
    <row r="73" spans="2:57" ht="34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</row>
    <row r="74" spans="2:57" ht="34.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</row>
    <row r="75" spans="2:57" ht="34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</row>
    <row r="76" spans="2:57" ht="34.5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</row>
    <row r="77" spans="2:57" ht="13.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</row>
    <row r="78" spans="2:57" ht="13.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</row>
    <row r="79" spans="2:57" ht="13.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</row>
    <row r="80" spans="2:57" ht="13.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</row>
    <row r="81" spans="2:57" ht="13.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</row>
    <row r="82" spans="2:57" ht="13.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</row>
    <row r="83" spans="2:57" ht="13.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</row>
    <row r="84" spans="2:57" ht="13.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</row>
    <row r="85" spans="2:57" ht="13.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</row>
    <row r="86" spans="2:57" ht="13.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</row>
    <row r="87" spans="2:57" ht="13.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</row>
    <row r="88" spans="2:57" ht="13.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</row>
    <row r="89" spans="2:57" ht="13.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</row>
    <row r="90" spans="2:57" ht="13.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</row>
    <row r="91" spans="2:57" ht="13.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</row>
    <row r="92" spans="2:57" ht="13.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</row>
    <row r="93" spans="2:57" ht="13.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</row>
    <row r="94" spans="2:57" ht="13.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</row>
    <row r="95" spans="2:57" ht="13.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</row>
    <row r="96" spans="2:57" ht="13.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</row>
    <row r="97" spans="2:57" ht="13.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</row>
    <row r="98" spans="2:57" ht="13.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</row>
    <row r="99" spans="2:57" ht="13.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</row>
    <row r="100" spans="2:57" ht="13.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</row>
    <row r="101" spans="2:57" ht="13.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</row>
    <row r="102" spans="2:57" ht="13.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</row>
    <row r="103" spans="2:57" ht="13.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</row>
    <row r="104" spans="2:57" ht="13.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</row>
    <row r="105" spans="2:57" ht="13.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</row>
    <row r="106" spans="2:57" ht="13.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</row>
    <row r="107" spans="2:57" ht="13.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</row>
    <row r="108" spans="2:57" ht="13.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</row>
    <row r="109" spans="2:57" ht="13.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</row>
    <row r="110" spans="2:57" ht="13.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</row>
    <row r="111" spans="2:57" ht="13.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</row>
    <row r="112" spans="2:57" ht="13.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</row>
    <row r="113" spans="2:57" ht="13.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</row>
    <row r="114" spans="2:57" ht="13.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</row>
    <row r="115" spans="2:57" ht="13.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</row>
    <row r="116" spans="2:57" ht="13.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</row>
    <row r="117" spans="2:57" ht="13.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</row>
    <row r="118" spans="2:57" ht="13.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</row>
    <row r="119" spans="2:57" ht="13.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</row>
    <row r="120" spans="2:57" ht="13.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</row>
    <row r="121" spans="2:57" ht="13.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</row>
    <row r="122" spans="2:57" ht="13.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</row>
    <row r="123" spans="2:57" ht="13.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</row>
    <row r="124" spans="2:57" ht="13.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</row>
    <row r="125" spans="2:57" ht="13.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</row>
    <row r="126" spans="2:57" ht="13.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</row>
    <row r="127" spans="2:57" ht="13.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</row>
    <row r="128" spans="2:57" ht="13.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</row>
    <row r="129" spans="2:57" ht="13.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</row>
    <row r="130" spans="2:57" ht="13.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</row>
    <row r="131" spans="2:57" ht="13.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</row>
    <row r="132" spans="2:57" ht="13.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</row>
    <row r="133" spans="2:57" ht="13.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</row>
    <row r="134" spans="2:57" ht="13.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</row>
    <row r="135" spans="2:57" ht="13.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</row>
    <row r="136" spans="2:57" ht="13.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</row>
    <row r="137" spans="2:57" ht="13.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</row>
    <row r="138" spans="2:57" ht="13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</row>
    <row r="139" spans="2:57" ht="13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</row>
    <row r="140" spans="2:57" ht="13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</row>
    <row r="141" spans="2:57" ht="13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</row>
    <row r="142" spans="2:57" ht="13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</row>
    <row r="143" spans="2:57" ht="13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</row>
    <row r="144" spans="2:57" ht="13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</row>
    <row r="145" spans="2:57" ht="13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</row>
    <row r="146" spans="2:57" ht="13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</row>
    <row r="147" spans="2:57" ht="13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</row>
    <row r="148" spans="2:57" ht="13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</row>
    <row r="149" spans="2:57" ht="13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</row>
    <row r="150" spans="2:57" ht="13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</row>
  </sheetData>
  <sheetProtection/>
  <mergeCells count="56">
    <mergeCell ref="AN5:AN6"/>
    <mergeCell ref="BF5:BF6"/>
    <mergeCell ref="BA5:BB6"/>
    <mergeCell ref="BE5:BE6"/>
    <mergeCell ref="AQ5:AQ6"/>
    <mergeCell ref="AR5:AR6"/>
    <mergeCell ref="AU5:AV6"/>
    <mergeCell ref="M3:N3"/>
    <mergeCell ref="O6:P6"/>
    <mergeCell ref="AJ5:AJ6"/>
    <mergeCell ref="AE3:AF3"/>
    <mergeCell ref="S3:T3"/>
    <mergeCell ref="U3:V3"/>
    <mergeCell ref="S6:T6"/>
    <mergeCell ref="AE5:AF6"/>
    <mergeCell ref="AG5:AH6"/>
    <mergeCell ref="Y3:Z3"/>
    <mergeCell ref="D6:E6"/>
    <mergeCell ref="BC5:BD6"/>
    <mergeCell ref="AW5:AX6"/>
    <mergeCell ref="AY5:AY6"/>
    <mergeCell ref="AZ5:AZ6"/>
    <mergeCell ref="AT5:AT6"/>
    <mergeCell ref="AS5:AS6"/>
    <mergeCell ref="AO5:AP6"/>
    <mergeCell ref="AM5:AM6"/>
    <mergeCell ref="AI5:AI6"/>
    <mergeCell ref="A3:A8"/>
    <mergeCell ref="O3:P3"/>
    <mergeCell ref="Q3:R3"/>
    <mergeCell ref="Q6:R6"/>
    <mergeCell ref="D3:E3"/>
    <mergeCell ref="F6:G6"/>
    <mergeCell ref="F3:G3"/>
    <mergeCell ref="K6:L6"/>
    <mergeCell ref="K3:L3"/>
    <mergeCell ref="B3:C3"/>
    <mergeCell ref="AC3:AD3"/>
    <mergeCell ref="AK5:AL6"/>
    <mergeCell ref="W5:X6"/>
    <mergeCell ref="AG3:AH3"/>
    <mergeCell ref="AI3:AJ3"/>
    <mergeCell ref="AK3:AL3"/>
    <mergeCell ref="W3:X3"/>
    <mergeCell ref="AA3:AB3"/>
    <mergeCell ref="AC5:AD6"/>
    <mergeCell ref="BE3:BF3"/>
    <mergeCell ref="AW3:AX3"/>
    <mergeCell ref="AY3:AZ3"/>
    <mergeCell ref="BA3:BB3"/>
    <mergeCell ref="AM3:AN3"/>
    <mergeCell ref="AO3:AP3"/>
    <mergeCell ref="AQ3:AR3"/>
    <mergeCell ref="BC3:BD3"/>
    <mergeCell ref="AS3:AT3"/>
    <mergeCell ref="AU3:AV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55" r:id="rId1"/>
  <headerFooter alignWithMargins="0">
    <oddFooter>&amp;R&amp;A &amp;P/&amp;N</oddFooter>
  </headerFooter>
  <colBreaks count="1" manualBreakCount="1">
    <brk id="28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3"/>
  </sheetPr>
  <dimension ref="A1:BC187"/>
  <sheetViews>
    <sheetView zoomScale="70" zoomScaleNormal="70" zoomScaleSheetLayoutView="200" workbookViewId="0" topLeftCell="A1">
      <selection activeCell="A1" sqref="A1"/>
    </sheetView>
  </sheetViews>
  <sheetFormatPr defaultColWidth="9.00390625" defaultRowHeight="13.5"/>
  <cols>
    <col min="1" max="1" width="12.625" style="10" customWidth="1"/>
    <col min="2" max="3" width="4.625" style="10" customWidth="1"/>
    <col min="4" max="5" width="4.125" style="10" customWidth="1"/>
    <col min="6" max="6" width="8.125" style="10" customWidth="1"/>
    <col min="7" max="7" width="7.75390625" style="10" customWidth="1"/>
    <col min="8" max="8" width="4.625" style="10" customWidth="1"/>
    <col min="9" max="9" width="5.125" style="10" customWidth="1"/>
    <col min="10" max="13" width="4.625" style="10" customWidth="1"/>
    <col min="14" max="15" width="7.625" style="10" customWidth="1"/>
    <col min="16" max="17" width="4.625" style="10" customWidth="1"/>
    <col min="18" max="18" width="7.625" style="10" customWidth="1"/>
    <col min="19" max="19" width="6.875" style="10" customWidth="1"/>
    <col min="20" max="24" width="5.125" style="10" customWidth="1"/>
    <col min="25" max="25" width="4.625" style="10" customWidth="1"/>
    <col min="26" max="27" width="5.125" style="10" customWidth="1"/>
    <col min="28" max="28" width="8.00390625" style="10" customWidth="1"/>
    <col min="29" max="29" width="7.625" style="10" customWidth="1"/>
    <col min="30" max="31" width="4.625" style="10" customWidth="1"/>
    <col min="32" max="33" width="7.625" style="10" customWidth="1"/>
    <col min="34" max="37" width="5.125" style="10" customWidth="1"/>
    <col min="38" max="39" width="7.625" style="10" customWidth="1"/>
    <col min="40" max="41" width="4.625" style="10" customWidth="1"/>
    <col min="42" max="45" width="5.125" style="10" customWidth="1"/>
    <col min="46" max="47" width="7.625" style="10" customWidth="1"/>
    <col min="48" max="49" width="4.50390625" style="10" customWidth="1"/>
    <col min="50" max="16384" width="9.00390625" style="10" customWidth="1"/>
  </cols>
  <sheetData>
    <row r="1" spans="1:21" ht="30" customHeight="1">
      <c r="A1" s="3" t="s">
        <v>599</v>
      </c>
      <c r="B1" s="4"/>
      <c r="C1" s="4"/>
      <c r="D1" s="4"/>
      <c r="E1" s="4"/>
      <c r="F1" s="5"/>
      <c r="G1" s="6"/>
      <c r="H1" s="4"/>
      <c r="I1" s="4"/>
      <c r="J1" s="4"/>
      <c r="K1" s="4"/>
      <c r="L1" s="4"/>
      <c r="M1" s="4"/>
      <c r="N1" s="4"/>
      <c r="O1" s="4"/>
      <c r="P1" s="9"/>
      <c r="Q1" s="4"/>
      <c r="R1" s="4"/>
      <c r="S1" s="4"/>
      <c r="T1" s="4"/>
      <c r="U1" s="4"/>
    </row>
    <row r="2" spans="1:2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49" ht="19.5" customHeight="1">
      <c r="A3" s="407" t="s">
        <v>455</v>
      </c>
      <c r="B3" s="405" t="s">
        <v>600</v>
      </c>
      <c r="C3" s="429"/>
      <c r="D3" s="405" t="s">
        <v>601</v>
      </c>
      <c r="E3" s="406"/>
      <c r="F3" s="405" t="s">
        <v>602</v>
      </c>
      <c r="G3" s="406"/>
      <c r="H3" s="401" t="s">
        <v>603</v>
      </c>
      <c r="I3" s="418"/>
      <c r="J3" s="401" t="s">
        <v>604</v>
      </c>
      <c r="K3" s="402"/>
      <c r="L3" s="401" t="s">
        <v>605</v>
      </c>
      <c r="M3" s="418"/>
      <c r="N3" s="401" t="s">
        <v>606</v>
      </c>
      <c r="O3" s="418"/>
      <c r="P3" s="401" t="s">
        <v>607</v>
      </c>
      <c r="Q3" s="418"/>
      <c r="R3" s="401" t="s">
        <v>608</v>
      </c>
      <c r="S3" s="418"/>
      <c r="T3" s="401" t="s">
        <v>609</v>
      </c>
      <c r="U3" s="418"/>
      <c r="V3" s="401" t="s">
        <v>610</v>
      </c>
      <c r="W3" s="418"/>
      <c r="X3" s="401" t="s">
        <v>611</v>
      </c>
      <c r="Y3" s="418"/>
      <c r="Z3" s="401" t="s">
        <v>612</v>
      </c>
      <c r="AA3" s="402"/>
      <c r="AB3" s="401" t="s">
        <v>613</v>
      </c>
      <c r="AC3" s="418"/>
      <c r="AD3" s="401" t="s">
        <v>614</v>
      </c>
      <c r="AE3" s="402"/>
      <c r="AF3" s="401" t="s">
        <v>615</v>
      </c>
      <c r="AG3" s="418"/>
      <c r="AH3" s="401" t="s">
        <v>616</v>
      </c>
      <c r="AI3" s="418"/>
      <c r="AJ3" s="401" t="s">
        <v>617</v>
      </c>
      <c r="AK3" s="402"/>
      <c r="AL3" s="401" t="s">
        <v>618</v>
      </c>
      <c r="AM3" s="418"/>
      <c r="AN3" s="401" t="s">
        <v>619</v>
      </c>
      <c r="AO3" s="402"/>
      <c r="AP3" s="401" t="s">
        <v>620</v>
      </c>
      <c r="AQ3" s="418"/>
      <c r="AR3" s="401" t="s">
        <v>621</v>
      </c>
      <c r="AS3" s="402"/>
      <c r="AT3" s="405" t="s">
        <v>622</v>
      </c>
      <c r="AU3" s="429"/>
      <c r="AV3" s="401" t="s">
        <v>623</v>
      </c>
      <c r="AW3" s="422"/>
    </row>
    <row r="4" spans="1:49" ht="4.5" customHeight="1">
      <c r="A4" s="408"/>
      <c r="B4" s="277"/>
      <c r="C4" s="133"/>
      <c r="D4" s="11"/>
      <c r="E4" s="12"/>
      <c r="F4" s="11"/>
      <c r="G4" s="12"/>
      <c r="H4" s="13"/>
      <c r="I4" s="15"/>
      <c r="J4" s="13"/>
      <c r="K4" s="14"/>
      <c r="L4" s="13"/>
      <c r="M4" s="15"/>
      <c r="N4" s="13"/>
      <c r="O4" s="15"/>
      <c r="P4" s="13"/>
      <c r="Q4" s="15"/>
      <c r="R4" s="13"/>
      <c r="S4" s="14"/>
      <c r="T4" s="13"/>
      <c r="U4" s="15"/>
      <c r="V4" s="14"/>
      <c r="W4" s="15"/>
      <c r="X4" s="13"/>
      <c r="Y4" s="15"/>
      <c r="Z4" s="13"/>
      <c r="AA4" s="14"/>
      <c r="AB4" s="13"/>
      <c r="AC4" s="15"/>
      <c r="AD4" s="13"/>
      <c r="AE4" s="14"/>
      <c r="AF4" s="13"/>
      <c r="AG4" s="15"/>
      <c r="AH4" s="13"/>
      <c r="AI4" s="15"/>
      <c r="AJ4" s="13"/>
      <c r="AK4" s="14"/>
      <c r="AL4" s="13"/>
      <c r="AM4" s="15"/>
      <c r="AN4" s="13"/>
      <c r="AO4" s="14"/>
      <c r="AP4" s="13"/>
      <c r="AQ4" s="15"/>
      <c r="AR4" s="13"/>
      <c r="AS4" s="14"/>
      <c r="AT4" s="11"/>
      <c r="AU4" s="133"/>
      <c r="AV4" s="13"/>
      <c r="AW4" s="16"/>
    </row>
    <row r="5" spans="1:49" ht="19.5" customHeight="1">
      <c r="A5" s="409"/>
      <c r="B5" s="399" t="s">
        <v>624</v>
      </c>
      <c r="C5" s="438"/>
      <c r="D5" s="399" t="s">
        <v>625</v>
      </c>
      <c r="E5" s="431" t="s">
        <v>626</v>
      </c>
      <c r="F5" s="399" t="s">
        <v>627</v>
      </c>
      <c r="G5" s="438"/>
      <c r="H5" s="403" t="s">
        <v>628</v>
      </c>
      <c r="I5" s="434"/>
      <c r="J5" s="19"/>
      <c r="K5" s="20"/>
      <c r="L5" s="27"/>
      <c r="M5" s="29"/>
      <c r="N5" s="403" t="s">
        <v>629</v>
      </c>
      <c r="O5" s="416" t="s">
        <v>630</v>
      </c>
      <c r="P5" s="21"/>
      <c r="Q5" s="22"/>
      <c r="R5" s="19"/>
      <c r="S5" s="20"/>
      <c r="T5" s="19"/>
      <c r="U5" s="23"/>
      <c r="V5" s="134"/>
      <c r="W5" s="22"/>
      <c r="X5" s="21"/>
      <c r="Y5" s="22"/>
      <c r="Z5" s="21"/>
      <c r="AA5" s="22"/>
      <c r="AB5" s="21"/>
      <c r="AC5" s="22"/>
      <c r="AD5" s="27"/>
      <c r="AE5" s="29"/>
      <c r="AF5" s="423" t="s">
        <v>631</v>
      </c>
      <c r="AG5" s="432"/>
      <c r="AH5" s="27"/>
      <c r="AI5" s="29"/>
      <c r="AJ5" s="27"/>
      <c r="AK5" s="28"/>
      <c r="AL5" s="27"/>
      <c r="AM5" s="29"/>
      <c r="AN5" s="27"/>
      <c r="AO5" s="28"/>
      <c r="AP5" s="403" t="s">
        <v>632</v>
      </c>
      <c r="AQ5" s="434"/>
      <c r="AR5" s="403" t="s">
        <v>494</v>
      </c>
      <c r="AS5" s="416" t="s">
        <v>627</v>
      </c>
      <c r="AT5" s="399" t="s">
        <v>633</v>
      </c>
      <c r="AU5" s="431"/>
      <c r="AV5" s="403" t="s">
        <v>634</v>
      </c>
      <c r="AW5" s="433"/>
    </row>
    <row r="6" spans="1:49" ht="150" customHeight="1">
      <c r="A6" s="409"/>
      <c r="B6" s="428"/>
      <c r="C6" s="438"/>
      <c r="D6" s="399"/>
      <c r="E6" s="431"/>
      <c r="F6" s="428"/>
      <c r="G6" s="438"/>
      <c r="H6" s="425"/>
      <c r="I6" s="434"/>
      <c r="J6" s="27" t="s">
        <v>635</v>
      </c>
      <c r="K6" s="177" t="s">
        <v>636</v>
      </c>
      <c r="L6" s="27" t="s">
        <v>494</v>
      </c>
      <c r="M6" s="29" t="s">
        <v>628</v>
      </c>
      <c r="N6" s="425"/>
      <c r="O6" s="434"/>
      <c r="P6" s="27" t="s">
        <v>637</v>
      </c>
      <c r="Q6" s="29" t="s">
        <v>629</v>
      </c>
      <c r="R6" s="403" t="s">
        <v>638</v>
      </c>
      <c r="S6" s="417"/>
      <c r="T6" s="27" t="s">
        <v>494</v>
      </c>
      <c r="U6" s="177" t="s">
        <v>639</v>
      </c>
      <c r="V6" s="27" t="s">
        <v>640</v>
      </c>
      <c r="W6" s="29" t="s">
        <v>641</v>
      </c>
      <c r="X6" s="403" t="s">
        <v>642</v>
      </c>
      <c r="Y6" s="434"/>
      <c r="Z6" s="27" t="s">
        <v>643</v>
      </c>
      <c r="AA6" s="29" t="s">
        <v>644</v>
      </c>
      <c r="AB6" s="403" t="s">
        <v>645</v>
      </c>
      <c r="AC6" s="434"/>
      <c r="AD6" s="403" t="s">
        <v>646</v>
      </c>
      <c r="AE6" s="434"/>
      <c r="AF6" s="423"/>
      <c r="AG6" s="432"/>
      <c r="AH6" s="403" t="s">
        <v>647</v>
      </c>
      <c r="AI6" s="417"/>
      <c r="AJ6" s="403" t="s">
        <v>648</v>
      </c>
      <c r="AK6" s="434"/>
      <c r="AL6" s="403" t="s">
        <v>649</v>
      </c>
      <c r="AM6" s="416"/>
      <c r="AN6" s="27" t="s">
        <v>494</v>
      </c>
      <c r="AO6" s="29" t="s">
        <v>631</v>
      </c>
      <c r="AP6" s="425"/>
      <c r="AQ6" s="434"/>
      <c r="AR6" s="425"/>
      <c r="AS6" s="416"/>
      <c r="AT6" s="399"/>
      <c r="AU6" s="431"/>
      <c r="AV6" s="403"/>
      <c r="AW6" s="433"/>
    </row>
    <row r="7" spans="1:49" ht="4.5" customHeight="1">
      <c r="A7" s="409"/>
      <c r="B7" s="278"/>
      <c r="C7" s="279"/>
      <c r="D7" s="249"/>
      <c r="E7" s="279"/>
      <c r="F7" s="249"/>
      <c r="G7" s="279"/>
      <c r="H7" s="251"/>
      <c r="I7" s="245"/>
      <c r="J7" s="202"/>
      <c r="K7" s="203"/>
      <c r="L7" s="202"/>
      <c r="M7" s="204"/>
      <c r="N7" s="251"/>
      <c r="O7" s="245"/>
      <c r="P7" s="202"/>
      <c r="Q7" s="204"/>
      <c r="R7" s="202"/>
      <c r="S7" s="205"/>
      <c r="T7" s="202"/>
      <c r="U7" s="203"/>
      <c r="V7" s="202"/>
      <c r="W7" s="204"/>
      <c r="X7" s="202"/>
      <c r="Y7" s="245"/>
      <c r="Z7" s="243"/>
      <c r="AA7" s="244"/>
      <c r="AB7" s="202"/>
      <c r="AC7" s="245"/>
      <c r="AD7" s="202"/>
      <c r="AE7" s="245"/>
      <c r="AF7" s="206"/>
      <c r="AG7" s="248"/>
      <c r="AH7" s="202"/>
      <c r="AI7" s="205"/>
      <c r="AJ7" s="202"/>
      <c r="AK7" s="245"/>
      <c r="AL7" s="202"/>
      <c r="AM7" s="204"/>
      <c r="AN7" s="243"/>
      <c r="AO7" s="244"/>
      <c r="AP7" s="251"/>
      <c r="AQ7" s="245"/>
      <c r="AR7" s="251"/>
      <c r="AS7" s="204"/>
      <c r="AT7" s="198"/>
      <c r="AU7" s="250"/>
      <c r="AV7" s="202"/>
      <c r="AW7" s="252"/>
    </row>
    <row r="8" spans="1:49" ht="24.75" customHeight="1" thickBot="1">
      <c r="A8" s="410"/>
      <c r="B8" s="44" t="s">
        <v>196</v>
      </c>
      <c r="C8" s="45" t="s">
        <v>195</v>
      </c>
      <c r="D8" s="44" t="s">
        <v>196</v>
      </c>
      <c r="E8" s="45" t="s">
        <v>195</v>
      </c>
      <c r="F8" s="44" t="s">
        <v>196</v>
      </c>
      <c r="G8" s="45" t="s">
        <v>195</v>
      </c>
      <c r="H8" s="44" t="s">
        <v>196</v>
      </c>
      <c r="I8" s="280" t="s">
        <v>195</v>
      </c>
      <c r="J8" s="44" t="s">
        <v>196</v>
      </c>
      <c r="K8" s="45" t="s">
        <v>195</v>
      </c>
      <c r="L8" s="44" t="s">
        <v>196</v>
      </c>
      <c r="M8" s="45" t="s">
        <v>195</v>
      </c>
      <c r="N8" s="44" t="s">
        <v>196</v>
      </c>
      <c r="O8" s="45" t="s">
        <v>195</v>
      </c>
      <c r="P8" s="44" t="s">
        <v>196</v>
      </c>
      <c r="Q8" s="45" t="s">
        <v>195</v>
      </c>
      <c r="R8" s="44" t="s">
        <v>196</v>
      </c>
      <c r="S8" s="45" t="s">
        <v>195</v>
      </c>
      <c r="T8" s="44" t="s">
        <v>196</v>
      </c>
      <c r="U8" s="45" t="s">
        <v>195</v>
      </c>
      <c r="V8" s="45" t="s">
        <v>196</v>
      </c>
      <c r="W8" s="45" t="s">
        <v>195</v>
      </c>
      <c r="X8" s="45" t="s">
        <v>196</v>
      </c>
      <c r="Y8" s="45" t="s">
        <v>195</v>
      </c>
      <c r="Z8" s="45" t="s">
        <v>196</v>
      </c>
      <c r="AA8" s="45" t="s">
        <v>195</v>
      </c>
      <c r="AB8" s="45" t="s">
        <v>196</v>
      </c>
      <c r="AC8" s="45" t="s">
        <v>195</v>
      </c>
      <c r="AD8" s="45" t="s">
        <v>196</v>
      </c>
      <c r="AE8" s="45" t="s">
        <v>195</v>
      </c>
      <c r="AF8" s="45" t="s">
        <v>196</v>
      </c>
      <c r="AG8" s="45" t="s">
        <v>195</v>
      </c>
      <c r="AH8" s="45" t="s">
        <v>196</v>
      </c>
      <c r="AI8" s="45" t="s">
        <v>195</v>
      </c>
      <c r="AJ8" s="45" t="s">
        <v>196</v>
      </c>
      <c r="AK8" s="45" t="s">
        <v>195</v>
      </c>
      <c r="AL8" s="45" t="s">
        <v>196</v>
      </c>
      <c r="AM8" s="45" t="s">
        <v>195</v>
      </c>
      <c r="AN8" s="45" t="s">
        <v>196</v>
      </c>
      <c r="AO8" s="45" t="s">
        <v>195</v>
      </c>
      <c r="AP8" s="45" t="s">
        <v>196</v>
      </c>
      <c r="AQ8" s="45" t="s">
        <v>195</v>
      </c>
      <c r="AR8" s="45" t="s">
        <v>196</v>
      </c>
      <c r="AS8" s="45" t="s">
        <v>195</v>
      </c>
      <c r="AT8" s="45" t="s">
        <v>196</v>
      </c>
      <c r="AU8" s="45" t="s">
        <v>195</v>
      </c>
      <c r="AV8" s="45" t="s">
        <v>196</v>
      </c>
      <c r="AW8" s="46" t="s">
        <v>195</v>
      </c>
    </row>
    <row r="9" spans="1:55" ht="15" customHeight="1" hidden="1">
      <c r="A9" s="47"/>
      <c r="B9" s="253"/>
      <c r="C9" s="253"/>
      <c r="D9" s="253"/>
      <c r="E9" s="253"/>
      <c r="F9" s="253"/>
      <c r="G9" s="253"/>
      <c r="H9" s="253"/>
      <c r="I9" s="253"/>
      <c r="J9" s="254"/>
      <c r="K9" s="255"/>
      <c r="L9" s="253"/>
      <c r="M9" s="256"/>
      <c r="N9" s="253"/>
      <c r="O9" s="253"/>
      <c r="P9" s="253"/>
      <c r="Q9" s="253"/>
      <c r="R9" s="253"/>
      <c r="S9" s="253"/>
      <c r="T9" s="253"/>
      <c r="U9" s="254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8"/>
      <c r="AX9" s="63"/>
      <c r="AY9" s="63"/>
      <c r="AZ9" s="63"/>
      <c r="BA9" s="63"/>
      <c r="BB9" s="63"/>
      <c r="BC9" s="63"/>
    </row>
    <row r="10" spans="1:55" s="7" customFormat="1" ht="34.5" customHeight="1">
      <c r="A10" s="226" t="s">
        <v>926</v>
      </c>
      <c r="B10" s="259">
        <v>0</v>
      </c>
      <c r="C10" s="260">
        <v>0</v>
      </c>
      <c r="D10" s="260">
        <v>3</v>
      </c>
      <c r="E10" s="260">
        <v>1</v>
      </c>
      <c r="F10" s="260">
        <v>6214</v>
      </c>
      <c r="G10" s="260">
        <v>7045</v>
      </c>
      <c r="H10" s="260">
        <v>109</v>
      </c>
      <c r="I10" s="260">
        <v>161</v>
      </c>
      <c r="J10" s="261">
        <v>64</v>
      </c>
      <c r="K10" s="262">
        <v>91</v>
      </c>
      <c r="L10" s="260">
        <v>45</v>
      </c>
      <c r="M10" s="260">
        <v>70</v>
      </c>
      <c r="N10" s="260">
        <v>3482</v>
      </c>
      <c r="O10" s="260">
        <v>4045</v>
      </c>
      <c r="P10" s="260">
        <v>34</v>
      </c>
      <c r="Q10" s="260">
        <v>70</v>
      </c>
      <c r="R10" s="260">
        <v>1183</v>
      </c>
      <c r="S10" s="260">
        <v>920</v>
      </c>
      <c r="T10" s="260">
        <v>594</v>
      </c>
      <c r="U10" s="261">
        <v>490</v>
      </c>
      <c r="V10" s="263">
        <v>102</v>
      </c>
      <c r="W10" s="263">
        <v>217</v>
      </c>
      <c r="X10" s="263">
        <v>105</v>
      </c>
      <c r="Y10" s="263">
        <v>82</v>
      </c>
      <c r="Z10" s="263">
        <v>309</v>
      </c>
      <c r="AA10" s="263">
        <v>341</v>
      </c>
      <c r="AB10" s="263">
        <v>1075</v>
      </c>
      <c r="AC10" s="263">
        <v>1831</v>
      </c>
      <c r="AD10" s="263">
        <v>80</v>
      </c>
      <c r="AE10" s="263">
        <v>94</v>
      </c>
      <c r="AF10" s="263">
        <v>2227</v>
      </c>
      <c r="AG10" s="263">
        <v>2411</v>
      </c>
      <c r="AH10" s="263">
        <v>169</v>
      </c>
      <c r="AI10" s="263">
        <v>291</v>
      </c>
      <c r="AJ10" s="263">
        <v>645</v>
      </c>
      <c r="AK10" s="263">
        <v>476</v>
      </c>
      <c r="AL10" s="263">
        <v>1345</v>
      </c>
      <c r="AM10" s="263">
        <v>1569</v>
      </c>
      <c r="AN10" s="263">
        <v>68</v>
      </c>
      <c r="AO10" s="263">
        <v>75</v>
      </c>
      <c r="AP10" s="263">
        <v>264</v>
      </c>
      <c r="AQ10" s="263">
        <v>249</v>
      </c>
      <c r="AR10" s="263">
        <v>132</v>
      </c>
      <c r="AS10" s="263">
        <v>179</v>
      </c>
      <c r="AT10" s="263">
        <v>3893</v>
      </c>
      <c r="AU10" s="263">
        <v>3206</v>
      </c>
      <c r="AV10" s="263">
        <v>11</v>
      </c>
      <c r="AW10" s="264">
        <v>15</v>
      </c>
      <c r="AX10" s="55"/>
      <c r="AY10" s="55"/>
      <c r="AZ10" s="55"/>
      <c r="BA10" s="55"/>
      <c r="BB10" s="55"/>
      <c r="BC10" s="55"/>
    </row>
    <row r="11" spans="1:55" s="7" customFormat="1" ht="34.5" customHeight="1">
      <c r="A11" s="226">
        <v>20</v>
      </c>
      <c r="B11" s="259">
        <v>0</v>
      </c>
      <c r="C11" s="260">
        <v>0</v>
      </c>
      <c r="D11" s="260">
        <v>1</v>
      </c>
      <c r="E11" s="260">
        <v>0</v>
      </c>
      <c r="F11" s="260">
        <v>6243</v>
      </c>
      <c r="G11" s="260">
        <v>7280</v>
      </c>
      <c r="H11" s="260">
        <v>103</v>
      </c>
      <c r="I11" s="260">
        <v>156</v>
      </c>
      <c r="J11" s="261">
        <v>63</v>
      </c>
      <c r="K11" s="262">
        <v>86</v>
      </c>
      <c r="L11" s="260">
        <v>40</v>
      </c>
      <c r="M11" s="260">
        <v>70</v>
      </c>
      <c r="N11" s="260">
        <v>3521</v>
      </c>
      <c r="O11" s="260">
        <v>4290</v>
      </c>
      <c r="P11" s="260">
        <v>43</v>
      </c>
      <c r="Q11" s="260">
        <v>71</v>
      </c>
      <c r="R11" s="260">
        <v>1125</v>
      </c>
      <c r="S11" s="260">
        <v>1029</v>
      </c>
      <c r="T11" s="260">
        <v>678</v>
      </c>
      <c r="U11" s="261">
        <v>532</v>
      </c>
      <c r="V11" s="263">
        <v>96</v>
      </c>
      <c r="W11" s="263">
        <v>214</v>
      </c>
      <c r="X11" s="263">
        <v>98</v>
      </c>
      <c r="Y11" s="263">
        <v>79</v>
      </c>
      <c r="Z11" s="263">
        <v>312</v>
      </c>
      <c r="AA11" s="263">
        <v>386</v>
      </c>
      <c r="AB11" s="263">
        <v>1080</v>
      </c>
      <c r="AC11" s="263">
        <v>1880</v>
      </c>
      <c r="AD11" s="263">
        <v>89</v>
      </c>
      <c r="AE11" s="263">
        <v>99</v>
      </c>
      <c r="AF11" s="263">
        <v>2218</v>
      </c>
      <c r="AG11" s="263">
        <v>2411</v>
      </c>
      <c r="AH11" s="263">
        <v>184</v>
      </c>
      <c r="AI11" s="263">
        <v>284</v>
      </c>
      <c r="AJ11" s="263">
        <v>635</v>
      </c>
      <c r="AK11" s="263">
        <v>533</v>
      </c>
      <c r="AL11" s="263">
        <v>1320</v>
      </c>
      <c r="AM11" s="263">
        <v>1508</v>
      </c>
      <c r="AN11" s="263">
        <v>79</v>
      </c>
      <c r="AO11" s="263">
        <v>86</v>
      </c>
      <c r="AP11" s="263">
        <v>276</v>
      </c>
      <c r="AQ11" s="263">
        <v>276</v>
      </c>
      <c r="AR11" s="263">
        <v>125</v>
      </c>
      <c r="AS11" s="263">
        <v>147</v>
      </c>
      <c r="AT11" s="263">
        <v>4046</v>
      </c>
      <c r="AU11" s="263">
        <v>3372</v>
      </c>
      <c r="AV11" s="263">
        <v>7</v>
      </c>
      <c r="AW11" s="264">
        <v>3</v>
      </c>
      <c r="AX11" s="55"/>
      <c r="AY11" s="55"/>
      <c r="AZ11" s="55"/>
      <c r="BA11" s="55"/>
      <c r="BB11" s="55"/>
      <c r="BC11" s="55"/>
    </row>
    <row r="12" spans="1:55" ht="34.5" customHeight="1">
      <c r="A12" s="265">
        <v>21</v>
      </c>
      <c r="B12" s="266">
        <f aca="true" t="shared" si="0" ref="B12:AW12">SUM(B14:B43)</f>
        <v>0</v>
      </c>
      <c r="C12" s="267">
        <f t="shared" si="0"/>
        <v>0</v>
      </c>
      <c r="D12" s="267">
        <f t="shared" si="0"/>
        <v>0</v>
      </c>
      <c r="E12" s="267">
        <f t="shared" si="0"/>
        <v>0</v>
      </c>
      <c r="F12" s="267">
        <f t="shared" si="0"/>
        <v>6103</v>
      </c>
      <c r="G12" s="267">
        <f t="shared" si="0"/>
        <v>6990</v>
      </c>
      <c r="H12" s="267">
        <f t="shared" si="0"/>
        <v>79</v>
      </c>
      <c r="I12" s="267">
        <f t="shared" si="0"/>
        <v>176</v>
      </c>
      <c r="J12" s="268">
        <f t="shared" si="0"/>
        <v>42</v>
      </c>
      <c r="K12" s="269">
        <f t="shared" si="0"/>
        <v>95</v>
      </c>
      <c r="L12" s="267">
        <f t="shared" si="0"/>
        <v>37</v>
      </c>
      <c r="M12" s="267">
        <f t="shared" si="0"/>
        <v>81</v>
      </c>
      <c r="N12" s="267">
        <f t="shared" si="0"/>
        <v>3387</v>
      </c>
      <c r="O12" s="267">
        <f t="shared" si="0"/>
        <v>4133</v>
      </c>
      <c r="P12" s="267">
        <f t="shared" si="0"/>
        <v>31</v>
      </c>
      <c r="Q12" s="267">
        <f t="shared" si="0"/>
        <v>57</v>
      </c>
      <c r="R12" s="267">
        <f t="shared" si="0"/>
        <v>1076</v>
      </c>
      <c r="S12" s="267">
        <f t="shared" si="0"/>
        <v>971</v>
      </c>
      <c r="T12" s="267">
        <f t="shared" si="0"/>
        <v>612</v>
      </c>
      <c r="U12" s="268">
        <f t="shared" si="0"/>
        <v>492</v>
      </c>
      <c r="V12" s="270">
        <f t="shared" si="0"/>
        <v>125</v>
      </c>
      <c r="W12" s="270">
        <f t="shared" si="0"/>
        <v>225</v>
      </c>
      <c r="X12" s="270">
        <f t="shared" si="0"/>
        <v>99</v>
      </c>
      <c r="Y12" s="270">
        <f t="shared" si="0"/>
        <v>60</v>
      </c>
      <c r="Z12" s="270">
        <f t="shared" si="0"/>
        <v>290</v>
      </c>
      <c r="AA12" s="270">
        <f t="shared" si="0"/>
        <v>378</v>
      </c>
      <c r="AB12" s="270">
        <f t="shared" si="0"/>
        <v>1061</v>
      </c>
      <c r="AC12" s="270">
        <f t="shared" si="0"/>
        <v>1864</v>
      </c>
      <c r="AD12" s="270">
        <f t="shared" si="0"/>
        <v>93</v>
      </c>
      <c r="AE12" s="270">
        <f t="shared" si="0"/>
        <v>86</v>
      </c>
      <c r="AF12" s="270">
        <f t="shared" si="0"/>
        <v>2193</v>
      </c>
      <c r="AG12" s="270">
        <f t="shared" si="0"/>
        <v>2288</v>
      </c>
      <c r="AH12" s="270">
        <f t="shared" si="0"/>
        <v>179</v>
      </c>
      <c r="AI12" s="270">
        <f t="shared" si="0"/>
        <v>277</v>
      </c>
      <c r="AJ12" s="270">
        <f t="shared" si="0"/>
        <v>661</v>
      </c>
      <c r="AK12" s="270">
        <f t="shared" si="0"/>
        <v>523</v>
      </c>
      <c r="AL12" s="270">
        <f t="shared" si="0"/>
        <v>1275</v>
      </c>
      <c r="AM12" s="270">
        <f t="shared" si="0"/>
        <v>1402</v>
      </c>
      <c r="AN12" s="270">
        <f t="shared" si="0"/>
        <v>78</v>
      </c>
      <c r="AO12" s="270">
        <f t="shared" si="0"/>
        <v>86</v>
      </c>
      <c r="AP12" s="270">
        <f t="shared" si="0"/>
        <v>314</v>
      </c>
      <c r="AQ12" s="270">
        <f t="shared" si="0"/>
        <v>234</v>
      </c>
      <c r="AR12" s="270">
        <f t="shared" si="0"/>
        <v>130</v>
      </c>
      <c r="AS12" s="270">
        <f t="shared" si="0"/>
        <v>159</v>
      </c>
      <c r="AT12" s="270">
        <f t="shared" si="0"/>
        <v>3990</v>
      </c>
      <c r="AU12" s="270">
        <f t="shared" si="0"/>
        <v>3283</v>
      </c>
      <c r="AV12" s="270">
        <f t="shared" si="0"/>
        <v>18</v>
      </c>
      <c r="AW12" s="271">
        <f t="shared" si="0"/>
        <v>23</v>
      </c>
      <c r="AX12" s="63"/>
      <c r="AY12" s="63"/>
      <c r="AZ12" s="63"/>
      <c r="BA12" s="63"/>
      <c r="BB12" s="63"/>
      <c r="BC12" s="63"/>
    </row>
    <row r="13" spans="1:55" ht="19.5" customHeight="1">
      <c r="A13" s="226"/>
      <c r="B13" s="272"/>
      <c r="C13" s="273"/>
      <c r="D13" s="273"/>
      <c r="E13" s="273"/>
      <c r="F13" s="273"/>
      <c r="G13" s="273"/>
      <c r="H13" s="273"/>
      <c r="I13" s="273"/>
      <c r="J13" s="274"/>
      <c r="K13" s="275"/>
      <c r="L13" s="273"/>
      <c r="M13" s="273"/>
      <c r="N13" s="273"/>
      <c r="O13" s="273"/>
      <c r="P13" s="273"/>
      <c r="Q13" s="273"/>
      <c r="R13" s="273"/>
      <c r="S13" s="273"/>
      <c r="T13" s="273"/>
      <c r="U13" s="274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8"/>
      <c r="AX13" s="63"/>
      <c r="AY13" s="63"/>
      <c r="AZ13" s="63"/>
      <c r="BA13" s="63"/>
      <c r="BB13" s="63"/>
      <c r="BC13" s="63"/>
    </row>
    <row r="14" spans="1:55" ht="31.5" customHeight="1">
      <c r="A14" s="226" t="s">
        <v>507</v>
      </c>
      <c r="B14" s="167">
        <v>0</v>
      </c>
      <c r="C14" s="77">
        <v>0</v>
      </c>
      <c r="D14" s="77">
        <v>0</v>
      </c>
      <c r="E14" s="77">
        <v>0</v>
      </c>
      <c r="F14" s="77">
        <f aca="true" t="shared" si="1" ref="F14:G18">SUM(H14,N14,AF14,AP14,AR14)</f>
        <v>2</v>
      </c>
      <c r="G14" s="77">
        <f t="shared" si="1"/>
        <v>1</v>
      </c>
      <c r="H14" s="77">
        <f aca="true" t="shared" si="2" ref="H14:I18">SUM(J14,L14)</f>
        <v>0</v>
      </c>
      <c r="I14" s="77">
        <f t="shared" si="2"/>
        <v>0</v>
      </c>
      <c r="J14" s="114">
        <v>0</v>
      </c>
      <c r="K14" s="115">
        <v>0</v>
      </c>
      <c r="L14" s="77">
        <v>0</v>
      </c>
      <c r="M14" s="77">
        <v>0</v>
      </c>
      <c r="N14" s="77">
        <f aca="true" t="shared" si="3" ref="N14:O18">SUM(P14,R14,T14,V14,X14,Z14,AB14,AD14)</f>
        <v>2</v>
      </c>
      <c r="O14" s="77">
        <f t="shared" si="3"/>
        <v>1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114">
        <v>0</v>
      </c>
      <c r="V14" s="159">
        <v>0</v>
      </c>
      <c r="W14" s="159">
        <v>0</v>
      </c>
      <c r="X14" s="159">
        <v>0</v>
      </c>
      <c r="Y14" s="159">
        <v>1</v>
      </c>
      <c r="Z14" s="159">
        <v>0</v>
      </c>
      <c r="AA14" s="159">
        <v>0</v>
      </c>
      <c r="AB14" s="159">
        <v>2</v>
      </c>
      <c r="AC14" s="159">
        <v>0</v>
      </c>
      <c r="AD14" s="159">
        <v>0</v>
      </c>
      <c r="AE14" s="159">
        <v>0</v>
      </c>
      <c r="AF14" s="159">
        <f aca="true" t="shared" si="4" ref="AF14:AG18">SUM(AH14,AJ14,AL14,AN14)</f>
        <v>0</v>
      </c>
      <c r="AG14" s="159">
        <f t="shared" si="4"/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1</v>
      </c>
      <c r="AU14" s="159">
        <v>5</v>
      </c>
      <c r="AV14" s="159">
        <v>0</v>
      </c>
      <c r="AW14" s="168">
        <v>0</v>
      </c>
      <c r="AX14" s="63"/>
      <c r="AY14" s="63"/>
      <c r="AZ14" s="63"/>
      <c r="BA14" s="63"/>
      <c r="BB14" s="63"/>
      <c r="BC14" s="63"/>
    </row>
    <row r="15" spans="1:55" ht="31.5" customHeight="1">
      <c r="A15" s="226" t="s">
        <v>508</v>
      </c>
      <c r="B15" s="167">
        <v>0</v>
      </c>
      <c r="C15" s="77">
        <v>0</v>
      </c>
      <c r="D15" s="77">
        <v>0</v>
      </c>
      <c r="E15" s="77">
        <v>0</v>
      </c>
      <c r="F15" s="77">
        <f t="shared" si="1"/>
        <v>2</v>
      </c>
      <c r="G15" s="77">
        <f t="shared" si="1"/>
        <v>1</v>
      </c>
      <c r="H15" s="77">
        <f t="shared" si="2"/>
        <v>0</v>
      </c>
      <c r="I15" s="77">
        <f t="shared" si="2"/>
        <v>0</v>
      </c>
      <c r="J15" s="114">
        <v>0</v>
      </c>
      <c r="K15" s="115">
        <v>0</v>
      </c>
      <c r="L15" s="77">
        <v>0</v>
      </c>
      <c r="M15" s="77">
        <v>0</v>
      </c>
      <c r="N15" s="77">
        <f t="shared" si="3"/>
        <v>2</v>
      </c>
      <c r="O15" s="77">
        <f t="shared" si="3"/>
        <v>1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114">
        <v>0</v>
      </c>
      <c r="V15" s="159">
        <v>0</v>
      </c>
      <c r="W15" s="159">
        <v>0</v>
      </c>
      <c r="X15" s="159">
        <v>0</v>
      </c>
      <c r="Y15" s="159">
        <v>1</v>
      </c>
      <c r="Z15" s="159">
        <v>0</v>
      </c>
      <c r="AA15" s="159">
        <v>0</v>
      </c>
      <c r="AB15" s="159">
        <v>1</v>
      </c>
      <c r="AC15" s="159">
        <v>0</v>
      </c>
      <c r="AD15" s="159">
        <v>1</v>
      </c>
      <c r="AE15" s="159">
        <v>0</v>
      </c>
      <c r="AF15" s="159">
        <f t="shared" si="4"/>
        <v>0</v>
      </c>
      <c r="AG15" s="159">
        <f t="shared" si="4"/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1</v>
      </c>
      <c r="AU15" s="159">
        <v>1</v>
      </c>
      <c r="AV15" s="159">
        <v>0</v>
      </c>
      <c r="AW15" s="168">
        <v>0</v>
      </c>
      <c r="AX15" s="63"/>
      <c r="AY15" s="63"/>
      <c r="AZ15" s="63"/>
      <c r="BA15" s="63"/>
      <c r="BB15" s="63"/>
      <c r="BC15" s="63"/>
    </row>
    <row r="16" spans="1:55" ht="31.5" customHeight="1">
      <c r="A16" s="226" t="s">
        <v>509</v>
      </c>
      <c r="B16" s="167">
        <v>0</v>
      </c>
      <c r="C16" s="77">
        <v>0</v>
      </c>
      <c r="D16" s="77">
        <v>0</v>
      </c>
      <c r="E16" s="77">
        <v>0</v>
      </c>
      <c r="F16" s="77">
        <f t="shared" si="1"/>
        <v>0</v>
      </c>
      <c r="G16" s="77">
        <f t="shared" si="1"/>
        <v>1</v>
      </c>
      <c r="H16" s="77">
        <f t="shared" si="2"/>
        <v>0</v>
      </c>
      <c r="I16" s="77">
        <f t="shared" si="2"/>
        <v>0</v>
      </c>
      <c r="J16" s="114">
        <v>0</v>
      </c>
      <c r="K16" s="115">
        <v>0</v>
      </c>
      <c r="L16" s="77">
        <v>0</v>
      </c>
      <c r="M16" s="77">
        <v>0</v>
      </c>
      <c r="N16" s="77">
        <f t="shared" si="3"/>
        <v>0</v>
      </c>
      <c r="O16" s="77">
        <f t="shared" si="3"/>
        <v>1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114">
        <v>0</v>
      </c>
      <c r="V16" s="159">
        <v>0</v>
      </c>
      <c r="W16" s="159">
        <v>0</v>
      </c>
      <c r="X16" s="159">
        <v>0</v>
      </c>
      <c r="Y16" s="159">
        <v>1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f t="shared" si="4"/>
        <v>0</v>
      </c>
      <c r="AG16" s="159">
        <f t="shared" si="4"/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1</v>
      </c>
      <c r="AU16" s="159">
        <v>0</v>
      </c>
      <c r="AV16" s="159">
        <v>1</v>
      </c>
      <c r="AW16" s="168">
        <v>0</v>
      </c>
      <c r="AX16" s="63"/>
      <c r="AY16" s="63"/>
      <c r="AZ16" s="63"/>
      <c r="BA16" s="63"/>
      <c r="BB16" s="63"/>
      <c r="BC16" s="63"/>
    </row>
    <row r="17" spans="1:55" ht="31.5" customHeight="1">
      <c r="A17" s="276" t="s">
        <v>510</v>
      </c>
      <c r="B17" s="167">
        <v>0</v>
      </c>
      <c r="C17" s="77">
        <v>0</v>
      </c>
      <c r="D17" s="77">
        <v>0</v>
      </c>
      <c r="E17" s="77">
        <v>0</v>
      </c>
      <c r="F17" s="77">
        <f t="shared" si="1"/>
        <v>0</v>
      </c>
      <c r="G17" s="77">
        <f t="shared" si="1"/>
        <v>0</v>
      </c>
      <c r="H17" s="77">
        <f t="shared" si="2"/>
        <v>0</v>
      </c>
      <c r="I17" s="77">
        <f t="shared" si="2"/>
        <v>0</v>
      </c>
      <c r="J17" s="114">
        <v>0</v>
      </c>
      <c r="K17" s="115">
        <v>0</v>
      </c>
      <c r="L17" s="77">
        <v>0</v>
      </c>
      <c r="M17" s="77">
        <v>0</v>
      </c>
      <c r="N17" s="77">
        <f t="shared" si="3"/>
        <v>0</v>
      </c>
      <c r="O17" s="77">
        <f t="shared" si="3"/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114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f t="shared" si="4"/>
        <v>0</v>
      </c>
      <c r="AG17" s="159">
        <f t="shared" si="4"/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68">
        <v>0</v>
      </c>
      <c r="AX17" s="63"/>
      <c r="AY17" s="63"/>
      <c r="AZ17" s="63"/>
      <c r="BA17" s="63"/>
      <c r="BB17" s="63"/>
      <c r="BC17" s="63"/>
    </row>
    <row r="18" spans="1:55" ht="31.5" customHeight="1">
      <c r="A18" s="227" t="s">
        <v>511</v>
      </c>
      <c r="B18" s="167">
        <v>0</v>
      </c>
      <c r="C18" s="77">
        <v>0</v>
      </c>
      <c r="D18" s="77">
        <v>0</v>
      </c>
      <c r="E18" s="77">
        <v>0</v>
      </c>
      <c r="F18" s="77">
        <f t="shared" si="1"/>
        <v>0</v>
      </c>
      <c r="G18" s="77">
        <f t="shared" si="1"/>
        <v>0</v>
      </c>
      <c r="H18" s="77">
        <f t="shared" si="2"/>
        <v>0</v>
      </c>
      <c r="I18" s="77">
        <f t="shared" si="2"/>
        <v>0</v>
      </c>
      <c r="J18" s="114">
        <v>0</v>
      </c>
      <c r="K18" s="115">
        <v>0</v>
      </c>
      <c r="L18" s="77">
        <v>0</v>
      </c>
      <c r="M18" s="77">
        <v>0</v>
      </c>
      <c r="N18" s="77">
        <f t="shared" si="3"/>
        <v>0</v>
      </c>
      <c r="O18" s="77">
        <f t="shared" si="3"/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114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f t="shared" si="4"/>
        <v>0</v>
      </c>
      <c r="AG18" s="159">
        <f t="shared" si="4"/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</v>
      </c>
      <c r="AU18" s="159">
        <v>0</v>
      </c>
      <c r="AV18" s="159">
        <v>0</v>
      </c>
      <c r="AW18" s="168">
        <v>0</v>
      </c>
      <c r="AX18" s="63"/>
      <c r="AY18" s="63"/>
      <c r="AZ18" s="63"/>
      <c r="BA18" s="63"/>
      <c r="BB18" s="63"/>
      <c r="BC18" s="63"/>
    </row>
    <row r="19" spans="1:55" ht="19.5" customHeight="1">
      <c r="A19" s="227"/>
      <c r="B19" s="167"/>
      <c r="C19" s="77"/>
      <c r="D19" s="77"/>
      <c r="E19" s="77"/>
      <c r="F19" s="77"/>
      <c r="G19" s="77"/>
      <c r="H19" s="77"/>
      <c r="I19" s="77"/>
      <c r="J19" s="114"/>
      <c r="K19" s="115"/>
      <c r="L19" s="77"/>
      <c r="M19" s="77"/>
      <c r="N19" s="77"/>
      <c r="O19" s="77"/>
      <c r="P19" s="77"/>
      <c r="Q19" s="77"/>
      <c r="R19" s="77"/>
      <c r="S19" s="77"/>
      <c r="T19" s="77"/>
      <c r="U19" s="114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68"/>
      <c r="AX19" s="63"/>
      <c r="AY19" s="63"/>
      <c r="AZ19" s="63"/>
      <c r="BA19" s="63"/>
      <c r="BB19" s="63"/>
      <c r="BC19" s="63"/>
    </row>
    <row r="20" spans="1:55" ht="31.5" customHeight="1">
      <c r="A20" s="227" t="s">
        <v>512</v>
      </c>
      <c r="B20" s="167">
        <v>0</v>
      </c>
      <c r="C20" s="77">
        <v>0</v>
      </c>
      <c r="D20" s="77">
        <v>0</v>
      </c>
      <c r="E20" s="77">
        <v>0</v>
      </c>
      <c r="F20" s="77">
        <f aca="true" t="shared" si="5" ref="F20:G24">SUM(H20,N20,AF20,AP20,AR20)</f>
        <v>1</v>
      </c>
      <c r="G20" s="77">
        <f t="shared" si="5"/>
        <v>0</v>
      </c>
      <c r="H20" s="77">
        <f aca="true" t="shared" si="6" ref="H20:I24">SUM(J20,L20)</f>
        <v>0</v>
      </c>
      <c r="I20" s="77">
        <f t="shared" si="6"/>
        <v>0</v>
      </c>
      <c r="J20" s="114">
        <v>0</v>
      </c>
      <c r="K20" s="115">
        <v>0</v>
      </c>
      <c r="L20" s="77">
        <v>0</v>
      </c>
      <c r="M20" s="77">
        <v>0</v>
      </c>
      <c r="N20" s="77">
        <f aca="true" t="shared" si="7" ref="N20:O24">SUM(P20,R20,T20,V20,X20,Z20,AB20,AD20)</f>
        <v>1</v>
      </c>
      <c r="O20" s="77">
        <f t="shared" si="7"/>
        <v>0</v>
      </c>
      <c r="P20" s="77">
        <v>0</v>
      </c>
      <c r="Q20" s="77">
        <v>0</v>
      </c>
      <c r="R20" s="77">
        <v>1</v>
      </c>
      <c r="S20" s="77">
        <v>0</v>
      </c>
      <c r="T20" s="77">
        <v>0</v>
      </c>
      <c r="U20" s="114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f aca="true" t="shared" si="8" ref="AF20:AG24">SUM(AH20,AJ20,AL20,AN20)</f>
        <v>0</v>
      </c>
      <c r="AG20" s="159">
        <f t="shared" si="8"/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2</v>
      </c>
      <c r="AU20" s="159">
        <v>2</v>
      </c>
      <c r="AV20" s="159">
        <v>1</v>
      </c>
      <c r="AW20" s="168">
        <v>2</v>
      </c>
      <c r="AX20" s="63"/>
      <c r="AY20" s="63"/>
      <c r="AZ20" s="63"/>
      <c r="BA20" s="63"/>
      <c r="BB20" s="63"/>
      <c r="BC20" s="63"/>
    </row>
    <row r="21" spans="1:55" ht="31.5" customHeight="1">
      <c r="A21" s="227" t="s">
        <v>513</v>
      </c>
      <c r="B21" s="167">
        <v>0</v>
      </c>
      <c r="C21" s="77">
        <v>0</v>
      </c>
      <c r="D21" s="77">
        <v>0</v>
      </c>
      <c r="E21" s="77">
        <v>0</v>
      </c>
      <c r="F21" s="77">
        <f t="shared" si="5"/>
        <v>2</v>
      </c>
      <c r="G21" s="77">
        <f t="shared" si="5"/>
        <v>1</v>
      </c>
      <c r="H21" s="77">
        <f t="shared" si="6"/>
        <v>0</v>
      </c>
      <c r="I21" s="77">
        <f t="shared" si="6"/>
        <v>0</v>
      </c>
      <c r="J21" s="114">
        <v>0</v>
      </c>
      <c r="K21" s="115">
        <v>0</v>
      </c>
      <c r="L21" s="77">
        <v>0</v>
      </c>
      <c r="M21" s="77">
        <v>0</v>
      </c>
      <c r="N21" s="77">
        <f t="shared" si="7"/>
        <v>1</v>
      </c>
      <c r="O21" s="77">
        <f t="shared" si="7"/>
        <v>1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114">
        <v>0</v>
      </c>
      <c r="V21" s="159">
        <v>0</v>
      </c>
      <c r="W21" s="159">
        <v>0</v>
      </c>
      <c r="X21" s="159">
        <v>1</v>
      </c>
      <c r="Y21" s="159">
        <v>0</v>
      </c>
      <c r="Z21" s="159">
        <v>0</v>
      </c>
      <c r="AA21" s="159">
        <v>0</v>
      </c>
      <c r="AB21" s="159">
        <v>0</v>
      </c>
      <c r="AC21" s="159">
        <v>1</v>
      </c>
      <c r="AD21" s="159">
        <v>0</v>
      </c>
      <c r="AE21" s="159">
        <v>0</v>
      </c>
      <c r="AF21" s="159">
        <f t="shared" si="8"/>
        <v>1</v>
      </c>
      <c r="AG21" s="159">
        <f t="shared" si="8"/>
        <v>0</v>
      </c>
      <c r="AH21" s="159">
        <v>1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1</v>
      </c>
      <c r="AU21" s="159">
        <v>0</v>
      </c>
      <c r="AV21" s="159">
        <v>1</v>
      </c>
      <c r="AW21" s="168">
        <v>0</v>
      </c>
      <c r="AX21" s="63"/>
      <c r="AY21" s="63"/>
      <c r="AZ21" s="63"/>
      <c r="BA21" s="63"/>
      <c r="BB21" s="63"/>
      <c r="BC21" s="63"/>
    </row>
    <row r="22" spans="1:55" ht="31.5" customHeight="1">
      <c r="A22" s="227" t="s">
        <v>514</v>
      </c>
      <c r="B22" s="167">
        <v>0</v>
      </c>
      <c r="C22" s="77">
        <v>0</v>
      </c>
      <c r="D22" s="77">
        <v>0</v>
      </c>
      <c r="E22" s="77">
        <v>0</v>
      </c>
      <c r="F22" s="77">
        <f t="shared" si="5"/>
        <v>2</v>
      </c>
      <c r="G22" s="77">
        <f t="shared" si="5"/>
        <v>0</v>
      </c>
      <c r="H22" s="77">
        <f t="shared" si="6"/>
        <v>0</v>
      </c>
      <c r="I22" s="77">
        <f t="shared" si="6"/>
        <v>0</v>
      </c>
      <c r="J22" s="114">
        <v>0</v>
      </c>
      <c r="K22" s="115">
        <v>0</v>
      </c>
      <c r="L22" s="77">
        <v>0</v>
      </c>
      <c r="M22" s="77">
        <v>0</v>
      </c>
      <c r="N22" s="77">
        <f t="shared" si="7"/>
        <v>2</v>
      </c>
      <c r="O22" s="77">
        <f t="shared" si="7"/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114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1</v>
      </c>
      <c r="AC22" s="159">
        <v>0</v>
      </c>
      <c r="AD22" s="159">
        <v>1</v>
      </c>
      <c r="AE22" s="159">
        <v>0</v>
      </c>
      <c r="AF22" s="159">
        <f t="shared" si="8"/>
        <v>0</v>
      </c>
      <c r="AG22" s="159">
        <f t="shared" si="8"/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1</v>
      </c>
      <c r="AU22" s="159">
        <v>0</v>
      </c>
      <c r="AV22" s="159">
        <v>0</v>
      </c>
      <c r="AW22" s="168">
        <v>0</v>
      </c>
      <c r="AX22" s="63"/>
      <c r="AY22" s="63"/>
      <c r="AZ22" s="63"/>
      <c r="BA22" s="63"/>
      <c r="BB22" s="63"/>
      <c r="BC22" s="63"/>
    </row>
    <row r="23" spans="1:55" ht="31.5" customHeight="1">
      <c r="A23" s="227" t="s">
        <v>515</v>
      </c>
      <c r="B23" s="167">
        <v>0</v>
      </c>
      <c r="C23" s="77">
        <v>0</v>
      </c>
      <c r="D23" s="77">
        <v>0</v>
      </c>
      <c r="E23" s="77">
        <v>0</v>
      </c>
      <c r="F23" s="77">
        <f t="shared" si="5"/>
        <v>3</v>
      </c>
      <c r="G23" s="77">
        <f t="shared" si="5"/>
        <v>4</v>
      </c>
      <c r="H23" s="77">
        <f t="shared" si="6"/>
        <v>0</v>
      </c>
      <c r="I23" s="77">
        <f t="shared" si="6"/>
        <v>0</v>
      </c>
      <c r="J23" s="114">
        <v>0</v>
      </c>
      <c r="K23" s="115">
        <v>0</v>
      </c>
      <c r="L23" s="77">
        <v>0</v>
      </c>
      <c r="M23" s="77">
        <v>0</v>
      </c>
      <c r="N23" s="77">
        <f t="shared" si="7"/>
        <v>2</v>
      </c>
      <c r="O23" s="77">
        <f t="shared" si="7"/>
        <v>1</v>
      </c>
      <c r="P23" s="77">
        <v>0</v>
      </c>
      <c r="Q23" s="77">
        <v>0</v>
      </c>
      <c r="R23" s="77">
        <v>0</v>
      </c>
      <c r="S23" s="77">
        <v>0</v>
      </c>
      <c r="T23" s="77">
        <v>1</v>
      </c>
      <c r="U23" s="114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1</v>
      </c>
      <c r="AC23" s="159">
        <v>0</v>
      </c>
      <c r="AD23" s="159">
        <v>0</v>
      </c>
      <c r="AE23" s="159">
        <v>1</v>
      </c>
      <c r="AF23" s="159">
        <f t="shared" si="8"/>
        <v>0</v>
      </c>
      <c r="AG23" s="159">
        <f t="shared" si="8"/>
        <v>3</v>
      </c>
      <c r="AH23" s="159">
        <v>0</v>
      </c>
      <c r="AI23" s="159">
        <v>1</v>
      </c>
      <c r="AJ23" s="159">
        <v>0</v>
      </c>
      <c r="AK23" s="159">
        <v>2</v>
      </c>
      <c r="AL23" s="159">
        <v>0</v>
      </c>
      <c r="AM23" s="159">
        <v>0</v>
      </c>
      <c r="AN23" s="159">
        <v>0</v>
      </c>
      <c r="AO23" s="159">
        <v>0</v>
      </c>
      <c r="AP23" s="159">
        <v>1</v>
      </c>
      <c r="AQ23" s="159">
        <v>0</v>
      </c>
      <c r="AR23" s="159">
        <v>0</v>
      </c>
      <c r="AS23" s="159">
        <v>0</v>
      </c>
      <c r="AT23" s="159">
        <v>2</v>
      </c>
      <c r="AU23" s="159">
        <v>4</v>
      </c>
      <c r="AV23" s="159">
        <v>1</v>
      </c>
      <c r="AW23" s="168">
        <v>0</v>
      </c>
      <c r="AX23" s="63"/>
      <c r="AY23" s="63"/>
      <c r="AZ23" s="63"/>
      <c r="BA23" s="63"/>
      <c r="BB23" s="63"/>
      <c r="BC23" s="63"/>
    </row>
    <row r="24" spans="1:55" ht="31.5" customHeight="1">
      <c r="A24" s="227" t="s">
        <v>516</v>
      </c>
      <c r="B24" s="167">
        <v>0</v>
      </c>
      <c r="C24" s="77">
        <v>0</v>
      </c>
      <c r="D24" s="77">
        <v>0</v>
      </c>
      <c r="E24" s="77">
        <v>0</v>
      </c>
      <c r="F24" s="77">
        <f t="shared" si="5"/>
        <v>10</v>
      </c>
      <c r="G24" s="77">
        <f t="shared" si="5"/>
        <v>8</v>
      </c>
      <c r="H24" s="77">
        <f t="shared" si="6"/>
        <v>0</v>
      </c>
      <c r="I24" s="77">
        <f t="shared" si="6"/>
        <v>0</v>
      </c>
      <c r="J24" s="114">
        <v>0</v>
      </c>
      <c r="K24" s="115">
        <v>0</v>
      </c>
      <c r="L24" s="77">
        <v>0</v>
      </c>
      <c r="M24" s="77">
        <v>0</v>
      </c>
      <c r="N24" s="77">
        <f t="shared" si="7"/>
        <v>8</v>
      </c>
      <c r="O24" s="77">
        <f t="shared" si="7"/>
        <v>2</v>
      </c>
      <c r="P24" s="77">
        <v>0</v>
      </c>
      <c r="Q24" s="77">
        <v>0</v>
      </c>
      <c r="R24" s="77">
        <v>1</v>
      </c>
      <c r="S24" s="77">
        <v>0</v>
      </c>
      <c r="T24" s="77">
        <v>2</v>
      </c>
      <c r="U24" s="114">
        <v>0</v>
      </c>
      <c r="V24" s="159">
        <v>0</v>
      </c>
      <c r="W24" s="159">
        <v>0</v>
      </c>
      <c r="X24" s="159">
        <v>1</v>
      </c>
      <c r="Y24" s="159">
        <v>0</v>
      </c>
      <c r="Z24" s="159">
        <v>3</v>
      </c>
      <c r="AA24" s="159">
        <v>1</v>
      </c>
      <c r="AB24" s="159">
        <v>1</v>
      </c>
      <c r="AC24" s="159">
        <v>0</v>
      </c>
      <c r="AD24" s="159">
        <v>0</v>
      </c>
      <c r="AE24" s="159">
        <v>1</v>
      </c>
      <c r="AF24" s="159">
        <f t="shared" si="8"/>
        <v>0</v>
      </c>
      <c r="AG24" s="159">
        <f t="shared" si="8"/>
        <v>6</v>
      </c>
      <c r="AH24" s="159">
        <v>0</v>
      </c>
      <c r="AI24" s="159">
        <v>2</v>
      </c>
      <c r="AJ24" s="159">
        <v>0</v>
      </c>
      <c r="AK24" s="159">
        <v>2</v>
      </c>
      <c r="AL24" s="159">
        <v>0</v>
      </c>
      <c r="AM24" s="159">
        <v>1</v>
      </c>
      <c r="AN24" s="159">
        <v>0</v>
      </c>
      <c r="AO24" s="159">
        <v>1</v>
      </c>
      <c r="AP24" s="159">
        <v>0</v>
      </c>
      <c r="AQ24" s="159">
        <v>0</v>
      </c>
      <c r="AR24" s="159">
        <v>2</v>
      </c>
      <c r="AS24" s="159">
        <v>0</v>
      </c>
      <c r="AT24" s="159">
        <v>2</v>
      </c>
      <c r="AU24" s="159">
        <v>1</v>
      </c>
      <c r="AV24" s="159">
        <v>0</v>
      </c>
      <c r="AW24" s="168">
        <v>0</v>
      </c>
      <c r="AX24" s="63"/>
      <c r="AY24" s="63"/>
      <c r="AZ24" s="63"/>
      <c r="BA24" s="63"/>
      <c r="BB24" s="63"/>
      <c r="BC24" s="63"/>
    </row>
    <row r="25" spans="1:55" ht="19.5" customHeight="1">
      <c r="A25" s="227"/>
      <c r="B25" s="167"/>
      <c r="C25" s="77"/>
      <c r="D25" s="77"/>
      <c r="E25" s="77"/>
      <c r="F25" s="77"/>
      <c r="G25" s="77"/>
      <c r="H25" s="77"/>
      <c r="I25" s="77"/>
      <c r="J25" s="114"/>
      <c r="K25" s="115"/>
      <c r="L25" s="77"/>
      <c r="M25" s="77"/>
      <c r="N25" s="77"/>
      <c r="O25" s="77"/>
      <c r="P25" s="77"/>
      <c r="Q25" s="77"/>
      <c r="R25" s="77"/>
      <c r="S25" s="77"/>
      <c r="T25" s="77"/>
      <c r="U25" s="114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68"/>
      <c r="AX25" s="63"/>
      <c r="AY25" s="63"/>
      <c r="AZ25" s="63"/>
      <c r="BA25" s="63"/>
      <c r="BB25" s="63"/>
      <c r="BC25" s="63"/>
    </row>
    <row r="26" spans="1:55" ht="31.5" customHeight="1">
      <c r="A26" s="227" t="s">
        <v>517</v>
      </c>
      <c r="B26" s="167">
        <v>0</v>
      </c>
      <c r="C26" s="77">
        <v>0</v>
      </c>
      <c r="D26" s="77">
        <v>0</v>
      </c>
      <c r="E26" s="77">
        <v>0</v>
      </c>
      <c r="F26" s="77">
        <f aca="true" t="shared" si="9" ref="F26:G30">SUM(H26,N26,AF26,AP26,AR26)</f>
        <v>17</v>
      </c>
      <c r="G26" s="77">
        <f t="shared" si="9"/>
        <v>7</v>
      </c>
      <c r="H26" s="77">
        <f aca="true" t="shared" si="10" ref="H26:I30">SUM(J26,L26)</f>
        <v>0</v>
      </c>
      <c r="I26" s="77">
        <f t="shared" si="10"/>
        <v>0</v>
      </c>
      <c r="J26" s="114">
        <v>0</v>
      </c>
      <c r="K26" s="115">
        <v>0</v>
      </c>
      <c r="L26" s="77">
        <v>0</v>
      </c>
      <c r="M26" s="77">
        <v>0</v>
      </c>
      <c r="N26" s="77">
        <f aca="true" t="shared" si="11" ref="N26:O30">SUM(P26,R26,T26,V26,X26,Z26,AB26,AD26)</f>
        <v>12</v>
      </c>
      <c r="O26" s="77">
        <f t="shared" si="11"/>
        <v>4</v>
      </c>
      <c r="P26" s="77">
        <v>0</v>
      </c>
      <c r="Q26" s="77">
        <v>0</v>
      </c>
      <c r="R26" s="77">
        <v>1</v>
      </c>
      <c r="S26" s="77">
        <v>0</v>
      </c>
      <c r="T26" s="77">
        <v>2</v>
      </c>
      <c r="U26" s="114">
        <v>1</v>
      </c>
      <c r="V26" s="159">
        <v>0</v>
      </c>
      <c r="W26" s="159">
        <v>0</v>
      </c>
      <c r="X26" s="159">
        <v>1</v>
      </c>
      <c r="Y26" s="159">
        <v>0</v>
      </c>
      <c r="Z26" s="159">
        <v>4</v>
      </c>
      <c r="AA26" s="159">
        <v>1</v>
      </c>
      <c r="AB26" s="159">
        <v>3</v>
      </c>
      <c r="AC26" s="159">
        <v>2</v>
      </c>
      <c r="AD26" s="159">
        <v>1</v>
      </c>
      <c r="AE26" s="159">
        <v>0</v>
      </c>
      <c r="AF26" s="159">
        <f aca="true" t="shared" si="12" ref="AF26:AG30">SUM(AH26,AJ26,AL26,AN26)</f>
        <v>3</v>
      </c>
      <c r="AG26" s="159">
        <f t="shared" si="12"/>
        <v>3</v>
      </c>
      <c r="AH26" s="159">
        <v>2</v>
      </c>
      <c r="AI26" s="159">
        <v>0</v>
      </c>
      <c r="AJ26" s="159">
        <v>1</v>
      </c>
      <c r="AK26" s="159">
        <v>2</v>
      </c>
      <c r="AL26" s="159">
        <v>0</v>
      </c>
      <c r="AM26" s="159">
        <v>0</v>
      </c>
      <c r="AN26" s="159">
        <v>0</v>
      </c>
      <c r="AO26" s="159">
        <v>1</v>
      </c>
      <c r="AP26" s="159">
        <v>2</v>
      </c>
      <c r="AQ26" s="159">
        <v>0</v>
      </c>
      <c r="AR26" s="159">
        <v>0</v>
      </c>
      <c r="AS26" s="159">
        <v>0</v>
      </c>
      <c r="AT26" s="159">
        <v>5</v>
      </c>
      <c r="AU26" s="159">
        <v>5</v>
      </c>
      <c r="AV26" s="159">
        <v>0</v>
      </c>
      <c r="AW26" s="168">
        <v>1</v>
      </c>
      <c r="AX26" s="63"/>
      <c r="AY26" s="63"/>
      <c r="AZ26" s="63"/>
      <c r="BA26" s="63"/>
      <c r="BB26" s="63"/>
      <c r="BC26" s="63"/>
    </row>
    <row r="27" spans="1:55" ht="31.5" customHeight="1">
      <c r="A27" s="227" t="s">
        <v>518</v>
      </c>
      <c r="B27" s="167">
        <v>0</v>
      </c>
      <c r="C27" s="77">
        <v>0</v>
      </c>
      <c r="D27" s="77">
        <v>0</v>
      </c>
      <c r="E27" s="77">
        <v>0</v>
      </c>
      <c r="F27" s="77">
        <f t="shared" si="9"/>
        <v>36</v>
      </c>
      <c r="G27" s="77">
        <f t="shared" si="9"/>
        <v>18</v>
      </c>
      <c r="H27" s="77">
        <f t="shared" si="10"/>
        <v>0</v>
      </c>
      <c r="I27" s="77">
        <f t="shared" si="10"/>
        <v>0</v>
      </c>
      <c r="J27" s="114">
        <v>0</v>
      </c>
      <c r="K27" s="115">
        <v>0</v>
      </c>
      <c r="L27" s="77">
        <v>0</v>
      </c>
      <c r="M27" s="77">
        <v>0</v>
      </c>
      <c r="N27" s="77">
        <f t="shared" si="11"/>
        <v>19</v>
      </c>
      <c r="O27" s="77">
        <f t="shared" si="11"/>
        <v>14</v>
      </c>
      <c r="P27" s="77">
        <v>0</v>
      </c>
      <c r="Q27" s="77">
        <v>0</v>
      </c>
      <c r="R27" s="77">
        <v>7</v>
      </c>
      <c r="S27" s="77">
        <v>2</v>
      </c>
      <c r="T27" s="77">
        <v>2</v>
      </c>
      <c r="U27" s="114">
        <v>3</v>
      </c>
      <c r="V27" s="159">
        <v>1</v>
      </c>
      <c r="W27" s="159">
        <v>0</v>
      </c>
      <c r="X27" s="159">
        <v>1</v>
      </c>
      <c r="Y27" s="159">
        <v>2</v>
      </c>
      <c r="Z27" s="159">
        <v>3</v>
      </c>
      <c r="AA27" s="159">
        <v>1</v>
      </c>
      <c r="AB27" s="159">
        <v>2</v>
      </c>
      <c r="AC27" s="159">
        <v>6</v>
      </c>
      <c r="AD27" s="159">
        <v>3</v>
      </c>
      <c r="AE27" s="159">
        <v>0</v>
      </c>
      <c r="AF27" s="159">
        <f t="shared" si="12"/>
        <v>14</v>
      </c>
      <c r="AG27" s="159">
        <f t="shared" si="12"/>
        <v>2</v>
      </c>
      <c r="AH27" s="159">
        <v>6</v>
      </c>
      <c r="AI27" s="159">
        <v>2</v>
      </c>
      <c r="AJ27" s="159">
        <v>4</v>
      </c>
      <c r="AK27" s="159">
        <v>0</v>
      </c>
      <c r="AL27" s="159">
        <v>1</v>
      </c>
      <c r="AM27" s="159">
        <v>0</v>
      </c>
      <c r="AN27" s="159">
        <v>3</v>
      </c>
      <c r="AO27" s="159">
        <v>0</v>
      </c>
      <c r="AP27" s="159">
        <v>3</v>
      </c>
      <c r="AQ27" s="159">
        <v>0</v>
      </c>
      <c r="AR27" s="159">
        <v>0</v>
      </c>
      <c r="AS27" s="159">
        <v>2</v>
      </c>
      <c r="AT27" s="159">
        <v>4</v>
      </c>
      <c r="AU27" s="159">
        <v>3</v>
      </c>
      <c r="AV27" s="159">
        <v>1</v>
      </c>
      <c r="AW27" s="168">
        <v>2</v>
      </c>
      <c r="AX27" s="63"/>
      <c r="AY27" s="63"/>
      <c r="AZ27" s="63"/>
      <c r="BA27" s="63"/>
      <c r="BB27" s="63"/>
      <c r="BC27" s="63"/>
    </row>
    <row r="28" spans="1:55" ht="31.5" customHeight="1">
      <c r="A28" s="227" t="s">
        <v>519</v>
      </c>
      <c r="B28" s="167">
        <v>0</v>
      </c>
      <c r="C28" s="77">
        <v>0</v>
      </c>
      <c r="D28" s="77">
        <v>0</v>
      </c>
      <c r="E28" s="77">
        <v>0</v>
      </c>
      <c r="F28" s="77">
        <f t="shared" si="9"/>
        <v>54</v>
      </c>
      <c r="G28" s="77">
        <f t="shared" si="9"/>
        <v>20</v>
      </c>
      <c r="H28" s="77">
        <f t="shared" si="10"/>
        <v>0</v>
      </c>
      <c r="I28" s="77">
        <f t="shared" si="10"/>
        <v>0</v>
      </c>
      <c r="J28" s="114">
        <v>0</v>
      </c>
      <c r="K28" s="115">
        <v>0</v>
      </c>
      <c r="L28" s="77">
        <v>0</v>
      </c>
      <c r="M28" s="77">
        <v>0</v>
      </c>
      <c r="N28" s="77">
        <f t="shared" si="11"/>
        <v>35</v>
      </c>
      <c r="O28" s="77">
        <f t="shared" si="11"/>
        <v>10</v>
      </c>
      <c r="P28" s="77">
        <v>0</v>
      </c>
      <c r="Q28" s="77">
        <v>0</v>
      </c>
      <c r="R28" s="77">
        <v>10</v>
      </c>
      <c r="S28" s="77">
        <v>2</v>
      </c>
      <c r="T28" s="77">
        <v>6</v>
      </c>
      <c r="U28" s="114">
        <v>0</v>
      </c>
      <c r="V28" s="159">
        <v>0</v>
      </c>
      <c r="W28" s="159">
        <v>0</v>
      </c>
      <c r="X28" s="159">
        <v>4</v>
      </c>
      <c r="Y28" s="159">
        <v>0</v>
      </c>
      <c r="Z28" s="159">
        <v>5</v>
      </c>
      <c r="AA28" s="159">
        <v>2</v>
      </c>
      <c r="AB28" s="159">
        <v>6</v>
      </c>
      <c r="AC28" s="159">
        <v>5</v>
      </c>
      <c r="AD28" s="159">
        <v>4</v>
      </c>
      <c r="AE28" s="159">
        <v>1</v>
      </c>
      <c r="AF28" s="159">
        <f t="shared" si="12"/>
        <v>15</v>
      </c>
      <c r="AG28" s="159">
        <f t="shared" si="12"/>
        <v>9</v>
      </c>
      <c r="AH28" s="159">
        <v>5</v>
      </c>
      <c r="AI28" s="159">
        <v>8</v>
      </c>
      <c r="AJ28" s="159">
        <v>9</v>
      </c>
      <c r="AK28" s="159">
        <v>0</v>
      </c>
      <c r="AL28" s="159">
        <v>1</v>
      </c>
      <c r="AM28" s="159">
        <v>0</v>
      </c>
      <c r="AN28" s="159">
        <v>0</v>
      </c>
      <c r="AO28" s="159">
        <v>1</v>
      </c>
      <c r="AP28" s="159">
        <v>1</v>
      </c>
      <c r="AQ28" s="159">
        <v>0</v>
      </c>
      <c r="AR28" s="159">
        <v>3</v>
      </c>
      <c r="AS28" s="159">
        <v>1</v>
      </c>
      <c r="AT28" s="159">
        <v>11</v>
      </c>
      <c r="AU28" s="159">
        <v>4</v>
      </c>
      <c r="AV28" s="159">
        <v>1</v>
      </c>
      <c r="AW28" s="168">
        <v>0</v>
      </c>
      <c r="AX28" s="63"/>
      <c r="AY28" s="63"/>
      <c r="AZ28" s="63"/>
      <c r="BA28" s="63"/>
      <c r="BB28" s="63"/>
      <c r="BC28" s="63"/>
    </row>
    <row r="29" spans="1:55" ht="31.5" customHeight="1">
      <c r="A29" s="227" t="s">
        <v>520</v>
      </c>
      <c r="B29" s="167">
        <v>0</v>
      </c>
      <c r="C29" s="77">
        <v>0</v>
      </c>
      <c r="D29" s="77">
        <v>0</v>
      </c>
      <c r="E29" s="77">
        <v>0</v>
      </c>
      <c r="F29" s="77">
        <f t="shared" si="9"/>
        <v>81</v>
      </c>
      <c r="G29" s="77">
        <f t="shared" si="9"/>
        <v>40</v>
      </c>
      <c r="H29" s="77">
        <f t="shared" si="10"/>
        <v>1</v>
      </c>
      <c r="I29" s="77">
        <f t="shared" si="10"/>
        <v>0</v>
      </c>
      <c r="J29" s="114">
        <v>1</v>
      </c>
      <c r="K29" s="115">
        <v>0</v>
      </c>
      <c r="L29" s="77">
        <v>0</v>
      </c>
      <c r="M29" s="77">
        <v>0</v>
      </c>
      <c r="N29" s="77">
        <f t="shared" si="11"/>
        <v>42</v>
      </c>
      <c r="O29" s="77">
        <f t="shared" si="11"/>
        <v>18</v>
      </c>
      <c r="P29" s="77">
        <v>0</v>
      </c>
      <c r="Q29" s="77">
        <v>0</v>
      </c>
      <c r="R29" s="77">
        <v>16</v>
      </c>
      <c r="S29" s="77">
        <v>6</v>
      </c>
      <c r="T29" s="77">
        <v>15</v>
      </c>
      <c r="U29" s="114">
        <v>5</v>
      </c>
      <c r="V29" s="159">
        <v>0</v>
      </c>
      <c r="W29" s="159">
        <v>1</v>
      </c>
      <c r="X29" s="159">
        <v>2</v>
      </c>
      <c r="Y29" s="159">
        <v>0</v>
      </c>
      <c r="Z29" s="159">
        <v>1</v>
      </c>
      <c r="AA29" s="159">
        <v>1</v>
      </c>
      <c r="AB29" s="159">
        <v>8</v>
      </c>
      <c r="AC29" s="159">
        <v>3</v>
      </c>
      <c r="AD29" s="159">
        <v>0</v>
      </c>
      <c r="AE29" s="159">
        <v>2</v>
      </c>
      <c r="AF29" s="159">
        <f t="shared" si="12"/>
        <v>35</v>
      </c>
      <c r="AG29" s="159">
        <f t="shared" si="12"/>
        <v>20</v>
      </c>
      <c r="AH29" s="159">
        <v>17</v>
      </c>
      <c r="AI29" s="159">
        <v>11</v>
      </c>
      <c r="AJ29" s="159">
        <v>15</v>
      </c>
      <c r="AK29" s="159">
        <v>4</v>
      </c>
      <c r="AL29" s="159">
        <v>2</v>
      </c>
      <c r="AM29" s="159">
        <v>5</v>
      </c>
      <c r="AN29" s="159">
        <v>1</v>
      </c>
      <c r="AO29" s="159">
        <v>0</v>
      </c>
      <c r="AP29" s="159">
        <v>1</v>
      </c>
      <c r="AQ29" s="159">
        <v>0</v>
      </c>
      <c r="AR29" s="159">
        <v>2</v>
      </c>
      <c r="AS29" s="159">
        <v>2</v>
      </c>
      <c r="AT29" s="159">
        <v>11</v>
      </c>
      <c r="AU29" s="159">
        <v>5</v>
      </c>
      <c r="AV29" s="159">
        <v>0</v>
      </c>
      <c r="AW29" s="168">
        <v>0</v>
      </c>
      <c r="AX29" s="63"/>
      <c r="AY29" s="63"/>
      <c r="AZ29" s="63"/>
      <c r="BA29" s="63"/>
      <c r="BB29" s="63"/>
      <c r="BC29" s="63"/>
    </row>
    <row r="30" spans="1:55" ht="31.5" customHeight="1">
      <c r="A30" s="227" t="s">
        <v>521</v>
      </c>
      <c r="B30" s="167">
        <v>0</v>
      </c>
      <c r="C30" s="77">
        <v>0</v>
      </c>
      <c r="D30" s="77">
        <v>0</v>
      </c>
      <c r="E30" s="77">
        <v>0</v>
      </c>
      <c r="F30" s="77">
        <f t="shared" si="9"/>
        <v>149</v>
      </c>
      <c r="G30" s="77">
        <f t="shared" si="9"/>
        <v>49</v>
      </c>
      <c r="H30" s="77">
        <f t="shared" si="10"/>
        <v>3</v>
      </c>
      <c r="I30" s="77">
        <f t="shared" si="10"/>
        <v>1</v>
      </c>
      <c r="J30" s="114">
        <v>1</v>
      </c>
      <c r="K30" s="115">
        <v>1</v>
      </c>
      <c r="L30" s="77">
        <v>2</v>
      </c>
      <c r="M30" s="77">
        <v>0</v>
      </c>
      <c r="N30" s="77">
        <f t="shared" si="11"/>
        <v>87</v>
      </c>
      <c r="O30" s="77">
        <f t="shared" si="11"/>
        <v>18</v>
      </c>
      <c r="P30" s="77">
        <v>1</v>
      </c>
      <c r="Q30" s="77">
        <v>0</v>
      </c>
      <c r="R30" s="77">
        <v>33</v>
      </c>
      <c r="S30" s="77">
        <v>3</v>
      </c>
      <c r="T30" s="77">
        <v>20</v>
      </c>
      <c r="U30" s="114">
        <v>2</v>
      </c>
      <c r="V30" s="159">
        <v>0</v>
      </c>
      <c r="W30" s="159">
        <v>1</v>
      </c>
      <c r="X30" s="159">
        <v>6</v>
      </c>
      <c r="Y30" s="159">
        <v>2</v>
      </c>
      <c r="Z30" s="159">
        <v>5</v>
      </c>
      <c r="AA30" s="159">
        <v>3</v>
      </c>
      <c r="AB30" s="159">
        <v>19</v>
      </c>
      <c r="AC30" s="159">
        <v>5</v>
      </c>
      <c r="AD30" s="159">
        <v>3</v>
      </c>
      <c r="AE30" s="159">
        <v>2</v>
      </c>
      <c r="AF30" s="159">
        <f t="shared" si="12"/>
        <v>51</v>
      </c>
      <c r="AG30" s="159">
        <f t="shared" si="12"/>
        <v>28</v>
      </c>
      <c r="AH30" s="159">
        <v>17</v>
      </c>
      <c r="AI30" s="159">
        <v>10</v>
      </c>
      <c r="AJ30" s="159">
        <v>29</v>
      </c>
      <c r="AK30" s="159">
        <v>15</v>
      </c>
      <c r="AL30" s="159">
        <v>4</v>
      </c>
      <c r="AM30" s="159">
        <v>2</v>
      </c>
      <c r="AN30" s="159">
        <v>1</v>
      </c>
      <c r="AO30" s="159">
        <v>1</v>
      </c>
      <c r="AP30" s="159">
        <v>6</v>
      </c>
      <c r="AQ30" s="159">
        <v>0</v>
      </c>
      <c r="AR30" s="159">
        <v>2</v>
      </c>
      <c r="AS30" s="159">
        <v>2</v>
      </c>
      <c r="AT30" s="159">
        <v>12</v>
      </c>
      <c r="AU30" s="159">
        <v>10</v>
      </c>
      <c r="AV30" s="159">
        <v>0</v>
      </c>
      <c r="AW30" s="168">
        <v>1</v>
      </c>
      <c r="AX30" s="63"/>
      <c r="AY30" s="63"/>
      <c r="AZ30" s="63"/>
      <c r="BA30" s="63"/>
      <c r="BB30" s="63"/>
      <c r="BC30" s="63"/>
    </row>
    <row r="31" spans="1:55" ht="19.5" customHeight="1">
      <c r="A31" s="227"/>
      <c r="B31" s="167"/>
      <c r="C31" s="77"/>
      <c r="D31" s="77"/>
      <c r="E31" s="77"/>
      <c r="F31" s="77"/>
      <c r="G31" s="77"/>
      <c r="H31" s="77"/>
      <c r="I31" s="77"/>
      <c r="J31" s="114"/>
      <c r="K31" s="115"/>
      <c r="L31" s="77"/>
      <c r="M31" s="77"/>
      <c r="N31" s="77"/>
      <c r="O31" s="77"/>
      <c r="P31" s="77"/>
      <c r="Q31" s="77"/>
      <c r="R31" s="77"/>
      <c r="S31" s="77"/>
      <c r="T31" s="77"/>
      <c r="U31" s="114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68"/>
      <c r="AX31" s="63"/>
      <c r="AY31" s="63"/>
      <c r="AZ31" s="63"/>
      <c r="BA31" s="63"/>
      <c r="BB31" s="63"/>
      <c r="BC31" s="63"/>
    </row>
    <row r="32" spans="1:55" ht="31.5" customHeight="1">
      <c r="A32" s="227" t="s">
        <v>522</v>
      </c>
      <c r="B32" s="167">
        <v>0</v>
      </c>
      <c r="C32" s="77">
        <v>0</v>
      </c>
      <c r="D32" s="77">
        <v>0</v>
      </c>
      <c r="E32" s="77">
        <v>0</v>
      </c>
      <c r="F32" s="77">
        <f aca="true" t="shared" si="13" ref="F32:G36">SUM(H32,N32,AF32,AP32,AR32)</f>
        <v>264</v>
      </c>
      <c r="G32" s="77">
        <f t="shared" si="13"/>
        <v>80</v>
      </c>
      <c r="H32" s="77">
        <f aca="true" t="shared" si="14" ref="H32:I36">SUM(J32,L32)</f>
        <v>3</v>
      </c>
      <c r="I32" s="77">
        <f t="shared" si="14"/>
        <v>2</v>
      </c>
      <c r="J32" s="114">
        <v>1</v>
      </c>
      <c r="K32" s="115">
        <v>1</v>
      </c>
      <c r="L32" s="77">
        <v>2</v>
      </c>
      <c r="M32" s="77">
        <v>1</v>
      </c>
      <c r="N32" s="77">
        <f aca="true" t="shared" si="15" ref="N32:O36">SUM(P32,R32,T32,V32,X32,Z32,AB32,AD32)</f>
        <v>162</v>
      </c>
      <c r="O32" s="77">
        <f t="shared" si="15"/>
        <v>42</v>
      </c>
      <c r="P32" s="77">
        <v>2</v>
      </c>
      <c r="Q32" s="77">
        <v>0</v>
      </c>
      <c r="R32" s="77">
        <v>61</v>
      </c>
      <c r="S32" s="77">
        <v>13</v>
      </c>
      <c r="T32" s="77">
        <v>34</v>
      </c>
      <c r="U32" s="114">
        <v>11</v>
      </c>
      <c r="V32" s="159">
        <v>4</v>
      </c>
      <c r="W32" s="159">
        <v>1</v>
      </c>
      <c r="X32" s="159">
        <v>2</v>
      </c>
      <c r="Y32" s="159">
        <v>1</v>
      </c>
      <c r="Z32" s="159">
        <v>16</v>
      </c>
      <c r="AA32" s="159">
        <v>2</v>
      </c>
      <c r="AB32" s="159">
        <v>40</v>
      </c>
      <c r="AC32" s="159">
        <v>13</v>
      </c>
      <c r="AD32" s="159">
        <v>3</v>
      </c>
      <c r="AE32" s="159">
        <v>1</v>
      </c>
      <c r="AF32" s="159">
        <f aca="true" t="shared" si="16" ref="AF32:AG36">SUM(AH32,AJ32,AL32,AN32)</f>
        <v>82</v>
      </c>
      <c r="AG32" s="159">
        <f t="shared" si="16"/>
        <v>28</v>
      </c>
      <c r="AH32" s="159">
        <v>21</v>
      </c>
      <c r="AI32" s="159">
        <v>9</v>
      </c>
      <c r="AJ32" s="159">
        <v>40</v>
      </c>
      <c r="AK32" s="159">
        <v>16</v>
      </c>
      <c r="AL32" s="159">
        <v>17</v>
      </c>
      <c r="AM32" s="159">
        <v>1</v>
      </c>
      <c r="AN32" s="159">
        <v>4</v>
      </c>
      <c r="AO32" s="159">
        <v>2</v>
      </c>
      <c r="AP32" s="159">
        <v>12</v>
      </c>
      <c r="AQ32" s="159">
        <v>4</v>
      </c>
      <c r="AR32" s="159">
        <v>5</v>
      </c>
      <c r="AS32" s="159">
        <v>4</v>
      </c>
      <c r="AT32" s="159">
        <v>59</v>
      </c>
      <c r="AU32" s="159">
        <v>18</v>
      </c>
      <c r="AV32" s="159">
        <v>1</v>
      </c>
      <c r="AW32" s="168">
        <v>0</v>
      </c>
      <c r="AX32" s="63"/>
      <c r="AY32" s="63"/>
      <c r="AZ32" s="63"/>
      <c r="BA32" s="63"/>
      <c r="BB32" s="63"/>
      <c r="BC32" s="63"/>
    </row>
    <row r="33" spans="1:55" ht="31.5" customHeight="1">
      <c r="A33" s="227" t="s">
        <v>523</v>
      </c>
      <c r="B33" s="167">
        <v>0</v>
      </c>
      <c r="C33" s="77">
        <v>0</v>
      </c>
      <c r="D33" s="77">
        <v>0</v>
      </c>
      <c r="E33" s="77">
        <v>0</v>
      </c>
      <c r="F33" s="77">
        <f t="shared" si="13"/>
        <v>387</v>
      </c>
      <c r="G33" s="77">
        <f t="shared" si="13"/>
        <v>160</v>
      </c>
      <c r="H33" s="77">
        <f t="shared" si="14"/>
        <v>7</v>
      </c>
      <c r="I33" s="77">
        <f t="shared" si="14"/>
        <v>3</v>
      </c>
      <c r="J33" s="114">
        <v>3</v>
      </c>
      <c r="K33" s="115">
        <v>3</v>
      </c>
      <c r="L33" s="77">
        <v>4</v>
      </c>
      <c r="M33" s="77">
        <v>0</v>
      </c>
      <c r="N33" s="77">
        <f t="shared" si="15"/>
        <v>222</v>
      </c>
      <c r="O33" s="77">
        <f t="shared" si="15"/>
        <v>86</v>
      </c>
      <c r="P33" s="77">
        <v>2</v>
      </c>
      <c r="Q33" s="77">
        <v>2</v>
      </c>
      <c r="R33" s="77">
        <v>90</v>
      </c>
      <c r="S33" s="77">
        <v>32</v>
      </c>
      <c r="T33" s="77">
        <v>45</v>
      </c>
      <c r="U33" s="114">
        <v>9</v>
      </c>
      <c r="V33" s="159">
        <v>3</v>
      </c>
      <c r="W33" s="159">
        <v>2</v>
      </c>
      <c r="X33" s="159">
        <v>12</v>
      </c>
      <c r="Y33" s="159">
        <v>1</v>
      </c>
      <c r="Z33" s="159">
        <v>18</v>
      </c>
      <c r="AA33" s="159">
        <v>10</v>
      </c>
      <c r="AB33" s="159">
        <v>43</v>
      </c>
      <c r="AC33" s="159">
        <v>22</v>
      </c>
      <c r="AD33" s="159">
        <v>9</v>
      </c>
      <c r="AE33" s="159">
        <v>8</v>
      </c>
      <c r="AF33" s="159">
        <f t="shared" si="16"/>
        <v>126</v>
      </c>
      <c r="AG33" s="159">
        <f t="shared" si="16"/>
        <v>59</v>
      </c>
      <c r="AH33" s="159">
        <v>17</v>
      </c>
      <c r="AI33" s="159">
        <v>18</v>
      </c>
      <c r="AJ33" s="159">
        <v>65</v>
      </c>
      <c r="AK33" s="159">
        <v>22</v>
      </c>
      <c r="AL33" s="159">
        <v>38</v>
      </c>
      <c r="AM33" s="159">
        <v>17</v>
      </c>
      <c r="AN33" s="159">
        <v>6</v>
      </c>
      <c r="AO33" s="159">
        <v>2</v>
      </c>
      <c r="AP33" s="159">
        <v>24</v>
      </c>
      <c r="AQ33" s="159">
        <v>4</v>
      </c>
      <c r="AR33" s="159">
        <v>8</v>
      </c>
      <c r="AS33" s="159">
        <v>8</v>
      </c>
      <c r="AT33" s="159">
        <v>109</v>
      </c>
      <c r="AU33" s="159">
        <v>27</v>
      </c>
      <c r="AV33" s="159">
        <v>1</v>
      </c>
      <c r="AW33" s="168">
        <v>0</v>
      </c>
      <c r="AX33" s="63"/>
      <c r="AY33" s="63"/>
      <c r="AZ33" s="63"/>
      <c r="BA33" s="63"/>
      <c r="BB33" s="63"/>
      <c r="BC33" s="63"/>
    </row>
    <row r="34" spans="1:55" ht="31.5" customHeight="1">
      <c r="A34" s="227" t="s">
        <v>524</v>
      </c>
      <c r="B34" s="167">
        <v>0</v>
      </c>
      <c r="C34" s="77">
        <v>0</v>
      </c>
      <c r="D34" s="77">
        <v>0</v>
      </c>
      <c r="E34" s="77">
        <v>0</v>
      </c>
      <c r="F34" s="77">
        <f t="shared" si="13"/>
        <v>499</v>
      </c>
      <c r="G34" s="77">
        <f t="shared" si="13"/>
        <v>200</v>
      </c>
      <c r="H34" s="77">
        <f t="shared" si="14"/>
        <v>3</v>
      </c>
      <c r="I34" s="77">
        <f t="shared" si="14"/>
        <v>2</v>
      </c>
      <c r="J34" s="114">
        <v>3</v>
      </c>
      <c r="K34" s="115">
        <v>2</v>
      </c>
      <c r="L34" s="77">
        <v>0</v>
      </c>
      <c r="M34" s="77">
        <v>0</v>
      </c>
      <c r="N34" s="77">
        <f t="shared" si="15"/>
        <v>292</v>
      </c>
      <c r="O34" s="77">
        <f t="shared" si="15"/>
        <v>105</v>
      </c>
      <c r="P34" s="77">
        <v>3</v>
      </c>
      <c r="Q34" s="77">
        <v>1</v>
      </c>
      <c r="R34" s="77">
        <v>119</v>
      </c>
      <c r="S34" s="77">
        <v>33</v>
      </c>
      <c r="T34" s="77">
        <v>65</v>
      </c>
      <c r="U34" s="114">
        <v>20</v>
      </c>
      <c r="V34" s="159">
        <v>9</v>
      </c>
      <c r="W34" s="159">
        <v>1</v>
      </c>
      <c r="X34" s="159">
        <v>10</v>
      </c>
      <c r="Y34" s="159">
        <v>4</v>
      </c>
      <c r="Z34" s="159">
        <v>20</v>
      </c>
      <c r="AA34" s="159">
        <v>11</v>
      </c>
      <c r="AB34" s="159">
        <v>58</v>
      </c>
      <c r="AC34" s="159">
        <v>30</v>
      </c>
      <c r="AD34" s="159">
        <v>8</v>
      </c>
      <c r="AE34" s="159">
        <v>5</v>
      </c>
      <c r="AF34" s="159">
        <f t="shared" si="16"/>
        <v>170</v>
      </c>
      <c r="AG34" s="159">
        <f t="shared" si="16"/>
        <v>76</v>
      </c>
      <c r="AH34" s="159">
        <v>24</v>
      </c>
      <c r="AI34" s="159">
        <v>27</v>
      </c>
      <c r="AJ34" s="159">
        <v>73</v>
      </c>
      <c r="AK34" s="159">
        <v>21</v>
      </c>
      <c r="AL34" s="159">
        <v>67</v>
      </c>
      <c r="AM34" s="159">
        <v>22</v>
      </c>
      <c r="AN34" s="159">
        <v>6</v>
      </c>
      <c r="AO34" s="159">
        <v>6</v>
      </c>
      <c r="AP34" s="159">
        <v>28</v>
      </c>
      <c r="AQ34" s="159">
        <v>9</v>
      </c>
      <c r="AR34" s="159">
        <v>6</v>
      </c>
      <c r="AS34" s="159">
        <v>8</v>
      </c>
      <c r="AT34" s="159">
        <v>220</v>
      </c>
      <c r="AU34" s="159">
        <v>58</v>
      </c>
      <c r="AV34" s="159">
        <v>2</v>
      </c>
      <c r="AW34" s="168">
        <v>1</v>
      </c>
      <c r="AX34" s="63"/>
      <c r="AY34" s="63"/>
      <c r="AZ34" s="63"/>
      <c r="BA34" s="63"/>
      <c r="BB34" s="63"/>
      <c r="BC34" s="63"/>
    </row>
    <row r="35" spans="1:55" ht="31.5" customHeight="1">
      <c r="A35" s="227" t="s">
        <v>525</v>
      </c>
      <c r="B35" s="167">
        <v>0</v>
      </c>
      <c r="C35" s="77">
        <v>0</v>
      </c>
      <c r="D35" s="77">
        <v>0</v>
      </c>
      <c r="E35" s="77">
        <v>0</v>
      </c>
      <c r="F35" s="77">
        <f t="shared" si="13"/>
        <v>674</v>
      </c>
      <c r="G35" s="77">
        <f t="shared" si="13"/>
        <v>336</v>
      </c>
      <c r="H35" s="77">
        <f t="shared" si="14"/>
        <v>5</v>
      </c>
      <c r="I35" s="77">
        <f t="shared" si="14"/>
        <v>5</v>
      </c>
      <c r="J35" s="114">
        <v>4</v>
      </c>
      <c r="K35" s="115">
        <v>3</v>
      </c>
      <c r="L35" s="77">
        <v>1</v>
      </c>
      <c r="M35" s="77">
        <v>2</v>
      </c>
      <c r="N35" s="77">
        <f t="shared" si="15"/>
        <v>380</v>
      </c>
      <c r="O35" s="77">
        <f t="shared" si="15"/>
        <v>209</v>
      </c>
      <c r="P35" s="77">
        <v>3</v>
      </c>
      <c r="Q35" s="77">
        <v>1</v>
      </c>
      <c r="R35" s="77">
        <v>133</v>
      </c>
      <c r="S35" s="77">
        <v>82</v>
      </c>
      <c r="T35" s="77">
        <v>82</v>
      </c>
      <c r="U35" s="114">
        <v>37</v>
      </c>
      <c r="V35" s="159">
        <v>11</v>
      </c>
      <c r="W35" s="159">
        <v>2</v>
      </c>
      <c r="X35" s="159">
        <v>18</v>
      </c>
      <c r="Y35" s="159">
        <v>7</v>
      </c>
      <c r="Z35" s="159">
        <v>28</v>
      </c>
      <c r="AA35" s="159">
        <v>20</v>
      </c>
      <c r="AB35" s="159">
        <v>94</v>
      </c>
      <c r="AC35" s="159">
        <v>50</v>
      </c>
      <c r="AD35" s="159">
        <v>11</v>
      </c>
      <c r="AE35" s="159">
        <v>10</v>
      </c>
      <c r="AF35" s="159">
        <f t="shared" si="16"/>
        <v>223</v>
      </c>
      <c r="AG35" s="159">
        <f t="shared" si="16"/>
        <v>103</v>
      </c>
      <c r="AH35" s="159">
        <v>16</v>
      </c>
      <c r="AI35" s="159">
        <v>23</v>
      </c>
      <c r="AJ35" s="159">
        <v>75</v>
      </c>
      <c r="AK35" s="159">
        <v>36</v>
      </c>
      <c r="AL35" s="159">
        <v>128</v>
      </c>
      <c r="AM35" s="159">
        <v>38</v>
      </c>
      <c r="AN35" s="159">
        <v>4</v>
      </c>
      <c r="AO35" s="159">
        <v>6</v>
      </c>
      <c r="AP35" s="159">
        <v>48</v>
      </c>
      <c r="AQ35" s="159">
        <v>18</v>
      </c>
      <c r="AR35" s="159">
        <v>18</v>
      </c>
      <c r="AS35" s="159">
        <v>1</v>
      </c>
      <c r="AT35" s="159">
        <v>350</v>
      </c>
      <c r="AU35" s="159">
        <v>132</v>
      </c>
      <c r="AV35" s="159">
        <v>1</v>
      </c>
      <c r="AW35" s="168">
        <v>0</v>
      </c>
      <c r="AX35" s="63"/>
      <c r="AY35" s="63"/>
      <c r="AZ35" s="63"/>
      <c r="BA35" s="63"/>
      <c r="BB35" s="63"/>
      <c r="BC35" s="63"/>
    </row>
    <row r="36" spans="1:55" ht="31.5" customHeight="1">
      <c r="A36" s="227" t="s">
        <v>526</v>
      </c>
      <c r="B36" s="167">
        <v>0</v>
      </c>
      <c r="C36" s="77">
        <v>0</v>
      </c>
      <c r="D36" s="77">
        <v>0</v>
      </c>
      <c r="E36" s="77">
        <v>0</v>
      </c>
      <c r="F36" s="77">
        <f t="shared" si="13"/>
        <v>1044</v>
      </c>
      <c r="G36" s="77">
        <f t="shared" si="13"/>
        <v>690</v>
      </c>
      <c r="H36" s="77">
        <f t="shared" si="14"/>
        <v>8</v>
      </c>
      <c r="I36" s="77">
        <f t="shared" si="14"/>
        <v>12</v>
      </c>
      <c r="J36" s="114">
        <v>3</v>
      </c>
      <c r="K36" s="115">
        <v>6</v>
      </c>
      <c r="L36" s="77">
        <v>5</v>
      </c>
      <c r="M36" s="77">
        <v>6</v>
      </c>
      <c r="N36" s="77">
        <f t="shared" si="15"/>
        <v>531</v>
      </c>
      <c r="O36" s="77">
        <f t="shared" si="15"/>
        <v>389</v>
      </c>
      <c r="P36" s="77">
        <v>2</v>
      </c>
      <c r="Q36" s="77">
        <v>9</v>
      </c>
      <c r="R36" s="77">
        <v>191</v>
      </c>
      <c r="S36" s="77">
        <v>111</v>
      </c>
      <c r="T36" s="77">
        <v>106</v>
      </c>
      <c r="U36" s="114">
        <v>60</v>
      </c>
      <c r="V36" s="159">
        <v>20</v>
      </c>
      <c r="W36" s="159">
        <v>14</v>
      </c>
      <c r="X36" s="159">
        <v>14</v>
      </c>
      <c r="Y36" s="159">
        <v>17</v>
      </c>
      <c r="Z36" s="159">
        <v>32</v>
      </c>
      <c r="AA36" s="159">
        <v>36</v>
      </c>
      <c r="AB36" s="159">
        <v>153</v>
      </c>
      <c r="AC36" s="159">
        <v>134</v>
      </c>
      <c r="AD36" s="159">
        <v>13</v>
      </c>
      <c r="AE36" s="159">
        <v>8</v>
      </c>
      <c r="AF36" s="159">
        <f t="shared" si="16"/>
        <v>407</v>
      </c>
      <c r="AG36" s="159">
        <f t="shared" si="16"/>
        <v>248</v>
      </c>
      <c r="AH36" s="159">
        <v>24</v>
      </c>
      <c r="AI36" s="159">
        <v>43</v>
      </c>
      <c r="AJ36" s="159">
        <v>119</v>
      </c>
      <c r="AK36" s="159">
        <v>73</v>
      </c>
      <c r="AL36" s="159">
        <v>246</v>
      </c>
      <c r="AM36" s="159">
        <v>125</v>
      </c>
      <c r="AN36" s="159">
        <v>18</v>
      </c>
      <c r="AO36" s="159">
        <v>7</v>
      </c>
      <c r="AP36" s="159">
        <v>70</v>
      </c>
      <c r="AQ36" s="159">
        <v>29</v>
      </c>
      <c r="AR36" s="159">
        <v>28</v>
      </c>
      <c r="AS36" s="159">
        <v>12</v>
      </c>
      <c r="AT36" s="159">
        <v>672</v>
      </c>
      <c r="AU36" s="159">
        <v>308</v>
      </c>
      <c r="AV36" s="159">
        <v>1</v>
      </c>
      <c r="AW36" s="168">
        <v>0</v>
      </c>
      <c r="AX36" s="63"/>
      <c r="AY36" s="63"/>
      <c r="AZ36" s="63"/>
      <c r="BA36" s="63"/>
      <c r="BB36" s="63"/>
      <c r="BC36" s="63"/>
    </row>
    <row r="37" spans="1:55" ht="19.5" customHeight="1">
      <c r="A37" s="227"/>
      <c r="B37" s="167"/>
      <c r="C37" s="77"/>
      <c r="D37" s="77"/>
      <c r="E37" s="77"/>
      <c r="F37" s="77"/>
      <c r="G37" s="77"/>
      <c r="H37" s="77"/>
      <c r="I37" s="77"/>
      <c r="J37" s="114"/>
      <c r="K37" s="115"/>
      <c r="L37" s="77"/>
      <c r="M37" s="77"/>
      <c r="N37" s="77"/>
      <c r="O37" s="77"/>
      <c r="P37" s="77"/>
      <c r="Q37" s="77"/>
      <c r="R37" s="77"/>
      <c r="S37" s="77"/>
      <c r="T37" s="77"/>
      <c r="U37" s="11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68"/>
      <c r="AX37" s="63"/>
      <c r="AY37" s="63"/>
      <c r="AZ37" s="63"/>
      <c r="BA37" s="63"/>
      <c r="BB37" s="63"/>
      <c r="BC37" s="63"/>
    </row>
    <row r="38" spans="1:55" ht="31.5" customHeight="1">
      <c r="A38" s="227" t="s">
        <v>527</v>
      </c>
      <c r="B38" s="167">
        <v>0</v>
      </c>
      <c r="C38" s="77">
        <v>0</v>
      </c>
      <c r="D38" s="77">
        <v>0</v>
      </c>
      <c r="E38" s="77">
        <v>0</v>
      </c>
      <c r="F38" s="77">
        <f aca="true" t="shared" si="17" ref="F38:G43">SUM(H38,N38,AF38,AP38,AR38)</f>
        <v>1230</v>
      </c>
      <c r="G38" s="77">
        <f t="shared" si="17"/>
        <v>1285</v>
      </c>
      <c r="H38" s="77">
        <f aca="true" t="shared" si="18" ref="H38:I43">SUM(J38,L38)</f>
        <v>13</v>
      </c>
      <c r="I38" s="77">
        <f t="shared" si="18"/>
        <v>29</v>
      </c>
      <c r="J38" s="114">
        <v>9</v>
      </c>
      <c r="K38" s="115">
        <v>19</v>
      </c>
      <c r="L38" s="77">
        <v>4</v>
      </c>
      <c r="M38" s="77">
        <v>10</v>
      </c>
      <c r="N38" s="77">
        <f aca="true" t="shared" si="19" ref="N38:O43">SUM(P38,R38,T38,V38,X38,Z38,AB38,AD38)</f>
        <v>662</v>
      </c>
      <c r="O38" s="77">
        <f t="shared" si="19"/>
        <v>750</v>
      </c>
      <c r="P38" s="77">
        <v>9</v>
      </c>
      <c r="Q38" s="77">
        <v>10</v>
      </c>
      <c r="R38" s="77">
        <v>191</v>
      </c>
      <c r="S38" s="77">
        <v>220</v>
      </c>
      <c r="T38" s="77">
        <v>114</v>
      </c>
      <c r="U38" s="114">
        <v>99</v>
      </c>
      <c r="V38" s="159">
        <v>33</v>
      </c>
      <c r="W38" s="159">
        <v>34</v>
      </c>
      <c r="X38" s="159">
        <v>18</v>
      </c>
      <c r="Y38" s="159">
        <v>6</v>
      </c>
      <c r="Z38" s="159">
        <v>62</v>
      </c>
      <c r="AA38" s="159">
        <v>66</v>
      </c>
      <c r="AB38" s="159">
        <v>218</v>
      </c>
      <c r="AC38" s="159">
        <v>299</v>
      </c>
      <c r="AD38" s="159">
        <v>17</v>
      </c>
      <c r="AE38" s="159">
        <v>16</v>
      </c>
      <c r="AF38" s="159">
        <f aca="true" t="shared" si="20" ref="AF38:AG43">SUM(AH38,AJ38,AL38,AN38)</f>
        <v>470</v>
      </c>
      <c r="AG38" s="159">
        <f t="shared" si="20"/>
        <v>428</v>
      </c>
      <c r="AH38" s="159">
        <v>14</v>
      </c>
      <c r="AI38" s="159">
        <v>57</v>
      </c>
      <c r="AJ38" s="159">
        <v>134</v>
      </c>
      <c r="AK38" s="159">
        <v>114</v>
      </c>
      <c r="AL38" s="159">
        <v>309</v>
      </c>
      <c r="AM38" s="159">
        <v>244</v>
      </c>
      <c r="AN38" s="159">
        <v>13</v>
      </c>
      <c r="AO38" s="159">
        <v>13</v>
      </c>
      <c r="AP38" s="159">
        <v>62</v>
      </c>
      <c r="AQ38" s="159">
        <v>49</v>
      </c>
      <c r="AR38" s="159">
        <v>23</v>
      </c>
      <c r="AS38" s="159">
        <v>29</v>
      </c>
      <c r="AT38" s="159">
        <v>978</v>
      </c>
      <c r="AU38" s="159">
        <v>548</v>
      </c>
      <c r="AV38" s="159">
        <v>1</v>
      </c>
      <c r="AW38" s="168">
        <v>5</v>
      </c>
      <c r="AX38" s="63"/>
      <c r="AY38" s="63"/>
      <c r="AZ38" s="63"/>
      <c r="BA38" s="63"/>
      <c r="BB38" s="63"/>
      <c r="BC38" s="63"/>
    </row>
    <row r="39" spans="1:55" ht="31.5" customHeight="1">
      <c r="A39" s="227" t="s">
        <v>650</v>
      </c>
      <c r="B39" s="167">
        <v>0</v>
      </c>
      <c r="C39" s="77">
        <v>0</v>
      </c>
      <c r="D39" s="77">
        <v>0</v>
      </c>
      <c r="E39" s="77">
        <v>0</v>
      </c>
      <c r="F39" s="77">
        <f t="shared" si="17"/>
        <v>921</v>
      </c>
      <c r="G39" s="77">
        <f t="shared" si="17"/>
        <v>1618</v>
      </c>
      <c r="H39" s="77">
        <f t="shared" si="18"/>
        <v>16</v>
      </c>
      <c r="I39" s="77">
        <f t="shared" si="18"/>
        <v>28</v>
      </c>
      <c r="J39" s="114">
        <v>10</v>
      </c>
      <c r="K39" s="115">
        <v>16</v>
      </c>
      <c r="L39" s="77">
        <v>6</v>
      </c>
      <c r="M39" s="77">
        <v>12</v>
      </c>
      <c r="N39" s="77">
        <f t="shared" si="19"/>
        <v>505</v>
      </c>
      <c r="O39" s="77">
        <f t="shared" si="19"/>
        <v>955</v>
      </c>
      <c r="P39" s="77">
        <v>4</v>
      </c>
      <c r="Q39" s="77">
        <v>15</v>
      </c>
      <c r="R39" s="77">
        <v>124</v>
      </c>
      <c r="S39" s="77">
        <v>241</v>
      </c>
      <c r="T39" s="77">
        <v>62</v>
      </c>
      <c r="U39" s="114">
        <v>100</v>
      </c>
      <c r="V39" s="159">
        <v>28</v>
      </c>
      <c r="W39" s="159">
        <v>61</v>
      </c>
      <c r="X39" s="159">
        <v>8</v>
      </c>
      <c r="Y39" s="159">
        <v>5</v>
      </c>
      <c r="Z39" s="159">
        <v>49</v>
      </c>
      <c r="AA39" s="159">
        <v>96</v>
      </c>
      <c r="AB39" s="159">
        <v>217</v>
      </c>
      <c r="AC39" s="159">
        <v>424</v>
      </c>
      <c r="AD39" s="159">
        <v>13</v>
      </c>
      <c r="AE39" s="159">
        <v>13</v>
      </c>
      <c r="AF39" s="159">
        <f t="shared" si="20"/>
        <v>345</v>
      </c>
      <c r="AG39" s="159">
        <f t="shared" si="20"/>
        <v>543</v>
      </c>
      <c r="AH39" s="159">
        <v>11</v>
      </c>
      <c r="AI39" s="159">
        <v>30</v>
      </c>
      <c r="AJ39" s="159">
        <v>64</v>
      </c>
      <c r="AK39" s="159">
        <v>119</v>
      </c>
      <c r="AL39" s="159">
        <v>262</v>
      </c>
      <c r="AM39" s="159">
        <v>380</v>
      </c>
      <c r="AN39" s="159">
        <v>8</v>
      </c>
      <c r="AO39" s="159">
        <v>14</v>
      </c>
      <c r="AP39" s="159">
        <v>35</v>
      </c>
      <c r="AQ39" s="159">
        <v>56</v>
      </c>
      <c r="AR39" s="159">
        <v>20</v>
      </c>
      <c r="AS39" s="159">
        <v>36</v>
      </c>
      <c r="AT39" s="159">
        <v>842</v>
      </c>
      <c r="AU39" s="159">
        <v>792</v>
      </c>
      <c r="AV39" s="159">
        <v>2</v>
      </c>
      <c r="AW39" s="168">
        <v>4</v>
      </c>
      <c r="AX39" s="63"/>
      <c r="AY39" s="63"/>
      <c r="AZ39" s="63"/>
      <c r="BA39" s="63"/>
      <c r="BB39" s="63"/>
      <c r="BC39" s="63"/>
    </row>
    <row r="40" spans="1:55" ht="31.5" customHeight="1">
      <c r="A40" s="227" t="s">
        <v>651</v>
      </c>
      <c r="B40" s="167">
        <v>0</v>
      </c>
      <c r="C40" s="77">
        <v>0</v>
      </c>
      <c r="D40" s="77">
        <v>0</v>
      </c>
      <c r="E40" s="77">
        <v>0</v>
      </c>
      <c r="F40" s="77">
        <f t="shared" si="17"/>
        <v>496</v>
      </c>
      <c r="G40" s="77">
        <f t="shared" si="17"/>
        <v>1496</v>
      </c>
      <c r="H40" s="77">
        <f t="shared" si="18"/>
        <v>16</v>
      </c>
      <c r="I40" s="77">
        <f t="shared" si="18"/>
        <v>53</v>
      </c>
      <c r="J40" s="114">
        <v>6</v>
      </c>
      <c r="K40" s="115">
        <v>27</v>
      </c>
      <c r="L40" s="77">
        <v>10</v>
      </c>
      <c r="M40" s="77">
        <v>26</v>
      </c>
      <c r="N40" s="77">
        <f t="shared" si="19"/>
        <v>279</v>
      </c>
      <c r="O40" s="77">
        <f t="shared" si="19"/>
        <v>887</v>
      </c>
      <c r="P40" s="77">
        <v>4</v>
      </c>
      <c r="Q40" s="77">
        <v>10</v>
      </c>
      <c r="R40" s="77">
        <v>74</v>
      </c>
      <c r="S40" s="77">
        <v>151</v>
      </c>
      <c r="T40" s="77">
        <v>34</v>
      </c>
      <c r="U40" s="114">
        <v>89</v>
      </c>
      <c r="V40" s="159">
        <v>9</v>
      </c>
      <c r="W40" s="159">
        <v>69</v>
      </c>
      <c r="X40" s="159">
        <v>0</v>
      </c>
      <c r="Y40" s="159">
        <v>9</v>
      </c>
      <c r="Z40" s="159">
        <v>29</v>
      </c>
      <c r="AA40" s="159">
        <v>71</v>
      </c>
      <c r="AB40" s="159">
        <v>123</v>
      </c>
      <c r="AC40" s="159">
        <v>477</v>
      </c>
      <c r="AD40" s="159">
        <v>6</v>
      </c>
      <c r="AE40" s="159">
        <v>11</v>
      </c>
      <c r="AF40" s="159">
        <f t="shared" si="20"/>
        <v>174</v>
      </c>
      <c r="AG40" s="159">
        <f t="shared" si="20"/>
        <v>475</v>
      </c>
      <c r="AH40" s="159">
        <v>4</v>
      </c>
      <c r="AI40" s="159">
        <v>23</v>
      </c>
      <c r="AJ40" s="159">
        <v>26</v>
      </c>
      <c r="AK40" s="159">
        <v>71</v>
      </c>
      <c r="AL40" s="159">
        <v>135</v>
      </c>
      <c r="AM40" s="159">
        <v>367</v>
      </c>
      <c r="AN40" s="159">
        <v>9</v>
      </c>
      <c r="AO40" s="159">
        <v>14</v>
      </c>
      <c r="AP40" s="159">
        <v>19</v>
      </c>
      <c r="AQ40" s="159">
        <v>52</v>
      </c>
      <c r="AR40" s="159">
        <v>8</v>
      </c>
      <c r="AS40" s="159">
        <v>29</v>
      </c>
      <c r="AT40" s="159">
        <v>479</v>
      </c>
      <c r="AU40" s="159">
        <v>786</v>
      </c>
      <c r="AV40" s="159">
        <v>1</v>
      </c>
      <c r="AW40" s="168">
        <v>3</v>
      </c>
      <c r="AX40" s="63"/>
      <c r="AY40" s="63"/>
      <c r="AZ40" s="63"/>
      <c r="BA40" s="63"/>
      <c r="BB40" s="63"/>
      <c r="BC40" s="63"/>
    </row>
    <row r="41" spans="1:55" ht="31.5" customHeight="1">
      <c r="A41" s="227" t="s">
        <v>652</v>
      </c>
      <c r="B41" s="167">
        <v>0</v>
      </c>
      <c r="C41" s="77">
        <v>0</v>
      </c>
      <c r="D41" s="77">
        <v>0</v>
      </c>
      <c r="E41" s="77">
        <v>0</v>
      </c>
      <c r="F41" s="77">
        <f t="shared" si="17"/>
        <v>199</v>
      </c>
      <c r="G41" s="77">
        <f t="shared" si="17"/>
        <v>803</v>
      </c>
      <c r="H41" s="77">
        <f t="shared" si="18"/>
        <v>2</v>
      </c>
      <c r="I41" s="77">
        <f t="shared" si="18"/>
        <v>35</v>
      </c>
      <c r="J41" s="114">
        <v>1</v>
      </c>
      <c r="K41" s="115">
        <v>15</v>
      </c>
      <c r="L41" s="77">
        <v>1</v>
      </c>
      <c r="M41" s="77">
        <v>20</v>
      </c>
      <c r="N41" s="77">
        <f t="shared" si="19"/>
        <v>124</v>
      </c>
      <c r="O41" s="77">
        <f t="shared" si="19"/>
        <v>519</v>
      </c>
      <c r="P41" s="77">
        <v>1</v>
      </c>
      <c r="Q41" s="77">
        <v>8</v>
      </c>
      <c r="R41" s="77">
        <v>19</v>
      </c>
      <c r="S41" s="77">
        <v>66</v>
      </c>
      <c r="T41" s="77">
        <v>17</v>
      </c>
      <c r="U41" s="114">
        <v>45</v>
      </c>
      <c r="V41" s="159">
        <v>7</v>
      </c>
      <c r="W41" s="159">
        <v>33</v>
      </c>
      <c r="X41" s="159">
        <v>1</v>
      </c>
      <c r="Y41" s="159">
        <v>2</v>
      </c>
      <c r="Z41" s="159">
        <v>14</v>
      </c>
      <c r="AA41" s="159">
        <v>50</v>
      </c>
      <c r="AB41" s="159">
        <v>65</v>
      </c>
      <c r="AC41" s="159">
        <v>310</v>
      </c>
      <c r="AD41" s="159">
        <v>0</v>
      </c>
      <c r="AE41" s="159">
        <v>5</v>
      </c>
      <c r="AF41" s="159">
        <f t="shared" si="20"/>
        <v>66</v>
      </c>
      <c r="AG41" s="159">
        <f t="shared" si="20"/>
        <v>217</v>
      </c>
      <c r="AH41" s="159">
        <v>0</v>
      </c>
      <c r="AI41" s="159">
        <v>12</v>
      </c>
      <c r="AJ41" s="159">
        <v>5</v>
      </c>
      <c r="AK41" s="159">
        <v>20</v>
      </c>
      <c r="AL41" s="159">
        <v>57</v>
      </c>
      <c r="AM41" s="159">
        <v>170</v>
      </c>
      <c r="AN41" s="159">
        <v>4</v>
      </c>
      <c r="AO41" s="159">
        <v>15</v>
      </c>
      <c r="AP41" s="159">
        <v>2</v>
      </c>
      <c r="AQ41" s="159">
        <v>10</v>
      </c>
      <c r="AR41" s="159">
        <v>5</v>
      </c>
      <c r="AS41" s="159">
        <v>22</v>
      </c>
      <c r="AT41" s="159">
        <v>201</v>
      </c>
      <c r="AU41" s="159">
        <v>470</v>
      </c>
      <c r="AV41" s="159">
        <v>0</v>
      </c>
      <c r="AW41" s="168">
        <v>4</v>
      </c>
      <c r="AX41" s="63"/>
      <c r="AY41" s="63"/>
      <c r="AZ41" s="63"/>
      <c r="BA41" s="63"/>
      <c r="BB41" s="63"/>
      <c r="BC41" s="63"/>
    </row>
    <row r="42" spans="1:55" ht="31.5" customHeight="1">
      <c r="A42" s="227" t="s">
        <v>533</v>
      </c>
      <c r="B42" s="167">
        <v>0</v>
      </c>
      <c r="C42" s="77">
        <v>0</v>
      </c>
      <c r="D42" s="77">
        <v>0</v>
      </c>
      <c r="E42" s="77">
        <v>0</v>
      </c>
      <c r="F42" s="77">
        <f t="shared" si="17"/>
        <v>29</v>
      </c>
      <c r="G42" s="77">
        <f t="shared" si="17"/>
        <v>172</v>
      </c>
      <c r="H42" s="77">
        <f t="shared" si="18"/>
        <v>2</v>
      </c>
      <c r="I42" s="77">
        <f t="shared" si="18"/>
        <v>6</v>
      </c>
      <c r="J42" s="114">
        <v>0</v>
      </c>
      <c r="K42" s="115">
        <v>2</v>
      </c>
      <c r="L42" s="77">
        <v>2</v>
      </c>
      <c r="M42" s="77">
        <v>4</v>
      </c>
      <c r="N42" s="77">
        <f t="shared" si="19"/>
        <v>17</v>
      </c>
      <c r="O42" s="77">
        <f t="shared" si="19"/>
        <v>120</v>
      </c>
      <c r="P42" s="77">
        <v>0</v>
      </c>
      <c r="Q42" s="77">
        <v>1</v>
      </c>
      <c r="R42" s="77">
        <v>5</v>
      </c>
      <c r="S42" s="77">
        <v>9</v>
      </c>
      <c r="T42" s="77">
        <v>5</v>
      </c>
      <c r="U42" s="114">
        <v>11</v>
      </c>
      <c r="V42" s="159">
        <v>0</v>
      </c>
      <c r="W42" s="159">
        <v>6</v>
      </c>
      <c r="X42" s="159">
        <v>0</v>
      </c>
      <c r="Y42" s="159">
        <v>1</v>
      </c>
      <c r="Z42" s="159">
        <v>1</v>
      </c>
      <c r="AA42" s="159">
        <v>7</v>
      </c>
      <c r="AB42" s="159">
        <v>6</v>
      </c>
      <c r="AC42" s="159">
        <v>83</v>
      </c>
      <c r="AD42" s="159">
        <v>0</v>
      </c>
      <c r="AE42" s="159">
        <v>2</v>
      </c>
      <c r="AF42" s="159">
        <f t="shared" si="20"/>
        <v>10</v>
      </c>
      <c r="AG42" s="159">
        <f t="shared" si="20"/>
        <v>40</v>
      </c>
      <c r="AH42" s="159">
        <v>0</v>
      </c>
      <c r="AI42" s="159">
        <v>1</v>
      </c>
      <c r="AJ42" s="159">
        <v>2</v>
      </c>
      <c r="AK42" s="159">
        <v>6</v>
      </c>
      <c r="AL42" s="159">
        <v>8</v>
      </c>
      <c r="AM42" s="159">
        <v>30</v>
      </c>
      <c r="AN42" s="159">
        <v>0</v>
      </c>
      <c r="AO42" s="159">
        <v>3</v>
      </c>
      <c r="AP42" s="159">
        <v>0</v>
      </c>
      <c r="AQ42" s="159">
        <v>3</v>
      </c>
      <c r="AR42" s="159">
        <v>0</v>
      </c>
      <c r="AS42" s="159">
        <v>3</v>
      </c>
      <c r="AT42" s="159">
        <v>26</v>
      </c>
      <c r="AU42" s="159">
        <v>104</v>
      </c>
      <c r="AV42" s="159">
        <v>2</v>
      </c>
      <c r="AW42" s="168">
        <v>0</v>
      </c>
      <c r="AX42" s="63"/>
      <c r="AY42" s="63"/>
      <c r="AZ42" s="63"/>
      <c r="BA42" s="63"/>
      <c r="BB42" s="63"/>
      <c r="BC42" s="63"/>
    </row>
    <row r="43" spans="1:55" ht="31.5" customHeight="1" thickBot="1">
      <c r="A43" s="228" t="s">
        <v>528</v>
      </c>
      <c r="B43" s="230">
        <v>0</v>
      </c>
      <c r="C43" s="230">
        <v>0</v>
      </c>
      <c r="D43" s="230">
        <v>0</v>
      </c>
      <c r="E43" s="230">
        <v>0</v>
      </c>
      <c r="F43" s="230">
        <f t="shared" si="17"/>
        <v>1</v>
      </c>
      <c r="G43" s="230">
        <f t="shared" si="17"/>
        <v>0</v>
      </c>
      <c r="H43" s="230">
        <f t="shared" si="18"/>
        <v>0</v>
      </c>
      <c r="I43" s="230">
        <f t="shared" si="18"/>
        <v>0</v>
      </c>
      <c r="J43" s="232">
        <v>0</v>
      </c>
      <c r="K43" s="233">
        <v>0</v>
      </c>
      <c r="L43" s="230">
        <v>0</v>
      </c>
      <c r="M43" s="230">
        <v>0</v>
      </c>
      <c r="N43" s="230">
        <f t="shared" si="19"/>
        <v>0</v>
      </c>
      <c r="O43" s="230">
        <f t="shared" si="19"/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2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0</v>
      </c>
      <c r="AA43" s="231">
        <v>0</v>
      </c>
      <c r="AB43" s="231">
        <v>0</v>
      </c>
      <c r="AC43" s="231">
        <v>0</v>
      </c>
      <c r="AD43" s="231">
        <v>0</v>
      </c>
      <c r="AE43" s="231">
        <v>0</v>
      </c>
      <c r="AF43" s="231">
        <f t="shared" si="20"/>
        <v>1</v>
      </c>
      <c r="AG43" s="231">
        <f t="shared" si="20"/>
        <v>0</v>
      </c>
      <c r="AH43" s="231">
        <v>0</v>
      </c>
      <c r="AI43" s="231">
        <v>0</v>
      </c>
      <c r="AJ43" s="231">
        <v>0</v>
      </c>
      <c r="AK43" s="231">
        <v>0</v>
      </c>
      <c r="AL43" s="231">
        <v>0</v>
      </c>
      <c r="AM43" s="231">
        <v>0</v>
      </c>
      <c r="AN43" s="231">
        <v>1</v>
      </c>
      <c r="AO43" s="231">
        <v>0</v>
      </c>
      <c r="AP43" s="231">
        <v>0</v>
      </c>
      <c r="AQ43" s="231">
        <v>0</v>
      </c>
      <c r="AR43" s="231">
        <v>0</v>
      </c>
      <c r="AS43" s="231">
        <v>0</v>
      </c>
      <c r="AT43" s="231">
        <v>0</v>
      </c>
      <c r="AU43" s="231">
        <v>0</v>
      </c>
      <c r="AV43" s="231">
        <v>0</v>
      </c>
      <c r="AW43" s="234">
        <v>0</v>
      </c>
      <c r="AX43" s="63"/>
      <c r="AY43" s="63"/>
      <c r="AZ43" s="63"/>
      <c r="BA43" s="63"/>
      <c r="BB43" s="63"/>
      <c r="BC43" s="63"/>
    </row>
    <row r="44" spans="2:49" ht="13.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</row>
    <row r="45" spans="2:49" ht="13.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</row>
    <row r="46" spans="2:49" ht="13.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</row>
    <row r="47" spans="2:49" ht="13.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</row>
    <row r="48" spans="2:49" ht="13.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</row>
    <row r="49" spans="2:49" ht="13.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</row>
    <row r="50" spans="2:49" ht="13.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</row>
    <row r="51" spans="2:49" ht="13.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</row>
    <row r="52" spans="2:49" ht="13.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spans="2:49" ht="13.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</row>
    <row r="54" spans="2:49" ht="13.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</row>
    <row r="55" spans="2:49" ht="13.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</row>
    <row r="56" spans="2:49" ht="13.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</row>
    <row r="57" spans="2:49" ht="13.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</row>
    <row r="58" spans="2:49" ht="13.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</row>
    <row r="59" spans="2:49" ht="13.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</row>
    <row r="60" spans="2:49" ht="13.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</row>
    <row r="61" spans="2:49" ht="13.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</row>
    <row r="62" spans="2:49" ht="13.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</row>
    <row r="63" spans="2:49" ht="13.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</row>
    <row r="64" spans="2:49" ht="13.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</row>
    <row r="65" spans="2:49" ht="13.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</row>
    <row r="66" spans="2:49" ht="13.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</row>
    <row r="67" spans="2:49" ht="13.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</row>
    <row r="68" spans="2:49" ht="13.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</row>
    <row r="69" spans="2:49" ht="13.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</row>
    <row r="70" spans="2:49" ht="13.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</row>
    <row r="71" spans="2:49" ht="13.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</row>
    <row r="72" spans="2:49" ht="13.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</row>
    <row r="73" spans="2:49" ht="13.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</row>
    <row r="74" spans="2:49" ht="13.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</row>
    <row r="75" spans="2:49" ht="13.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</row>
    <row r="76" spans="2:49" ht="13.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</row>
    <row r="77" spans="2:49" ht="13.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</row>
    <row r="78" spans="2:49" ht="13.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</row>
    <row r="79" spans="2:49" ht="13.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</row>
    <row r="80" spans="2:49" ht="13.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</row>
    <row r="81" spans="2:49" ht="13.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2:49" ht="13.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</row>
    <row r="83" spans="2:49" ht="13.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</row>
    <row r="84" spans="2:49" ht="13.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</row>
    <row r="85" spans="2:49" ht="13.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2:49" ht="13.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2:49" ht="13.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2:49" ht="13.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2:49" ht="13.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2:49" ht="13.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2:49" ht="13.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2:49" ht="13.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2:49" ht="13.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  <row r="94" spans="2:49" ht="13.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2:49" ht="13.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2:49" ht="13.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  <row r="97" spans="2:49" ht="13.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</row>
    <row r="98" spans="2:49" ht="13.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</row>
    <row r="99" spans="2:49" ht="13.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</row>
    <row r="100" spans="2:49" ht="13.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</row>
    <row r="101" spans="2:49" ht="13.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</row>
    <row r="102" spans="2:49" ht="13.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</row>
    <row r="103" spans="2:49" ht="13.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</row>
    <row r="104" spans="2:49" ht="13.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</row>
    <row r="105" spans="2:49" ht="13.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</row>
    <row r="106" spans="2:49" ht="13.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</row>
    <row r="107" spans="2:49" ht="13.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</row>
    <row r="108" spans="2:49" ht="13.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</row>
    <row r="109" spans="2:49" ht="13.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</row>
    <row r="110" spans="2:49" ht="13.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</row>
    <row r="111" spans="2:49" ht="13.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</row>
    <row r="112" spans="2:49" ht="13.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</row>
    <row r="113" spans="2:49" ht="13.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</row>
    <row r="114" spans="2:49" ht="13.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</row>
    <row r="115" spans="2:49" ht="13.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</row>
    <row r="116" spans="2:49" ht="13.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</row>
    <row r="117" spans="2:49" ht="13.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</row>
    <row r="118" spans="2:49" ht="13.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</row>
    <row r="119" spans="2:49" ht="13.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</row>
    <row r="120" spans="2:49" ht="13.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</row>
    <row r="121" spans="2:49" ht="13.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</row>
    <row r="122" spans="2:49" ht="13.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</row>
    <row r="123" spans="2:49" ht="13.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</row>
    <row r="124" spans="2:49" ht="13.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</row>
    <row r="125" spans="2:49" ht="13.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</row>
    <row r="126" spans="2:49" ht="13.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</row>
    <row r="127" spans="2:49" ht="13.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</row>
    <row r="128" spans="2:49" ht="13.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</row>
    <row r="129" spans="2:49" ht="13.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</row>
    <row r="130" spans="2:49" ht="13.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</row>
    <row r="131" spans="2:49" ht="13.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</row>
    <row r="132" spans="2:49" ht="13.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</row>
    <row r="133" spans="2:49" ht="13.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</row>
    <row r="134" spans="2:49" ht="13.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</row>
    <row r="135" spans="2:49" ht="13.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</row>
    <row r="136" spans="2:49" ht="13.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2:49" ht="13.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</row>
    <row r="138" spans="2:49" ht="13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</row>
    <row r="139" spans="2:49" ht="13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</row>
    <row r="140" spans="2:49" ht="13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</row>
    <row r="141" spans="2:49" ht="13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</row>
    <row r="142" spans="2:49" ht="13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</row>
    <row r="143" spans="2:49" ht="13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</row>
    <row r="144" spans="2:49" ht="13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</row>
    <row r="145" spans="2:49" ht="13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</row>
    <row r="146" spans="2:49" ht="13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</row>
    <row r="147" spans="2:49" ht="13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</row>
    <row r="148" spans="2:49" ht="13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</row>
    <row r="149" spans="2:49" ht="13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</row>
    <row r="150" spans="2:49" ht="13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</row>
    <row r="151" spans="2:49" ht="13.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</row>
    <row r="152" spans="2:49" ht="13.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</row>
    <row r="153" spans="2:49" ht="13.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</row>
    <row r="154" spans="2:49" ht="13.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</row>
    <row r="155" spans="2:49" ht="13.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</row>
    <row r="156" spans="2:49" ht="13.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</row>
    <row r="157" spans="2:49" ht="13.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</row>
    <row r="158" spans="2:49" ht="13.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</row>
    <row r="159" spans="2:49" ht="13.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</row>
    <row r="160" spans="2:49" ht="13.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</row>
    <row r="161" spans="2:49" ht="13.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</row>
    <row r="162" spans="2:49" ht="13.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</row>
    <row r="163" spans="2:49" ht="13.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</row>
    <row r="164" spans="2:49" ht="13.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</row>
    <row r="165" spans="2:49" ht="13.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</row>
    <row r="166" spans="2:49" ht="13.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</row>
    <row r="167" spans="2:49" ht="13.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</row>
    <row r="168" spans="2:49" ht="13.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</row>
    <row r="169" spans="2:49" ht="13.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</row>
    <row r="170" spans="2:49" ht="13.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</row>
    <row r="171" spans="2:49" ht="13.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</row>
    <row r="172" spans="2:49" ht="13.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</row>
    <row r="173" spans="2:49" ht="13.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</row>
    <row r="174" spans="2:49" ht="13.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</row>
    <row r="175" spans="2:49" ht="13.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</row>
    <row r="176" spans="2:49" ht="13.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</row>
    <row r="177" spans="2:49" ht="13.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</row>
    <row r="178" spans="2:49" ht="13.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</row>
    <row r="179" spans="2:49" ht="13.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</row>
    <row r="180" spans="2:49" ht="13.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</row>
    <row r="181" spans="2:49" ht="13.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</row>
    <row r="182" spans="2:49" ht="13.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</row>
    <row r="183" spans="2:49" ht="13.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</row>
    <row r="184" spans="2:49" ht="13.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</row>
    <row r="185" spans="2:49" ht="13.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</row>
    <row r="186" spans="2:49" ht="13.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</row>
    <row r="187" spans="2:49" ht="13.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</row>
  </sheetData>
  <sheetProtection/>
  <mergeCells count="45">
    <mergeCell ref="R3:S3"/>
    <mergeCell ref="AB3:AC3"/>
    <mergeCell ref="AP5:AQ6"/>
    <mergeCell ref="AH6:AI6"/>
    <mergeCell ref="AJ6:AK6"/>
    <mergeCell ref="AL6:AM6"/>
    <mergeCell ref="T3:U3"/>
    <mergeCell ref="AF5:AG6"/>
    <mergeCell ref="X3:Y3"/>
    <mergeCell ref="AV3:AW3"/>
    <mergeCell ref="AT5:AU6"/>
    <mergeCell ref="AD6:AE6"/>
    <mergeCell ref="AT3:AU3"/>
    <mergeCell ref="AF3:AG3"/>
    <mergeCell ref="AJ3:AK3"/>
    <mergeCell ref="AL3:AM3"/>
    <mergeCell ref="AN3:AO3"/>
    <mergeCell ref="AV5:AW6"/>
    <mergeCell ref="AR3:AS3"/>
    <mergeCell ref="A3:A8"/>
    <mergeCell ref="N3:O3"/>
    <mergeCell ref="P3:Q3"/>
    <mergeCell ref="B5:C6"/>
    <mergeCell ref="D5:D6"/>
    <mergeCell ref="E5:E6"/>
    <mergeCell ref="H3:I3"/>
    <mergeCell ref="N5:N6"/>
    <mergeCell ref="O5:O6"/>
    <mergeCell ref="F5:G6"/>
    <mergeCell ref="D3:E3"/>
    <mergeCell ref="B3:C3"/>
    <mergeCell ref="Z3:AA3"/>
    <mergeCell ref="X6:Y6"/>
    <mergeCell ref="V3:W3"/>
    <mergeCell ref="R6:S6"/>
    <mergeCell ref="F3:G3"/>
    <mergeCell ref="J3:K3"/>
    <mergeCell ref="L3:M3"/>
    <mergeCell ref="H5:I6"/>
    <mergeCell ref="AS5:AS6"/>
    <mergeCell ref="AR5:AR6"/>
    <mergeCell ref="AB6:AC6"/>
    <mergeCell ref="AH3:AI3"/>
    <mergeCell ref="AD3:AE3"/>
    <mergeCell ref="AP3:AQ3"/>
  </mergeCells>
  <printOptions horizontalCentered="1"/>
  <pageMargins left="0.2" right="0.27" top="0.78" bottom="0.1968503937007874" header="0.68" footer="0"/>
  <pageSetup blackAndWhite="1"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25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2010-11-29T07:50:15Z</cp:lastPrinted>
  <dcterms:created xsi:type="dcterms:W3CDTF">2010-11-29T06:50:09Z</dcterms:created>
  <dcterms:modified xsi:type="dcterms:W3CDTF">2010-11-30T00:32:38Z</dcterms:modified>
  <cp:category/>
  <cp:version/>
  <cp:contentType/>
  <cp:contentStatus/>
</cp:coreProperties>
</file>