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drawings/drawing6.xml" ContentType="application/vnd.openxmlformats-officedocument.drawing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drawings/drawing8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worksheets/sheet16.xml" ContentType="application/vnd.openxmlformats-officedocument.spreadsheetml.worksheet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11.xml" ContentType="application/vnd.openxmlformats-officedocument.drawing+xml"/>
  <Override PartName="/xl/worksheets/sheet19.xml" ContentType="application/vnd.openxmlformats-officedocument.spreadsheetml.worksheet+xml"/>
  <Override PartName="/xl/drawings/drawing12.xml" ContentType="application/vnd.openxmlformats-officedocument.drawing+xml"/>
  <Override PartName="/xl/worksheets/sheet20.xml" ContentType="application/vnd.openxmlformats-officedocument.spreadsheetml.worksheet+xml"/>
  <Override PartName="/xl/drawings/drawing13.xml" ContentType="application/vnd.openxmlformats-officedocument.drawing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drawings/drawing14.xml" ContentType="application/vnd.openxmlformats-officedocument.drawing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0" yWindow="1005" windowWidth="12120" windowHeight="9000" tabRatio="893" activeTab="0"/>
  </bookViews>
  <sheets>
    <sheet name="目次" sheetId="1" r:id="rId1"/>
    <sheet name="第１表" sheetId="2" r:id="rId2"/>
    <sheet name="第２表" sheetId="3" r:id="rId3"/>
    <sheet name="第３表" sheetId="4" r:id="rId4"/>
    <sheet name="第４表" sheetId="5" r:id="rId5"/>
    <sheet name="第５表" sheetId="6" r:id="rId6"/>
    <sheet name="第６表" sheetId="7" r:id="rId7"/>
    <sheet name="第７表" sheetId="8" r:id="rId8"/>
    <sheet name="第８表" sheetId="9" r:id="rId9"/>
    <sheet name="第９表" sheetId="10" r:id="rId10"/>
    <sheet name="第１０表" sheetId="11" r:id="rId11"/>
    <sheet name="第１１表" sheetId="12" r:id="rId12"/>
    <sheet name="第１２表" sheetId="13" r:id="rId13"/>
    <sheet name="第１３表" sheetId="14" r:id="rId14"/>
    <sheet name="第１４表" sheetId="15" r:id="rId15"/>
    <sheet name="第１５表" sheetId="16" r:id="rId16"/>
    <sheet name="第１６表" sheetId="17" r:id="rId17"/>
    <sheet name="第１７表" sheetId="18" r:id="rId18"/>
    <sheet name="第１８表" sheetId="19" r:id="rId19"/>
    <sheet name="第１９表" sheetId="20" r:id="rId20"/>
    <sheet name="第２０表" sheetId="21" r:id="rId21"/>
    <sheet name="第２１表" sheetId="22" r:id="rId22"/>
    <sheet name="第２２表" sheetId="23" r:id="rId23"/>
  </sheets>
  <definedNames>
    <definedName name="_xlnm.Print_Area" localSheetId="10">'第１０表'!$A$1:$I$27</definedName>
    <definedName name="_xlnm.Print_Area" localSheetId="11">'第１１表'!$A$1:$I$28</definedName>
    <definedName name="_xlnm.Print_Area" localSheetId="12">'第１２表'!$A$1:$D$25</definedName>
    <definedName name="_xlnm.Print_Area" localSheetId="13">'第１３表'!$A$1:$F$44</definedName>
    <definedName name="_xlnm.Print_Area" localSheetId="14">'第１４表'!$A$1:$AG$29</definedName>
    <definedName name="_xlnm.Print_Area" localSheetId="1">'第１表'!$A$1:$Z$24</definedName>
    <definedName name="_xlnm.Print_Area" localSheetId="20">'第２０表'!$A$1:$S$67</definedName>
    <definedName name="_xlnm.Print_Area" localSheetId="22">'第２２表'!$A$1:$S$68</definedName>
    <definedName name="_xlnm.Print_Area" localSheetId="2">'第２表'!$A$1:$V$44</definedName>
    <definedName name="_xlnm.Print_Area" localSheetId="3">'第３表'!$A$1:$S$44</definedName>
    <definedName name="_xlnm.Print_Area" localSheetId="4">'第４表'!$A$1:$L$80</definedName>
    <definedName name="_xlnm.Print_Area" localSheetId="5">'第５表'!$A$1:$X$72</definedName>
    <definedName name="_xlnm.Print_Area" localSheetId="6">'第６表'!$A$1:$P$71</definedName>
    <definedName name="_xlnm.Print_Area" localSheetId="7">'第７表'!$A$1:$T$37</definedName>
    <definedName name="_xlnm.Print_Area" localSheetId="8">'第８表'!$A$1:$AM$73</definedName>
    <definedName name="_xlnm.Print_Area">'第１表'!$A$1:$B$25</definedName>
  </definedNames>
  <calcPr fullCalcOnLoad="1"/>
</workbook>
</file>

<file path=xl/sharedStrings.xml><?xml version="1.0" encoding="utf-8"?>
<sst xmlns="http://schemas.openxmlformats.org/spreadsheetml/2006/main" count="5348" uniqueCount="838">
  <si>
    <t xml:space="preserve">        平成18年10月1日現在</t>
  </si>
  <si>
    <t xml:space="preserve">      医 　療 　施　 設　 の 　従 　事　 者</t>
  </si>
  <si>
    <t>医療施設・介護老人保　　　　　　　　　健施設以外の従事者</t>
  </si>
  <si>
    <t xml:space="preserve">   その他の者</t>
  </si>
  <si>
    <t>医育機関</t>
  </si>
  <si>
    <t xml:space="preserve">種　別 </t>
  </si>
  <si>
    <t>又は法人の代表者　　　　　　病院の開設者</t>
  </si>
  <si>
    <t>病院を除く）の勤務者　　　　　病院（医育機関附属の</t>
  </si>
  <si>
    <t>又は法人の代表者　　　　　診療所の開設者</t>
  </si>
  <si>
    <t>診療所の勤務者</t>
  </si>
  <si>
    <t>又は法人の代表者　　　　　　介護老人保健施設の開設者</t>
  </si>
  <si>
    <t>介護老人保健施設の勤務者</t>
  </si>
  <si>
    <t>の勤務者又は大学院生　　　　　　　　医育機関の臨床系以外</t>
  </si>
  <si>
    <t>又は研究機関の勤務者　　　　　　　医育機関以外の教育機関</t>
  </si>
  <si>
    <t>行政機関</t>
  </si>
  <si>
    <t>産業医</t>
  </si>
  <si>
    <t>保健衛生業務</t>
  </si>
  <si>
    <t>従事者　　　　　　　　　　その他の業務の</t>
  </si>
  <si>
    <t>無職の者</t>
  </si>
  <si>
    <t>不詳</t>
  </si>
  <si>
    <t xml:space="preserve"> 保 健 所</t>
  </si>
  <si>
    <t>教官又は教員</t>
  </si>
  <si>
    <t>その他の勤務者</t>
  </si>
  <si>
    <t>平成14年</t>
  </si>
  <si>
    <t>東灘区</t>
  </si>
  <si>
    <t>灘　区</t>
  </si>
  <si>
    <t>兵庫区</t>
  </si>
  <si>
    <t>長田区</t>
  </si>
  <si>
    <t>須磨区</t>
  </si>
  <si>
    <t>垂水区</t>
  </si>
  <si>
    <t>北　区</t>
  </si>
  <si>
    <t>中央区</t>
  </si>
  <si>
    <t>西　区</t>
  </si>
  <si>
    <t>第１６表　医師数・平均年齢、業務の種別・性・年齢階級別</t>
  </si>
  <si>
    <t>区　　　分</t>
  </si>
  <si>
    <t>医　　療　　施　　設　　の　　従　　事　　者</t>
  </si>
  <si>
    <t>介護老人保健施設</t>
  </si>
  <si>
    <t>医療・介護老人保健施設以外</t>
  </si>
  <si>
    <t>診　　療　　所</t>
  </si>
  <si>
    <t>開設者　　　　　　代表者</t>
  </si>
  <si>
    <t>勤務者</t>
  </si>
  <si>
    <t>臨床以外</t>
  </si>
  <si>
    <t>行　　政</t>
  </si>
  <si>
    <t>産業医</t>
  </si>
  <si>
    <t>保　　健</t>
  </si>
  <si>
    <t>その他の</t>
  </si>
  <si>
    <t xml:space="preserve">無  職  </t>
  </si>
  <si>
    <t>開設者・代表者</t>
  </si>
  <si>
    <t>教員・教官</t>
  </si>
  <si>
    <t>その他</t>
  </si>
  <si>
    <t>衛生施設</t>
  </si>
  <si>
    <t>業　　務</t>
  </si>
  <si>
    <t>２５歳未満</t>
  </si>
  <si>
    <t>女</t>
  </si>
  <si>
    <t>２５～２９歳</t>
  </si>
  <si>
    <t>総　数</t>
  </si>
  <si>
    <t>男</t>
  </si>
  <si>
    <t>３０～３４歳</t>
  </si>
  <si>
    <t>３５～３９歳</t>
  </si>
  <si>
    <t>４０～４４歳</t>
  </si>
  <si>
    <t>４５～４９歳</t>
  </si>
  <si>
    <t>５０～５４歳</t>
  </si>
  <si>
    <t>５５～５９歳</t>
  </si>
  <si>
    <t>６０～６４歳</t>
  </si>
  <si>
    <t>６５～６９歳</t>
  </si>
  <si>
    <t>７０～７４歳</t>
  </si>
  <si>
    <t>７５～７９歳</t>
  </si>
  <si>
    <t>８０～８４歳</t>
  </si>
  <si>
    <t>８５歳以上</t>
  </si>
  <si>
    <t xml:space="preserve">平均年齢  </t>
  </si>
  <si>
    <t xml:space="preserve">　　　　　 </t>
  </si>
  <si>
    <t>第１７表　診療従事医師延数、診療科名（主たる）・従業地・保健所・市区町別</t>
  </si>
  <si>
    <t>　</t>
  </si>
  <si>
    <t>種　別　</t>
  </si>
  <si>
    <t>医師数</t>
  </si>
  <si>
    <t>（胃腸科）　　　　　　　消化器科</t>
  </si>
  <si>
    <t>全科</t>
  </si>
  <si>
    <t>その他</t>
  </si>
  <si>
    <t>不詳</t>
  </si>
  <si>
    <t>灘　区</t>
  </si>
  <si>
    <t>西　区</t>
  </si>
  <si>
    <t>第１８表　診療従事医師延数、診療科名（重複計上）・従業地・保健所・市区町別</t>
  </si>
  <si>
    <t xml:space="preserve">    医 　療 　施 　設 　の 　従 　事　 者</t>
  </si>
  <si>
    <t>介護老人保健施設の勤務者　</t>
  </si>
  <si>
    <t>医療施設・介護老人保健                　施設以外の従事者</t>
  </si>
  <si>
    <t xml:space="preserve">   そ  の  他  の  者</t>
  </si>
  <si>
    <t>種　別　</t>
  </si>
  <si>
    <t>又は法人の代表者　　　　　　　病院の開設者</t>
  </si>
  <si>
    <t>病院を除く）の勤務者　　　　　　病院（医育機関附属の</t>
  </si>
  <si>
    <t>又は法人の代表者　　　　　　　診療所の開設者</t>
  </si>
  <si>
    <t>の勤務者又は大学院生　　　　　　　医育機関の臨床系以外</t>
  </si>
  <si>
    <t>その他業務の従事者</t>
  </si>
  <si>
    <t>無職の者</t>
  </si>
  <si>
    <t>　保　健　所</t>
  </si>
  <si>
    <t>第２０表　歯科医師数・平均年齢、業務の種別・性・年齢階級別</t>
  </si>
  <si>
    <t xml:space="preserve">     平成18年12月31日現在</t>
  </si>
  <si>
    <t>医　育　機　関</t>
  </si>
  <si>
    <t>開設者・代表者</t>
  </si>
  <si>
    <t>保健施設</t>
  </si>
  <si>
    <t xml:space="preserve">       薬 局 ・ 医 療 施 設 の 従 事 者</t>
  </si>
  <si>
    <t>薬局 ・ 医療施設以外の従事者</t>
  </si>
  <si>
    <t xml:space="preserve">    そ  の  他  の  者</t>
  </si>
  <si>
    <t>薬　局</t>
  </si>
  <si>
    <t>病院・診療所</t>
  </si>
  <si>
    <t>大　学</t>
  </si>
  <si>
    <t>医薬品開発企業</t>
  </si>
  <si>
    <t>保健衛生施設の従事者　　　　　　　衛生行政機関又は</t>
  </si>
  <si>
    <t>その他の業務の従事者</t>
  </si>
  <si>
    <t>開設者又は法人の代表者</t>
  </si>
  <si>
    <t>勤務者</t>
  </si>
  <si>
    <t>調剤</t>
  </si>
  <si>
    <t>検査</t>
  </si>
  <si>
    <t>勤務者（教育・研究）</t>
  </si>
  <si>
    <t>大学院生又は研究生</t>
  </si>
  <si>
    <t>（研究・開発・営業・その他）　　　　　　　　　　医薬品製造業・輸入販売業</t>
  </si>
  <si>
    <t>（薬種商を含む）　　　　　　　医薬品販売業</t>
  </si>
  <si>
    <t>第２２表  薬剤師数・平均年齢、業務の種別・性・年齢階級別</t>
  </si>
  <si>
    <t>薬局・医療施設の従事者</t>
  </si>
  <si>
    <t>薬局・医療施設以外の従事者</t>
  </si>
  <si>
    <t>総　　　数</t>
  </si>
  <si>
    <t>病院・診療所</t>
  </si>
  <si>
    <t>大　　　　　学</t>
  </si>
  <si>
    <t>医薬品関連企業</t>
  </si>
  <si>
    <t>不詳</t>
  </si>
  <si>
    <t>院・研究生</t>
  </si>
  <si>
    <t>製造・販売</t>
  </si>
  <si>
    <t>医薬品販売</t>
  </si>
  <si>
    <t>第２表　医療施設数・人口１０万対施設数・１施設当り人口、施設種類・年次別</t>
  </si>
  <si>
    <t>第３表　病院病床数・人口１０万対病床数・１病床当り人口、病床種類・年次別</t>
  </si>
  <si>
    <t>第１表  県下病院の状況</t>
  </si>
  <si>
    <t xml:space="preserve">病　院 </t>
  </si>
  <si>
    <t>在　院</t>
  </si>
  <si>
    <t>年間延数</t>
  </si>
  <si>
    <t>一日平均数</t>
  </si>
  <si>
    <t>退　院</t>
  </si>
  <si>
    <t>外　来</t>
  </si>
  <si>
    <t>　 　病  床</t>
  </si>
  <si>
    <t>平成18年12月31日現在</t>
  </si>
  <si>
    <t>そ  の  他  の  者</t>
  </si>
  <si>
    <t>薬　　　　　局</t>
  </si>
  <si>
    <t>衛　　生</t>
  </si>
  <si>
    <t>その他の</t>
  </si>
  <si>
    <t>無    職</t>
  </si>
  <si>
    <t>勤務者</t>
  </si>
  <si>
    <t>調　　剤</t>
  </si>
  <si>
    <t>検  　査</t>
  </si>
  <si>
    <t>その他</t>
  </si>
  <si>
    <t>保健衛生</t>
  </si>
  <si>
    <t>業    務</t>
  </si>
  <si>
    <t>総　　　数</t>
  </si>
  <si>
    <t>総　数</t>
  </si>
  <si>
    <t>男</t>
  </si>
  <si>
    <t>女</t>
  </si>
  <si>
    <t xml:space="preserve">    平成18年12月31日現在</t>
  </si>
  <si>
    <t>尼 崎 市</t>
  </si>
  <si>
    <t>西 宮 市</t>
  </si>
  <si>
    <t>芦 屋 市</t>
  </si>
  <si>
    <t>伊  丹</t>
  </si>
  <si>
    <t>伊 丹 市</t>
  </si>
  <si>
    <t>川 西 市</t>
  </si>
  <si>
    <t>宝  塚</t>
  </si>
  <si>
    <t>宝 塚 市</t>
  </si>
  <si>
    <t>三 田 市</t>
  </si>
  <si>
    <t>明 石 市</t>
  </si>
  <si>
    <t>高 砂 市</t>
  </si>
  <si>
    <t>稲 美 町</t>
  </si>
  <si>
    <t>播 磨 町</t>
  </si>
  <si>
    <t>社</t>
  </si>
  <si>
    <t>西 脇 市</t>
  </si>
  <si>
    <t>三 木 市</t>
  </si>
  <si>
    <t>小 野 市</t>
  </si>
  <si>
    <t>加 西 市</t>
  </si>
  <si>
    <t>加 東 市</t>
  </si>
  <si>
    <t>多 可 町</t>
  </si>
  <si>
    <t>宍 粟 市</t>
  </si>
  <si>
    <t>たつの市</t>
  </si>
  <si>
    <t>相 生 市</t>
  </si>
  <si>
    <t>赤 穂 市</t>
  </si>
  <si>
    <t>上 郡 町</t>
  </si>
  <si>
    <t>神 河 町</t>
  </si>
  <si>
    <t>豊  岡</t>
  </si>
  <si>
    <t>豊 岡 市</t>
  </si>
  <si>
    <t>介護老人</t>
  </si>
  <si>
    <t>そ　の　他　の　者</t>
  </si>
  <si>
    <t>総  数</t>
  </si>
  <si>
    <t>病　　　　　院</t>
  </si>
  <si>
    <t>教育・研究</t>
  </si>
  <si>
    <t>行　　政</t>
  </si>
  <si>
    <t>その他の</t>
  </si>
  <si>
    <t>無 　 職</t>
  </si>
  <si>
    <t>勤務者</t>
  </si>
  <si>
    <t>教員・教官</t>
  </si>
  <si>
    <t>その他</t>
  </si>
  <si>
    <t>業 　 務</t>
  </si>
  <si>
    <t>総　　　数</t>
  </si>
  <si>
    <t>総　数</t>
  </si>
  <si>
    <t>男</t>
  </si>
  <si>
    <t>女</t>
  </si>
  <si>
    <t>平成18年12月31日現在</t>
  </si>
  <si>
    <t>平成18年12月31日現在</t>
  </si>
  <si>
    <t>病理</t>
  </si>
  <si>
    <t>救命救急</t>
  </si>
  <si>
    <t>研修医</t>
  </si>
  <si>
    <t>・・・</t>
  </si>
  <si>
    <t>姫 路 市</t>
  </si>
  <si>
    <t>尼 崎 市</t>
  </si>
  <si>
    <t>西 宮 市</t>
  </si>
  <si>
    <t>芦 屋 市</t>
  </si>
  <si>
    <t>伊  丹</t>
  </si>
  <si>
    <t>伊 丹 市</t>
  </si>
  <si>
    <t>川 西 市</t>
  </si>
  <si>
    <t>宝  塚</t>
  </si>
  <si>
    <t>宝 塚 市</t>
  </si>
  <si>
    <t>三 田 市</t>
  </si>
  <si>
    <t>明 石 市</t>
  </si>
  <si>
    <t>高 砂 市</t>
  </si>
  <si>
    <t>稲 美 町</t>
  </si>
  <si>
    <t>播 磨 町</t>
  </si>
  <si>
    <t>社</t>
  </si>
  <si>
    <t>西 脇 市</t>
  </si>
  <si>
    <t>三 木 市</t>
  </si>
  <si>
    <t>小 野 市</t>
  </si>
  <si>
    <t>加 西 市</t>
  </si>
  <si>
    <t>加 東 市</t>
  </si>
  <si>
    <t>多 可 町</t>
  </si>
  <si>
    <t>宍 粟 市</t>
  </si>
  <si>
    <t>たつの市</t>
  </si>
  <si>
    <t>相 生 市</t>
  </si>
  <si>
    <t>赤 穂 市</t>
  </si>
  <si>
    <t>上 郡 町</t>
  </si>
  <si>
    <t>神 河 町</t>
  </si>
  <si>
    <t>豊  岡</t>
  </si>
  <si>
    <t>豊 岡 市</t>
  </si>
  <si>
    <t>平成18年12月31日現在</t>
  </si>
  <si>
    <t>平成18年12月31日現在</t>
  </si>
  <si>
    <t>病　　　院</t>
  </si>
  <si>
    <t>医　育　機　関</t>
  </si>
  <si>
    <t>教育・研究</t>
  </si>
  <si>
    <t>総　　　数</t>
  </si>
  <si>
    <t>総　数</t>
  </si>
  <si>
    <t>男</t>
  </si>
  <si>
    <t>女</t>
  </si>
  <si>
    <t>加 東 市</t>
  </si>
  <si>
    <t>多 可 町</t>
  </si>
  <si>
    <t>市 川 町</t>
  </si>
  <si>
    <t>福 崎 町</t>
  </si>
  <si>
    <t>神 河 町</t>
  </si>
  <si>
    <t>豊 岡 市</t>
  </si>
  <si>
    <t>18</t>
  </si>
  <si>
    <t>相 生 市</t>
  </si>
  <si>
    <t>赤 穂 市</t>
  </si>
  <si>
    <t>上 郡 町</t>
  </si>
  <si>
    <t>病院の種類</t>
  </si>
  <si>
    <t>　　　　　</t>
  </si>
  <si>
    <t>病院数</t>
  </si>
  <si>
    <t>病床数</t>
  </si>
  <si>
    <t>患者数</t>
  </si>
  <si>
    <t>新入院</t>
  </si>
  <si>
    <t>病床の種類</t>
  </si>
  <si>
    <t>１０月１日現在</t>
  </si>
  <si>
    <t>年間延数</t>
  </si>
  <si>
    <t>一日平均数</t>
  </si>
  <si>
    <t xml:space="preserve"> 種  別</t>
  </si>
  <si>
    <t xml:space="preserve">  平均在院日数（日）</t>
  </si>
  <si>
    <t>感染症病床</t>
  </si>
  <si>
    <t>総　　数</t>
  </si>
  <si>
    <t>精神病床</t>
  </si>
  <si>
    <t>結核病床</t>
  </si>
  <si>
    <t>療養病床</t>
  </si>
  <si>
    <t>一般病床</t>
  </si>
  <si>
    <t>一　　　般　　　病　　　院</t>
  </si>
  <si>
    <t>総　　　数</t>
  </si>
  <si>
    <t>精神科病院</t>
  </si>
  <si>
    <t xml:space="preserve"> 医療施設</t>
  </si>
  <si>
    <t>病　　　　　　　　　　　　　　　　　　　　　　　　　　　　　　院</t>
  </si>
  <si>
    <t>一　般　診　療　所</t>
  </si>
  <si>
    <t>歯　科　診　療　所</t>
  </si>
  <si>
    <t>総　　　　　数</t>
  </si>
  <si>
    <t>精　神　科  病　院</t>
  </si>
  <si>
    <t>伝　染　病　院</t>
  </si>
  <si>
    <t>結　核　療　養　所</t>
  </si>
  <si>
    <t>一　般　病　院</t>
  </si>
  <si>
    <t>人口10万</t>
  </si>
  <si>
    <t>１施設当</t>
  </si>
  <si>
    <t>施設数</t>
  </si>
  <si>
    <t>施設数</t>
  </si>
  <si>
    <t xml:space="preserve"> 年　次</t>
  </si>
  <si>
    <t>対施設数</t>
  </si>
  <si>
    <t>人口(千人)</t>
  </si>
  <si>
    <t>対施設数</t>
  </si>
  <si>
    <t>昭和５１年</t>
  </si>
  <si>
    <t>平成元年</t>
  </si>
  <si>
    <t>１６</t>
  </si>
  <si>
    <t>・</t>
  </si>
  <si>
    <t>注）平成５年までは１２月３１日現在、平成６年以降は１０月１日現在である。</t>
  </si>
  <si>
    <t>　　平成１１年４月より伝染病院は廃止された。</t>
  </si>
  <si>
    <t xml:space="preserve">病　床 </t>
  </si>
  <si>
    <t>総　　　　　　　数</t>
  </si>
  <si>
    <t>精　神　病　床</t>
  </si>
  <si>
    <t>感　染　症　病　床</t>
  </si>
  <si>
    <t>結　核　病　床</t>
  </si>
  <si>
    <t>療  養　病　床</t>
  </si>
  <si>
    <t>一　般　病　床</t>
  </si>
  <si>
    <t>病　床　数</t>
  </si>
  <si>
    <t>１病床当</t>
  </si>
  <si>
    <t>病床数</t>
  </si>
  <si>
    <t>対病床数</t>
  </si>
  <si>
    <t>人口（人）</t>
  </si>
  <si>
    <t>人口(人)</t>
  </si>
  <si>
    <t>昭和５１年</t>
  </si>
  <si>
    <t>平成元年</t>
  </si>
  <si>
    <t>注）平成５年までは１２月３１日現在、平成６年以降は１０月１日現在である。</t>
  </si>
  <si>
    <t>　　平成１１年４月より伝染病床は感染症病床に改められた。</t>
  </si>
  <si>
    <t>　　平成１３年及び１４年の一般病床は、療養病床、一般病床及び経過的旧その他の病床の合計である。</t>
  </si>
  <si>
    <t>第４表　医療施設数・人口１０万対施設数，１施設当り人口，保健所・市区町別</t>
  </si>
  <si>
    <t>保健所</t>
  </si>
  <si>
    <t>市区町</t>
  </si>
  <si>
    <t>人口</t>
  </si>
  <si>
    <t>人口10万対</t>
  </si>
  <si>
    <t>１施設当人口</t>
  </si>
  <si>
    <t>神戸市</t>
  </si>
  <si>
    <t xml:space="preserve"> 神戸市</t>
  </si>
  <si>
    <t>神戸市</t>
  </si>
  <si>
    <t>東灘区</t>
  </si>
  <si>
    <t>姫路市</t>
  </si>
  <si>
    <t>尼崎市</t>
  </si>
  <si>
    <t>西宮市</t>
  </si>
  <si>
    <t>芦  屋</t>
  </si>
  <si>
    <t>猪名川町</t>
  </si>
  <si>
    <t>明  石</t>
  </si>
  <si>
    <t>加古川</t>
  </si>
  <si>
    <t>加古川市</t>
  </si>
  <si>
    <t>-</t>
  </si>
  <si>
    <t>龍  野</t>
  </si>
  <si>
    <t>たつの市</t>
  </si>
  <si>
    <t>太 子 町</t>
  </si>
  <si>
    <t>佐 用 町</t>
  </si>
  <si>
    <t>赤  穂</t>
  </si>
  <si>
    <t>福  崎</t>
  </si>
  <si>
    <t>市川町</t>
  </si>
  <si>
    <t>福崎町</t>
  </si>
  <si>
    <t>香 美 町</t>
  </si>
  <si>
    <t>新温泉町</t>
  </si>
  <si>
    <t>和田山</t>
  </si>
  <si>
    <t>養 父 市</t>
  </si>
  <si>
    <t>朝 来 市</t>
  </si>
  <si>
    <t>南あわじ市</t>
  </si>
  <si>
    <t>淡 路 市</t>
  </si>
  <si>
    <t>淡路市</t>
  </si>
  <si>
    <t>第５表　医療施設数・病床数，保健所・市区町別</t>
  </si>
  <si>
    <t>病　　　　院　　　　病　　　　床　　　　数</t>
  </si>
  <si>
    <t>病　　　　　院</t>
  </si>
  <si>
    <t>療養病床を</t>
  </si>
  <si>
    <t>一般診療所</t>
  </si>
  <si>
    <t>歯　科
診療所</t>
  </si>
  <si>
    <t>病　　床　　別</t>
  </si>
  <si>
    <t>精 神　　病 院</t>
  </si>
  <si>
    <t>一  般  病  院</t>
  </si>
  <si>
    <t>有する一般</t>
  </si>
  <si>
    <t>病院（再掲）</t>
  </si>
  <si>
    <t>総 数</t>
  </si>
  <si>
    <t>有 床</t>
  </si>
  <si>
    <t>無 床</t>
  </si>
  <si>
    <t>感染症</t>
  </si>
  <si>
    <t>市 川 町</t>
  </si>
  <si>
    <t>福 崎 町</t>
  </si>
  <si>
    <t>第６表　病床数及び人口１０万対病床数，保健所・市区町別</t>
  </si>
  <si>
    <t>病           床          数</t>
  </si>
  <si>
    <t>人 口 １０ 万 対 病 床 数</t>
  </si>
  <si>
    <t>保健所</t>
  </si>
  <si>
    <t>市区町</t>
  </si>
  <si>
    <t>病  院</t>
  </si>
  <si>
    <t>一  般　診療所</t>
  </si>
  <si>
    <t>結核</t>
  </si>
  <si>
    <t>療　養</t>
  </si>
  <si>
    <t>一　般</t>
  </si>
  <si>
    <t>人口</t>
  </si>
  <si>
    <t>病  床</t>
  </si>
  <si>
    <t>病 床</t>
  </si>
  <si>
    <t>病床</t>
  </si>
  <si>
    <t>病　床</t>
  </si>
  <si>
    <t>兵庫区</t>
  </si>
  <si>
    <t>長田区</t>
  </si>
  <si>
    <t>須磨区</t>
  </si>
  <si>
    <t>垂水区</t>
  </si>
  <si>
    <t>北　区</t>
  </si>
  <si>
    <t>中央区</t>
  </si>
  <si>
    <t>佐用町</t>
  </si>
  <si>
    <t>第７表　病院数・病床数、施設種類・開設者別</t>
  </si>
  <si>
    <t xml:space="preserve">  病　院　・　病　床 </t>
  </si>
  <si>
    <t>病　　　院　　　数</t>
  </si>
  <si>
    <t>病　　　　　　　　　　　　床　　　　　　　　　　　　数</t>
  </si>
  <si>
    <t>精神科</t>
  </si>
  <si>
    <t>全　　　　病　　　　院</t>
  </si>
  <si>
    <t>精　神</t>
  </si>
  <si>
    <t>一　　　般　　　病　　　院</t>
  </si>
  <si>
    <t>総　数</t>
  </si>
  <si>
    <t>病　院</t>
  </si>
  <si>
    <t>結　核</t>
  </si>
  <si>
    <t>　開　設　者</t>
  </si>
  <si>
    <t>病　床</t>
  </si>
  <si>
    <t>国</t>
  </si>
  <si>
    <t>厚生労働省</t>
  </si>
  <si>
    <t>独立行政法人国立病院機構</t>
  </si>
  <si>
    <t>国立大学法人</t>
  </si>
  <si>
    <t>独立行政法人労働者健康福祉機構</t>
  </si>
  <si>
    <t>その他</t>
  </si>
  <si>
    <t>都道府県</t>
  </si>
  <si>
    <t>市町村</t>
  </si>
  <si>
    <t>日赤</t>
  </si>
  <si>
    <t>済生会</t>
  </si>
  <si>
    <t>北海道社会事業協会</t>
  </si>
  <si>
    <t>厚生連</t>
  </si>
  <si>
    <t>国民健康保険団体連合会</t>
  </si>
  <si>
    <t>全国社会保険協会連合会</t>
  </si>
  <si>
    <t>厚生年金事業振興団</t>
  </si>
  <si>
    <t>船員保険会</t>
  </si>
  <si>
    <t>健康保険組合及びその連合会</t>
  </si>
  <si>
    <t>共済組合及びその連合会</t>
  </si>
  <si>
    <t>国民健康保険組合</t>
  </si>
  <si>
    <t>公益法人</t>
  </si>
  <si>
    <t>医療法人</t>
  </si>
  <si>
    <t>学校法人</t>
  </si>
  <si>
    <t>社会福祉法人</t>
  </si>
  <si>
    <t>医療生協</t>
  </si>
  <si>
    <t>会社</t>
  </si>
  <si>
    <t>その他の法人</t>
  </si>
  <si>
    <t>個人</t>
  </si>
  <si>
    <t>第８表   一般病院延数、診療科目・保健所・市区町別</t>
  </si>
  <si>
    <t>一般病院数</t>
  </si>
  <si>
    <t>内科</t>
  </si>
  <si>
    <t>呼吸器科</t>
  </si>
  <si>
    <t>消化器科</t>
  </si>
  <si>
    <t>循環器科</t>
  </si>
  <si>
    <t>小児科</t>
  </si>
  <si>
    <t>精神科</t>
  </si>
  <si>
    <t>神経科</t>
  </si>
  <si>
    <t>神経内科</t>
  </si>
  <si>
    <t>心療内科</t>
  </si>
  <si>
    <t>アレルギー科</t>
  </si>
  <si>
    <t>リウマチ科</t>
  </si>
  <si>
    <t>外科</t>
  </si>
  <si>
    <t>整形外科</t>
  </si>
  <si>
    <t>形成外科</t>
  </si>
  <si>
    <t>美容外科</t>
  </si>
  <si>
    <t>脳神経外科</t>
  </si>
  <si>
    <t>呼吸器外科</t>
  </si>
  <si>
    <t>心臓血管外科</t>
  </si>
  <si>
    <t>小児外科</t>
  </si>
  <si>
    <t>産婦人科</t>
  </si>
  <si>
    <t>産科</t>
  </si>
  <si>
    <t>婦人科</t>
  </si>
  <si>
    <t>眼科</t>
  </si>
  <si>
    <t>耳鼻いんこう科</t>
  </si>
  <si>
    <t>気管食道科</t>
  </si>
  <si>
    <t>皮膚科</t>
  </si>
  <si>
    <t>泌尿器科</t>
  </si>
  <si>
    <t>性病科</t>
  </si>
  <si>
    <t>こう門科</t>
  </si>
  <si>
    <t>リハビリテーション科</t>
  </si>
  <si>
    <t>放射線科</t>
  </si>
  <si>
    <t>麻酔科</t>
  </si>
  <si>
    <t>歯科</t>
  </si>
  <si>
    <t>矯正歯科</t>
  </si>
  <si>
    <t>小児歯科</t>
  </si>
  <si>
    <t>歯科口腔外科</t>
  </si>
  <si>
    <t>姫路市</t>
  </si>
  <si>
    <t>尼崎市</t>
  </si>
  <si>
    <t>西宮市</t>
  </si>
  <si>
    <t>宝　塚</t>
  </si>
  <si>
    <t>宝 塚 市</t>
  </si>
  <si>
    <t>三 田 市</t>
  </si>
  <si>
    <t>社</t>
  </si>
  <si>
    <t>加 西 市</t>
  </si>
  <si>
    <t>龍　野</t>
  </si>
  <si>
    <t>宍 粟 市</t>
  </si>
  <si>
    <t>香 美 町</t>
  </si>
  <si>
    <t>新温泉町</t>
  </si>
  <si>
    <t>養 父 市</t>
  </si>
  <si>
    <t>篠 山 市</t>
  </si>
  <si>
    <t>丹 波 市</t>
  </si>
  <si>
    <t>洲　本</t>
  </si>
  <si>
    <t>洲 本 市</t>
  </si>
  <si>
    <t>淡 路 市</t>
  </si>
  <si>
    <t>第９表　在院患者年間延数、病院種類・保健所別</t>
  </si>
  <si>
    <t xml:space="preserve">病院 </t>
  </si>
  <si>
    <t>一　　  般  　　病  　　院</t>
  </si>
  <si>
    <t>総　　数</t>
  </si>
  <si>
    <t>感染症病床</t>
  </si>
  <si>
    <t xml:space="preserve"> 保健所</t>
  </si>
  <si>
    <t>西宮市</t>
  </si>
  <si>
    <t>芦　屋</t>
  </si>
  <si>
    <t>伊　丹</t>
  </si>
  <si>
    <t>宝　塚</t>
  </si>
  <si>
    <t>明　石</t>
  </si>
  <si>
    <t>加古川</t>
  </si>
  <si>
    <t>社</t>
  </si>
  <si>
    <t>赤　穂</t>
  </si>
  <si>
    <t>福　崎</t>
  </si>
  <si>
    <t>豊　岡</t>
  </si>
  <si>
    <t>和田山</t>
  </si>
  <si>
    <t>柏　原</t>
  </si>
  <si>
    <t>第１０表　新入院患者年間延数、病院種類・保健所別</t>
  </si>
  <si>
    <t>一　　般　　病　　院</t>
  </si>
  <si>
    <t>総　　数</t>
  </si>
  <si>
    <t>精神科病院</t>
  </si>
  <si>
    <t>精神病床</t>
  </si>
  <si>
    <t>感染症病床</t>
  </si>
  <si>
    <t>結核病床</t>
  </si>
  <si>
    <t>第１１表　退院患者年間延数、病院種類・保健所別</t>
  </si>
  <si>
    <t>第１２表　外来患者年間延数、病院種類・保健所別</t>
  </si>
  <si>
    <t>一般病院</t>
  </si>
  <si>
    <t>第１３表　病院従事者数、病院の種類・職種別</t>
  </si>
  <si>
    <t>職　　　　　種</t>
  </si>
  <si>
    <t>総　　　数</t>
  </si>
  <si>
    <t>医師</t>
  </si>
  <si>
    <t>歯科医師</t>
  </si>
  <si>
    <t>薬剤師</t>
  </si>
  <si>
    <t>保健師</t>
  </si>
  <si>
    <t>助産師</t>
  </si>
  <si>
    <t>看護師</t>
  </si>
  <si>
    <t>准看護師</t>
  </si>
  <si>
    <t>看護業務補助者</t>
  </si>
  <si>
    <t>理学療法士（ＰＴ）</t>
  </si>
  <si>
    <t>作業療法士（ＯＴ）</t>
  </si>
  <si>
    <t>視能訓練士</t>
  </si>
  <si>
    <t>言語聴覚士</t>
  </si>
  <si>
    <t>義肢装具士</t>
  </si>
  <si>
    <t>歯科衛生士</t>
  </si>
  <si>
    <t>歯科技工士</t>
  </si>
  <si>
    <t>診療放射線技師</t>
  </si>
  <si>
    <t>診療エックス線技師</t>
  </si>
  <si>
    <t>臨床検査技師</t>
  </si>
  <si>
    <t>衛生検査技師</t>
  </si>
  <si>
    <t>臨床工学技士</t>
  </si>
  <si>
    <t>あん摩マッサージ指圧師</t>
  </si>
  <si>
    <t>柔道整復師</t>
  </si>
  <si>
    <t>管理栄養士</t>
  </si>
  <si>
    <t>栄養士</t>
  </si>
  <si>
    <t>精神保健福祉士</t>
  </si>
  <si>
    <t>社会福祉士</t>
  </si>
  <si>
    <t>介護福祉士</t>
  </si>
  <si>
    <t>その他の技術員</t>
  </si>
  <si>
    <t>医療社会事業従事者</t>
  </si>
  <si>
    <t>事務職員</t>
  </si>
  <si>
    <t>その他の職員</t>
  </si>
  <si>
    <t>注）従事者数については、全ての職種について常勤換算後の数値を記載した。（小数点第２位四捨五入）</t>
  </si>
  <si>
    <t>第１４表　病院従事者数、職種・保健所別</t>
  </si>
  <si>
    <t>職　種</t>
  </si>
  <si>
    <t>総数</t>
  </si>
  <si>
    <t>保健師</t>
  </si>
  <si>
    <t>助産師</t>
  </si>
  <si>
    <t>看護師</t>
  </si>
  <si>
    <t>准看護師</t>
  </si>
  <si>
    <t>理学療法士（ＰＴ）</t>
  </si>
  <si>
    <t>作業療法士（ＯＴ）</t>
  </si>
  <si>
    <t>視能訓練士</t>
  </si>
  <si>
    <t>言語聴覚士</t>
  </si>
  <si>
    <t>歯科衛生士</t>
  </si>
  <si>
    <t>社会福祉士</t>
  </si>
  <si>
    <t>常勤</t>
  </si>
  <si>
    <t>非常勤</t>
  </si>
  <si>
    <t>洲　本</t>
  </si>
  <si>
    <t>注）　従事者数については、全ての職種について常勤換算後の数値を記載した。（小数点第２位四捨五入）</t>
  </si>
  <si>
    <t xml:space="preserve"> 種　別</t>
  </si>
  <si>
    <t>在　院</t>
  </si>
  <si>
    <t>患者数</t>
  </si>
  <si>
    <t xml:space="preserve">  病 床 利 用 率（％）</t>
  </si>
  <si>
    <t xml:space="preserve">病院 </t>
  </si>
  <si>
    <t xml:space="preserve"> 保健所</t>
  </si>
  <si>
    <t>芦　屋</t>
  </si>
  <si>
    <t>伊　丹</t>
  </si>
  <si>
    <t>宝　塚</t>
  </si>
  <si>
    <t>明　石</t>
  </si>
  <si>
    <t>赤　穂</t>
  </si>
  <si>
    <t>福　崎</t>
  </si>
  <si>
    <t>豊　岡</t>
  </si>
  <si>
    <t>柏　原</t>
  </si>
  <si>
    <t xml:space="preserve">病院 </t>
  </si>
  <si>
    <t>総　数</t>
  </si>
  <si>
    <t>総　数</t>
  </si>
  <si>
    <t xml:space="preserve">病院 </t>
  </si>
  <si>
    <t>灘　区</t>
  </si>
  <si>
    <t>北　区</t>
  </si>
  <si>
    <t>西　区</t>
  </si>
  <si>
    <t>姫 路 市</t>
  </si>
  <si>
    <t>尼 崎 市</t>
  </si>
  <si>
    <t>西 宮 市</t>
  </si>
  <si>
    <t>芦 屋 市</t>
  </si>
  <si>
    <t>伊 丹 市</t>
  </si>
  <si>
    <t>川 西 市</t>
  </si>
  <si>
    <t>明 石 市</t>
  </si>
  <si>
    <t>高 砂 市</t>
  </si>
  <si>
    <t>稲 美 町</t>
  </si>
  <si>
    <t>播 磨 町</t>
  </si>
  <si>
    <t>西 脇 市</t>
  </si>
  <si>
    <t>三 木 市</t>
  </si>
  <si>
    <t>小 野 市</t>
  </si>
  <si>
    <t>相 生 市</t>
  </si>
  <si>
    <t>赤 穂 市</t>
  </si>
  <si>
    <t>上 郡 町</t>
  </si>
  <si>
    <t>柏　原</t>
  </si>
  <si>
    <t>精  神</t>
  </si>
  <si>
    <t xml:space="preserve">   東灘区</t>
  </si>
  <si>
    <t xml:space="preserve">   灘  区</t>
  </si>
  <si>
    <t xml:space="preserve">   兵庫区</t>
  </si>
  <si>
    <t xml:space="preserve">   長田区</t>
  </si>
  <si>
    <t xml:space="preserve">   須磨区</t>
  </si>
  <si>
    <t xml:space="preserve">   垂水区</t>
  </si>
  <si>
    <t xml:space="preserve">   北  区</t>
  </si>
  <si>
    <t xml:space="preserve">   中央区</t>
  </si>
  <si>
    <t xml:space="preserve">   西  区</t>
  </si>
  <si>
    <t>姫 路 市</t>
  </si>
  <si>
    <t>尼 崎 市</t>
  </si>
  <si>
    <t>西 宮 市</t>
  </si>
  <si>
    <t>芦 屋 市</t>
  </si>
  <si>
    <t>伊  丹</t>
  </si>
  <si>
    <t>伊 丹 市</t>
  </si>
  <si>
    <t>川 西 市</t>
  </si>
  <si>
    <t>宝  塚</t>
  </si>
  <si>
    <t>宝 塚 市</t>
  </si>
  <si>
    <t>三 田 市</t>
  </si>
  <si>
    <t>明 石 市</t>
  </si>
  <si>
    <t>高 砂 市</t>
  </si>
  <si>
    <t>稲 美 町</t>
  </si>
  <si>
    <t>播 磨 町</t>
  </si>
  <si>
    <t>社</t>
  </si>
  <si>
    <t>豊  岡</t>
  </si>
  <si>
    <t>豊 岡 市</t>
  </si>
  <si>
    <t>篠 山 市</t>
  </si>
  <si>
    <t>丹 波 市</t>
  </si>
  <si>
    <t>洲  本</t>
  </si>
  <si>
    <t>洲 本 市</t>
  </si>
  <si>
    <t>医     療     施     設     数</t>
  </si>
  <si>
    <t>総 数</t>
  </si>
  <si>
    <t>精 神</t>
  </si>
  <si>
    <t>結 核</t>
  </si>
  <si>
    <t>一 般</t>
  </si>
  <si>
    <t>総 数</t>
  </si>
  <si>
    <t>精 神</t>
  </si>
  <si>
    <t>結 核</t>
  </si>
  <si>
    <t>総 数</t>
  </si>
  <si>
    <t>精 神</t>
  </si>
  <si>
    <t>病     　　　院</t>
  </si>
  <si>
    <t>一  般  診  療  所</t>
  </si>
  <si>
    <t>歯  科  診  療  所</t>
  </si>
  <si>
    <t>施 設 数</t>
  </si>
  <si>
    <t>（単位百人）</t>
  </si>
  <si>
    <t>-</t>
  </si>
  <si>
    <t>人口10万</t>
  </si>
  <si>
    <t>人口10万</t>
  </si>
  <si>
    <t xml:space="preserve"> 年　次</t>
  </si>
  <si>
    <t>・</t>
  </si>
  <si>
    <t>５２</t>
  </si>
  <si>
    <t>５３</t>
  </si>
  <si>
    <t>５４</t>
  </si>
  <si>
    <t>５５</t>
  </si>
  <si>
    <t>５６</t>
  </si>
  <si>
    <t>５７</t>
  </si>
  <si>
    <t>５８</t>
  </si>
  <si>
    <t>５９</t>
  </si>
  <si>
    <t>６０</t>
  </si>
  <si>
    <t>６１</t>
  </si>
  <si>
    <t>６２</t>
  </si>
  <si>
    <t>６３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</si>
  <si>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</si>
  <si>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</si>
  <si>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</si>
  <si>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</si>
  <si>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</si>
  <si>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</si>
  <si>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</si>
  <si>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</si>
  <si>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</si>
  <si>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</si>
  <si>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</si>
  <si>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</si>
  <si>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</si>
  <si>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</si>
  <si>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５２</t>
  </si>
  <si>
    <t>５３</t>
  </si>
  <si>
    <t>５４</t>
  </si>
  <si>
    <t>５５</t>
  </si>
  <si>
    <t>５６</t>
  </si>
  <si>
    <t>５７</t>
  </si>
  <si>
    <t>５８</t>
  </si>
  <si>
    <t>５９</t>
  </si>
  <si>
    <t>６０</t>
  </si>
  <si>
    <t>６１</t>
  </si>
  <si>
    <t>６２</t>
  </si>
  <si>
    <t>６３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</si>
  <si>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</si>
  <si>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</si>
  <si>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</si>
  <si>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</si>
  <si>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</si>
  <si>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</si>
  <si>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</si>
  <si>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</si>
  <si>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</si>
  <si>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</si>
  <si>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・</t>
  </si>
  <si>
    <t>１２</t>
  </si>
  <si>
    <t>１３</t>
  </si>
  <si>
    <t>１４</t>
  </si>
  <si>
    <t>１５</t>
  </si>
  <si>
    <t>１７</t>
  </si>
  <si>
    <t>平成16年</t>
  </si>
  <si>
    <t>姫 路 市</t>
  </si>
  <si>
    <t>西脇市</t>
  </si>
  <si>
    <t>三木市</t>
  </si>
  <si>
    <t>小野市</t>
  </si>
  <si>
    <t>加西市</t>
  </si>
  <si>
    <t>加東市</t>
  </si>
  <si>
    <t>多可町</t>
  </si>
  <si>
    <t>宍粟市</t>
  </si>
  <si>
    <t>たつの市</t>
  </si>
  <si>
    <t>太子町</t>
  </si>
  <si>
    <t>市川町</t>
  </si>
  <si>
    <t>福崎町</t>
  </si>
  <si>
    <t>神河町</t>
  </si>
  <si>
    <t>洲本市</t>
  </si>
  <si>
    <t>南あわじ市</t>
  </si>
  <si>
    <t>　　　　　平成18年10月1日現在</t>
  </si>
  <si>
    <t xml:space="preserve"> 神戸市</t>
  </si>
  <si>
    <t xml:space="preserve">   東灘区</t>
  </si>
  <si>
    <t xml:space="preserve">   灘  区</t>
  </si>
  <si>
    <t xml:space="preserve">   兵庫区</t>
  </si>
  <si>
    <t xml:space="preserve">   長田区</t>
  </si>
  <si>
    <t xml:space="preserve">   須磨区</t>
  </si>
  <si>
    <t xml:space="preserve">   垂水区</t>
  </si>
  <si>
    <t xml:space="preserve">   北  区</t>
  </si>
  <si>
    <t xml:space="preserve">   中央区</t>
  </si>
  <si>
    <t xml:space="preserve">   西  区</t>
  </si>
  <si>
    <t>姫 路 市</t>
  </si>
  <si>
    <t>尼 崎 市</t>
  </si>
  <si>
    <t>西 宮 市</t>
  </si>
  <si>
    <t>芦 屋 市</t>
  </si>
  <si>
    <t>伊  丹</t>
  </si>
  <si>
    <t>伊 丹 市</t>
  </si>
  <si>
    <t>川 西 市</t>
  </si>
  <si>
    <t>宝  塚</t>
  </si>
  <si>
    <t>明 石 市</t>
  </si>
  <si>
    <t>高 砂 市</t>
  </si>
  <si>
    <t>稲 美 町</t>
  </si>
  <si>
    <t>播 磨 町</t>
  </si>
  <si>
    <t>西脇市</t>
  </si>
  <si>
    <t>三木市</t>
  </si>
  <si>
    <t>小野市</t>
  </si>
  <si>
    <t>加西市</t>
  </si>
  <si>
    <t>加東市</t>
  </si>
  <si>
    <t>多可町</t>
  </si>
  <si>
    <t>宍粟市</t>
  </si>
  <si>
    <t>たつの市</t>
  </si>
  <si>
    <t>太子町</t>
  </si>
  <si>
    <t>相 生 市</t>
  </si>
  <si>
    <t>赤 穂 市</t>
  </si>
  <si>
    <t>上 郡 町</t>
  </si>
  <si>
    <t>神河町</t>
  </si>
  <si>
    <t>豊  岡</t>
  </si>
  <si>
    <t>豊 岡 市</t>
  </si>
  <si>
    <t>香 美 町</t>
  </si>
  <si>
    <t>新温泉町</t>
  </si>
  <si>
    <t>養 父 市</t>
  </si>
  <si>
    <t>朝 来 市</t>
  </si>
  <si>
    <t>柏　原</t>
  </si>
  <si>
    <t>篠 山 市</t>
  </si>
  <si>
    <t>丹 波 市</t>
  </si>
  <si>
    <t>洲  本</t>
  </si>
  <si>
    <t>洲本市</t>
  </si>
  <si>
    <t>　　　　　　平成18年10月1日現在</t>
  </si>
  <si>
    <t>内科</t>
  </si>
  <si>
    <t>呼吸器科</t>
  </si>
  <si>
    <t>循環器科</t>
  </si>
  <si>
    <t>小児科</t>
  </si>
  <si>
    <t>精神科</t>
  </si>
  <si>
    <t>神経科</t>
  </si>
  <si>
    <t>神経内科</t>
  </si>
  <si>
    <t>心療内科</t>
  </si>
  <si>
    <t>アレルギー科</t>
  </si>
  <si>
    <t>リウマチ科</t>
  </si>
  <si>
    <t>外科</t>
  </si>
  <si>
    <t>整形外科</t>
  </si>
  <si>
    <t>形成外科</t>
  </si>
  <si>
    <t>美容外科</t>
  </si>
  <si>
    <t>脳神経外科</t>
  </si>
  <si>
    <t>呼吸器外科</t>
  </si>
  <si>
    <t>心臓血管外科</t>
  </si>
  <si>
    <t>小児外科</t>
  </si>
  <si>
    <t>産婦人科</t>
  </si>
  <si>
    <t>産科</t>
  </si>
  <si>
    <t>婦人科</t>
  </si>
  <si>
    <t>眼科</t>
  </si>
  <si>
    <t>耳鼻いんこう科</t>
  </si>
  <si>
    <t>気管食道科</t>
  </si>
  <si>
    <t>皮膚科</t>
  </si>
  <si>
    <t>泌尿器科</t>
  </si>
  <si>
    <t>性病科</t>
  </si>
  <si>
    <t>こう門科</t>
  </si>
  <si>
    <t>リハビリテーション科</t>
  </si>
  <si>
    <t>放射線科</t>
  </si>
  <si>
    <t>麻酔科</t>
  </si>
  <si>
    <t>　　　　　　　　　　平成18年10月1日現在</t>
  </si>
  <si>
    <t>第１５表　医師数、業務の種別・従業地・保健所・市区町別</t>
  </si>
  <si>
    <t>第１９表　歯科医師数、業務の種別・従業地・保健所・市区町別</t>
  </si>
  <si>
    <t>第２１表　薬剤師数、業務の種別・従業地・保健所・市区町別</t>
  </si>
  <si>
    <t>第　１表  　県下病院の状況</t>
  </si>
  <si>
    <t>第　３表　　病院病床数・人口１０万対病床数・１病床当り人口、病床種類・年次別</t>
  </si>
  <si>
    <t>第　４表　　医療施設数・人口１０万対施設数，１施設当り人口，保健所・市区町別</t>
  </si>
  <si>
    <t>第　５表　　医療施設数・病床数，保健所・市区町別</t>
  </si>
  <si>
    <t>第　６表　　病床数及び人口１０万対病床数，保健所・市区町別</t>
  </si>
  <si>
    <t>第　９表　　在院患者年間延数、病院種類・保健所別</t>
  </si>
  <si>
    <t>第１０表　　新入院患者年間延数、病院種類・保健所別</t>
  </si>
  <si>
    <t>第１１表　　院患者年間延数、病院種類・保健所別</t>
  </si>
  <si>
    <t>第１２表　　外来患者年間延数、病院種類・保健所別</t>
  </si>
  <si>
    <t>第１３表　　病院従事者数、病院の種類・職種別</t>
  </si>
  <si>
    <t>第１４表　　病院従事者数、職種・保健所別</t>
  </si>
  <si>
    <t>第１５表　　医師数、業務の種別・従業地・保健所・市区町別</t>
  </si>
  <si>
    <t>第１６表　　医師数・平均年齢、業務の種別・性・年齢階級別</t>
  </si>
  <si>
    <t>第１７表　　診療従事医師延数、診療科名（主たる）・従業地・保健所・市区町別</t>
  </si>
  <si>
    <t>第１８表　　診療従事医師延数、診療科名（重複計上）・従業地・保健所・市区町別</t>
  </si>
  <si>
    <t>第１９表　　歯科医師数、業務の種別・従業地・保健所・市区町別</t>
  </si>
  <si>
    <t>第２０表　　歯科医師数・平均年齢、業務の種別・性・年齢階級別</t>
  </si>
  <si>
    <t>第２１表　　薬剤師数、業務の種別・従業地・保健所・市区町別</t>
  </si>
  <si>
    <t>第２２表  　薬剤師数・平均年齢、業務の種別・性・年齢階級別</t>
  </si>
  <si>
    <t>第　２表　　医療施設数・人口１０万対施設数・１施設当り人口、施設種類・年次別</t>
  </si>
  <si>
    <t>第　８表    一般病院延数、診療科目・保健所・市区町別</t>
  </si>
  <si>
    <t>第　　７表　　  病院数・病床数、施設種類・開設者別</t>
  </si>
  <si>
    <t>第４章　医療統計</t>
  </si>
  <si>
    <t>介護老人保健　　　　　施設の従事者</t>
  </si>
  <si>
    <t>神 戸 市</t>
  </si>
  <si>
    <t>　</t>
  </si>
  <si>
    <t>・・・</t>
  </si>
  <si>
    <t xml:space="preserve">  保　健　所</t>
  </si>
  <si>
    <t xml:space="preserve">  保　健　所</t>
  </si>
  <si>
    <t>・・・</t>
  </si>
  <si>
    <t>１８</t>
  </si>
  <si>
    <t>・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</si>
</sst>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"/>
    <numFmt numFmtId="178" formatCode="#,##0_);[Red]\(#,##0\)"/>
    <numFmt numFmtId="179" formatCode="#,##0.0_);[Red]\(#,##0.0\)"/>
    <numFmt numFmtId="180" formatCode="_ * #,##0.0_ ;_ * \-#,##0.0_ ;_ * &quot;-&quot;_ ;_ @_ "/>
    <numFmt numFmtId="181" formatCode="_ * #,##0.000_ ;_ * \-#,##0.000_ ;_ * &quot;-&quot;??_ ;_ @_ "/>
    <numFmt numFmtId="182" formatCode="_ * #,##0.0_ ;_ * \-#,##0.0_ ;_ * &quot;-&quot;??_ ;_ @_ "/>
    <numFmt numFmtId="183" formatCode="_ * #,##0;_ * \-#,##0;_ * &quot;- &quot;;_ @"/>
    <numFmt numFmtId="184" formatCode="_ * #,##0.0;_ * \-#,##0.0;_ * &quot;- &quot;;_ @"/>
    <numFmt numFmtId="185" formatCode="_ * #,##0_ ;_ * \-#,##0_ ;_ * &quot;-&quot;??_ ;_ @_ "/>
    <numFmt numFmtId="186" formatCode="#,##0_ "/>
    <numFmt numFmtId="187" formatCode="#,##0.0_ "/>
    <numFmt numFmtId="188" formatCode="_ * #,##0.00;_ * \-#,##0.00;_ * &quot;- &quot;;_ @"/>
    <numFmt numFmtId="189" formatCode="#,##0_ ;[Red]\-#,##0\ "/>
    <numFmt numFmtId="190" formatCode="#,##0.0_ ;[Red]\-#,##0.0\ "/>
    <numFmt numFmtId="191" formatCode="#,##0.00_ ;[Red]\-#,##0.00\ "/>
    <numFmt numFmtId="192" formatCode="#,##0.0;[Red]\-#,##0.0"/>
    <numFmt numFmtId="193" formatCode="0.0_ "/>
    <numFmt numFmtId="194" formatCode="_ * #,##0.0_ ;_ * \-#,##0.0_ ;_ * &quot;-&quot;?_ ;_ @_ "/>
    <numFmt numFmtId="195" formatCode="_ * #,##0;_ * \-#,##0;_ * &quot;-&quot;;_ @"/>
    <numFmt numFmtId="196" formatCode="0.E+00"/>
  </numFmts>
  <fonts count="47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6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b/>
      <sz val="26"/>
      <name val="ＭＳ 明朝"/>
      <family val="1"/>
    </font>
    <font>
      <b/>
      <sz val="18"/>
      <name val="ＭＳ 明朝"/>
      <family val="1"/>
    </font>
    <font>
      <sz val="9"/>
      <name val="ＭＳ 明朝"/>
      <family val="1"/>
    </font>
    <font>
      <b/>
      <sz val="11"/>
      <name val="ＭＳ ゴシック"/>
      <family val="3"/>
    </font>
    <font>
      <sz val="11"/>
      <name val="ＭＳ Ｐゴシック"/>
      <family val="3"/>
    </font>
    <font>
      <b/>
      <sz val="24"/>
      <name val="ＭＳ 明朝"/>
      <family val="1"/>
    </font>
    <font>
      <sz val="13"/>
      <name val="ＭＳ 明朝"/>
      <family val="1"/>
    </font>
    <font>
      <b/>
      <sz val="12"/>
      <name val="ＭＳ ゴシック"/>
      <family val="3"/>
    </font>
    <font>
      <b/>
      <sz val="20"/>
      <name val="ＭＳ 明朝"/>
      <family val="1"/>
    </font>
    <font>
      <b/>
      <sz val="22"/>
      <name val="ＭＳ 明朝"/>
      <family val="1"/>
    </font>
    <font>
      <sz val="11"/>
      <name val="ＭＳ ゴシック"/>
      <family val="3"/>
    </font>
    <font>
      <sz val="10.5"/>
      <name val="ＭＳ 明朝"/>
      <family val="1"/>
    </font>
    <font>
      <b/>
      <sz val="16"/>
      <name val="ＭＳ 明朝"/>
      <family val="1"/>
    </font>
    <font>
      <b/>
      <sz val="14"/>
      <name val="ＭＳ Ｐゴシック"/>
      <family val="3"/>
    </font>
    <font>
      <b/>
      <sz val="9"/>
      <name val="ＭＳ Ｐゴシック"/>
      <family val="3"/>
    </font>
    <font>
      <sz val="18"/>
      <name val="ＭＳ 明朝"/>
      <family val="1"/>
    </font>
    <font>
      <sz val="7"/>
      <name val="ＭＳ 明朝"/>
      <family val="1"/>
    </font>
    <font>
      <sz val="8"/>
      <name val="ＭＳ 明朝"/>
      <family val="1"/>
    </font>
    <font>
      <sz val="9"/>
      <name val="ＭＳ Ｐゴシック"/>
      <family val="3"/>
    </font>
    <font>
      <sz val="8"/>
      <name val="ＭＳ Ｐゴシック"/>
      <family val="3"/>
    </font>
    <font>
      <sz val="6"/>
      <name val="ＭＳ 明朝"/>
      <family val="1"/>
    </font>
    <font>
      <b/>
      <sz val="13"/>
      <color indexed="12"/>
      <name val="ＭＳ ゴシック"/>
      <family val="3"/>
    </font>
    <font>
      <b/>
      <sz val="10"/>
      <color indexed="12"/>
      <name val="ＭＳ ゴシック"/>
      <family val="3"/>
    </font>
    <font>
      <b/>
      <sz val="11"/>
      <color indexed="12"/>
      <name val="ＭＳ ゴシック"/>
      <family val="3"/>
    </font>
    <font>
      <sz val="13"/>
      <color indexed="12"/>
      <name val="ＭＳ 明朝"/>
      <family val="1"/>
    </font>
    <font>
      <sz val="11"/>
      <color indexed="12"/>
      <name val="ＭＳ 明朝"/>
      <family val="1"/>
    </font>
    <font>
      <b/>
      <sz val="12"/>
      <color indexed="12"/>
      <name val="ＭＳ ゴシック"/>
      <family val="3"/>
    </font>
    <font>
      <b/>
      <sz val="9"/>
      <color indexed="12"/>
      <name val="ＭＳ Ｐゴシック"/>
      <family val="3"/>
    </font>
    <font>
      <b/>
      <sz val="10"/>
      <color indexed="12"/>
      <name val="ＭＳ 明朝"/>
      <family val="1"/>
    </font>
    <font>
      <sz val="9"/>
      <color indexed="12"/>
      <name val="ＭＳ 明朝"/>
      <family val="1"/>
    </font>
    <font>
      <sz val="10"/>
      <color indexed="12"/>
      <name val="ＭＳ 明朝"/>
      <family val="1"/>
    </font>
    <font>
      <sz val="12"/>
      <color indexed="12"/>
      <name val="ＭＳ 明朝"/>
      <family val="1"/>
    </font>
    <font>
      <b/>
      <sz val="10"/>
      <color indexed="12"/>
      <name val="ＭＳ Ｐゴシック"/>
      <family val="3"/>
    </font>
    <font>
      <sz val="12"/>
      <color indexed="12"/>
      <name val="ＭＳ Ｐゴシック"/>
      <family val="3"/>
    </font>
    <font>
      <b/>
      <sz val="16"/>
      <color indexed="12"/>
      <name val="ＭＳ 明朝"/>
      <family val="1"/>
    </font>
    <font>
      <b/>
      <sz val="12"/>
      <color indexed="12"/>
      <name val="ＭＳ 明朝"/>
      <family val="1"/>
    </font>
  </fonts>
  <fills count="2">
    <fill>
      <patternFill/>
    </fill>
    <fill>
      <patternFill patternType="gray125"/>
    </fill>
  </fills>
  <borders count="13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>
        <color indexed="8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>
        <color indexed="24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/>
      <right style="thin">
        <color indexed="8"/>
      </right>
      <top style="thin"/>
      <bottom style="medium"/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24"/>
      </left>
      <right>
        <color indexed="24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medium"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medium"/>
      <top style="thin"/>
      <bottom>
        <color indexed="63"/>
      </bottom>
    </border>
    <border>
      <left style="thin"/>
      <right style="medium"/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15" fillId="0" borderId="0" applyFont="0" applyFill="0" applyBorder="0" applyAlignment="0" applyProtection="0"/>
  </cellStyleXfs>
  <cellXfs count="1499">
    <xf numFmtId="0" fontId="0" fillId="0" borderId="0" xfId="0" applyAlignment="1">
      <alignment/>
    </xf>
    <xf numFmtId="0" fontId="11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1" xfId="0" applyNumberFormat="1" applyFont="1" applyFill="1" applyBorder="1" applyAlignment="1">
      <alignment vertical="center"/>
    </xf>
    <xf numFmtId="0" fontId="6" fillId="0" borderId="2" xfId="0" applyNumberFormat="1" applyFont="1" applyFill="1" applyBorder="1" applyAlignment="1">
      <alignment horizontal="right" vertical="center"/>
    </xf>
    <xf numFmtId="0" fontId="6" fillId="0" borderId="3" xfId="0" applyNumberFormat="1" applyFont="1" applyFill="1" applyBorder="1" applyAlignment="1">
      <alignment vertical="center"/>
    </xf>
    <xf numFmtId="0" fontId="6" fillId="0" borderId="4" xfId="0" applyNumberFormat="1" applyFont="1" applyFill="1" applyBorder="1" applyAlignment="1">
      <alignment vertical="center"/>
    </xf>
    <xf numFmtId="0" fontId="6" fillId="0" borderId="5" xfId="0" applyNumberFormat="1" applyFont="1" applyFill="1" applyBorder="1" applyAlignment="1">
      <alignment horizontal="center" vertical="center"/>
    </xf>
    <xf numFmtId="0" fontId="8" fillId="0" borderId="6" xfId="0" applyNumberFormat="1" applyFont="1" applyFill="1" applyBorder="1" applyAlignment="1">
      <alignment horizontal="center" vertical="center"/>
    </xf>
    <xf numFmtId="0" fontId="6" fillId="0" borderId="7" xfId="0" applyNumberFormat="1" applyFont="1" applyFill="1" applyBorder="1" applyAlignment="1">
      <alignment horizontal="center" vertical="center"/>
    </xf>
    <xf numFmtId="0" fontId="8" fillId="0" borderId="8" xfId="0" applyNumberFormat="1" applyFont="1" applyFill="1" applyBorder="1" applyAlignment="1">
      <alignment horizontal="center" vertical="center"/>
    </xf>
    <xf numFmtId="0" fontId="6" fillId="0" borderId="8" xfId="0" applyNumberFormat="1" applyFont="1" applyFill="1" applyBorder="1" applyAlignment="1">
      <alignment horizontal="center" vertical="center"/>
    </xf>
    <xf numFmtId="3" fontId="6" fillId="0" borderId="8" xfId="0" applyNumberFormat="1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/>
    </xf>
    <xf numFmtId="0" fontId="9" fillId="0" borderId="0" xfId="0" applyNumberFormat="1" applyFont="1" applyFill="1" applyAlignment="1">
      <alignment/>
    </xf>
    <xf numFmtId="0" fontId="12" fillId="0" borderId="0" xfId="0" applyFont="1" applyFill="1" applyAlignment="1">
      <alignment vertical="top"/>
    </xf>
    <xf numFmtId="0" fontId="6" fillId="0" borderId="0" xfId="0" applyFont="1" applyFill="1" applyAlignment="1">
      <alignment vertical="center"/>
    </xf>
    <xf numFmtId="41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/>
    </xf>
    <xf numFmtId="0" fontId="6" fillId="0" borderId="1" xfId="0" applyFont="1" applyFill="1" applyBorder="1" applyAlignment="1">
      <alignment horizontal="right" vertical="center"/>
    </xf>
    <xf numFmtId="0" fontId="6" fillId="0" borderId="5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top"/>
    </xf>
    <xf numFmtId="0" fontId="13" fillId="0" borderId="19" xfId="0" applyFont="1" applyFill="1" applyBorder="1" applyAlignment="1">
      <alignment horizontal="center" vertical="top"/>
    </xf>
    <xf numFmtId="0" fontId="13" fillId="0" borderId="20" xfId="0" applyFont="1" applyFill="1" applyBorder="1" applyAlignment="1">
      <alignment horizontal="center" vertical="top"/>
    </xf>
    <xf numFmtId="0" fontId="6" fillId="0" borderId="5" xfId="0" applyFont="1" applyFill="1" applyBorder="1" applyAlignment="1">
      <alignment horizontal="center" vertical="center"/>
    </xf>
    <xf numFmtId="183" fontId="6" fillId="0" borderId="21" xfId="0" applyNumberFormat="1" applyFont="1" applyFill="1" applyBorder="1" applyAlignment="1" applyProtection="1">
      <alignment horizontal="right" vertical="center"/>
      <protection locked="0"/>
    </xf>
    <xf numFmtId="184" fontId="6" fillId="0" borderId="15" xfId="0" applyNumberFormat="1" applyFont="1" applyFill="1" applyBorder="1" applyAlignment="1">
      <alignment vertical="center"/>
    </xf>
    <xf numFmtId="183" fontId="6" fillId="0" borderId="15" xfId="0" applyNumberFormat="1" applyFont="1" applyFill="1" applyBorder="1" applyAlignment="1">
      <alignment vertical="center"/>
    </xf>
    <xf numFmtId="188" fontId="6" fillId="0" borderId="15" xfId="0" applyNumberFormat="1" applyFont="1" applyFill="1" applyBorder="1" applyAlignment="1">
      <alignment vertical="center"/>
    </xf>
    <xf numFmtId="184" fontId="6" fillId="0" borderId="16" xfId="0" applyNumberFormat="1" applyFont="1" applyFill="1" applyBorder="1" applyAlignment="1">
      <alignment vertical="center"/>
    </xf>
    <xf numFmtId="49" fontId="6" fillId="0" borderId="5" xfId="0" applyNumberFormat="1" applyFont="1" applyFill="1" applyBorder="1" applyAlignment="1">
      <alignment horizontal="center" vertical="center"/>
    </xf>
    <xf numFmtId="183" fontId="6" fillId="0" borderId="15" xfId="0" applyNumberFormat="1" applyFont="1" applyFill="1" applyBorder="1" applyAlignment="1">
      <alignment horizontal="right" vertical="center"/>
    </xf>
    <xf numFmtId="188" fontId="6" fillId="0" borderId="15" xfId="0" applyNumberFormat="1" applyFont="1" applyFill="1" applyBorder="1" applyAlignment="1">
      <alignment horizontal="right" vertical="center"/>
    </xf>
    <xf numFmtId="184" fontId="6" fillId="0" borderId="15" xfId="0" applyNumberFormat="1" applyFont="1" applyFill="1" applyBorder="1" applyAlignment="1">
      <alignment horizontal="right" vertical="center"/>
    </xf>
    <xf numFmtId="49" fontId="8" fillId="0" borderId="0" xfId="0" applyNumberFormat="1" applyFont="1" applyFill="1" applyAlignment="1">
      <alignment/>
    </xf>
    <xf numFmtId="49" fontId="6" fillId="0" borderId="0" xfId="0" applyNumberFormat="1" applyFont="1" applyFill="1" applyAlignment="1">
      <alignment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41" fontId="6" fillId="0" borderId="15" xfId="0" applyNumberFormat="1" applyFont="1" applyFill="1" applyBorder="1" applyAlignment="1">
      <alignment horizontal="right" vertical="center"/>
    </xf>
    <xf numFmtId="183" fontId="6" fillId="0" borderId="16" xfId="0" applyNumberFormat="1" applyFont="1" applyFill="1" applyBorder="1" applyAlignment="1">
      <alignment vertical="center"/>
    </xf>
    <xf numFmtId="41" fontId="6" fillId="0" borderId="15" xfId="0" applyNumberFormat="1" applyFont="1" applyFill="1" applyBorder="1" applyAlignment="1">
      <alignment horizontal="center" vertical="center"/>
    </xf>
    <xf numFmtId="184" fontId="6" fillId="0" borderId="15" xfId="0" applyNumberFormat="1" applyFont="1" applyFill="1" applyBorder="1" applyAlignment="1" applyProtection="1">
      <alignment vertical="center"/>
      <protection locked="0"/>
    </xf>
    <xf numFmtId="183" fontId="6" fillId="0" borderId="15" xfId="0" applyNumberFormat="1" applyFont="1" applyFill="1" applyBorder="1" applyAlignment="1" applyProtection="1">
      <alignment vertical="center"/>
      <protection locked="0"/>
    </xf>
    <xf numFmtId="183" fontId="6" fillId="0" borderId="16" xfId="0" applyNumberFormat="1" applyFont="1" applyFill="1" applyBorder="1" applyAlignment="1" applyProtection="1">
      <alignment vertical="center"/>
      <protection locked="0"/>
    </xf>
    <xf numFmtId="38" fontId="6" fillId="0" borderId="15" xfId="15" applyFont="1" applyFill="1" applyBorder="1" applyAlignment="1">
      <alignment vertical="center"/>
    </xf>
    <xf numFmtId="192" fontId="6" fillId="0" borderId="15" xfId="15" applyNumberFormat="1" applyFont="1" applyFill="1" applyBorder="1" applyAlignment="1">
      <alignment vertical="center"/>
    </xf>
    <xf numFmtId="38" fontId="6" fillId="0" borderId="15" xfId="15" applyNumberFormat="1" applyFont="1" applyFill="1" applyBorder="1" applyAlignment="1">
      <alignment vertical="center"/>
    </xf>
    <xf numFmtId="0" fontId="16" fillId="0" borderId="0" xfId="0" applyNumberFormat="1" applyFont="1" applyFill="1" applyAlignment="1">
      <alignment vertical="top"/>
    </xf>
    <xf numFmtId="0" fontId="0" fillId="0" borderId="0" xfId="0" applyNumberFormat="1" applyFont="1" applyFill="1" applyAlignment="1">
      <alignment/>
    </xf>
    <xf numFmtId="0" fontId="6" fillId="0" borderId="1" xfId="0" applyNumberFormat="1" applyFont="1" applyFill="1" applyBorder="1" applyAlignment="1">
      <alignment/>
    </xf>
    <xf numFmtId="0" fontId="6" fillId="0" borderId="24" xfId="0" applyNumberFormat="1" applyFont="1" applyFill="1" applyBorder="1" applyAlignment="1">
      <alignment/>
    </xf>
    <xf numFmtId="0" fontId="6" fillId="0" borderId="2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9" fillId="0" borderId="25" xfId="0" applyNumberFormat="1" applyFont="1" applyFill="1" applyBorder="1" applyAlignment="1">
      <alignment horizontal="center" vertical="center"/>
    </xf>
    <xf numFmtId="0" fontId="9" fillId="0" borderId="15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/>
    </xf>
    <xf numFmtId="0" fontId="9" fillId="0" borderId="10" xfId="0" applyNumberFormat="1" applyFont="1" applyFill="1" applyBorder="1" applyAlignment="1">
      <alignment horizontal="center" vertical="center"/>
    </xf>
    <xf numFmtId="0" fontId="9" fillId="0" borderId="26" xfId="0" applyNumberFormat="1" applyFont="1" applyFill="1" applyBorder="1" applyAlignment="1">
      <alignment horizontal="center" vertical="center"/>
    </xf>
    <xf numFmtId="0" fontId="9" fillId="0" borderId="27" xfId="0" applyNumberFormat="1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>
      <alignment/>
    </xf>
    <xf numFmtId="0" fontId="6" fillId="0" borderId="18" xfId="0" applyNumberFormat="1" applyFont="1" applyFill="1" applyBorder="1" applyAlignment="1">
      <alignment/>
    </xf>
    <xf numFmtId="0" fontId="6" fillId="0" borderId="4" xfId="0" applyNumberFormat="1" applyFont="1" applyFill="1" applyBorder="1" applyAlignment="1">
      <alignment/>
    </xf>
    <xf numFmtId="0" fontId="9" fillId="0" borderId="18" xfId="0" applyNumberFormat="1" applyFont="1" applyFill="1" applyBorder="1" applyAlignment="1">
      <alignment horizontal="center" vertical="center"/>
    </xf>
    <xf numFmtId="0" fontId="9" fillId="0" borderId="4" xfId="0" applyNumberFormat="1" applyFont="1" applyFill="1" applyBorder="1" applyAlignment="1">
      <alignment horizontal="center" vertical="center"/>
    </xf>
    <xf numFmtId="0" fontId="9" fillId="0" borderId="23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/>
    </xf>
    <xf numFmtId="0" fontId="9" fillId="0" borderId="24" xfId="0" applyNumberFormat="1" applyFont="1" applyFill="1" applyBorder="1" applyAlignment="1">
      <alignment horizontal="center" vertical="center"/>
    </xf>
    <xf numFmtId="178" fontId="17" fillId="0" borderId="28" xfId="0" applyNumberFormat="1" applyFont="1" applyFill="1" applyBorder="1" applyAlignment="1">
      <alignment vertical="center"/>
    </xf>
    <xf numFmtId="179" fontId="17" fillId="0" borderId="24" xfId="0" applyNumberFormat="1" applyFont="1" applyFill="1" applyBorder="1" applyAlignment="1">
      <alignment vertical="center"/>
    </xf>
    <xf numFmtId="179" fontId="17" fillId="0" borderId="2" xfId="0" applyNumberFormat="1" applyFont="1" applyFill="1" applyBorder="1" applyAlignment="1">
      <alignment vertical="center"/>
    </xf>
    <xf numFmtId="178" fontId="17" fillId="0" borderId="24" xfId="0" applyNumberFormat="1" applyFont="1" applyFill="1" applyBorder="1" applyAlignment="1">
      <alignment vertical="center"/>
    </xf>
    <xf numFmtId="179" fontId="17" fillId="0" borderId="29" xfId="0" applyNumberFormat="1" applyFont="1" applyFill="1" applyBorder="1" applyAlignment="1">
      <alignment vertical="center"/>
    </xf>
    <xf numFmtId="0" fontId="9" fillId="0" borderId="5" xfId="0" applyNumberFormat="1" applyFont="1" applyFill="1" applyBorder="1" applyAlignment="1">
      <alignment/>
    </xf>
    <xf numFmtId="178" fontId="17" fillId="0" borderId="6" xfId="0" applyNumberFormat="1" applyFont="1" applyFill="1" applyBorder="1" applyAlignment="1">
      <alignment vertical="center"/>
    </xf>
    <xf numFmtId="179" fontId="17" fillId="0" borderId="15" xfId="0" applyNumberFormat="1" applyFont="1" applyFill="1" applyBorder="1" applyAlignment="1">
      <alignment horizontal="right" vertical="center"/>
    </xf>
    <xf numFmtId="179" fontId="17" fillId="0" borderId="0" xfId="0" applyNumberFormat="1" applyFont="1" applyFill="1" applyBorder="1" applyAlignment="1">
      <alignment vertical="center"/>
    </xf>
    <xf numFmtId="179" fontId="17" fillId="0" borderId="15" xfId="0" applyNumberFormat="1" applyFont="1" applyFill="1" applyBorder="1" applyAlignment="1">
      <alignment vertical="center"/>
    </xf>
    <xf numFmtId="179" fontId="17" fillId="0" borderId="22" xfId="0" applyNumberFormat="1" applyFont="1" applyFill="1" applyBorder="1" applyAlignment="1">
      <alignment vertical="center"/>
    </xf>
    <xf numFmtId="0" fontId="9" fillId="0" borderId="5" xfId="0" applyNumberFormat="1" applyFont="1" applyFill="1" applyBorder="1" applyAlignment="1">
      <alignment horizontal="center" vertical="center"/>
    </xf>
    <xf numFmtId="0" fontId="18" fillId="0" borderId="13" xfId="0" applyNumberFormat="1" applyFont="1" applyFill="1" applyBorder="1" applyAlignment="1" quotePrefix="1">
      <alignment horizontal="center" vertical="center"/>
    </xf>
    <xf numFmtId="0" fontId="9" fillId="0" borderId="13" xfId="0" applyNumberFormat="1" applyFont="1" applyFill="1" applyBorder="1" applyAlignment="1">
      <alignment vertical="center"/>
    </xf>
    <xf numFmtId="3" fontId="6" fillId="0" borderId="13" xfId="0" applyNumberFormat="1" applyFont="1" applyFill="1" applyBorder="1" applyAlignment="1">
      <alignment vertical="center"/>
    </xf>
    <xf numFmtId="3" fontId="9" fillId="0" borderId="25" xfId="0" applyNumberFormat="1" applyFont="1" applyFill="1" applyBorder="1" applyAlignment="1" applyProtection="1">
      <alignment horizontal="center" vertical="center"/>
      <protection/>
    </xf>
    <xf numFmtId="3" fontId="9" fillId="0" borderId="0" xfId="0" applyNumberFormat="1" applyFont="1" applyFill="1" applyBorder="1" applyAlignment="1" applyProtection="1">
      <alignment vertical="center"/>
      <protection/>
    </xf>
    <xf numFmtId="3" fontId="9" fillId="0" borderId="5" xfId="0" applyNumberFormat="1" applyFont="1" applyFill="1" applyBorder="1" applyAlignment="1" applyProtection="1">
      <alignment horizontal="center" vertical="center"/>
      <protection/>
    </xf>
    <xf numFmtId="3" fontId="9" fillId="0" borderId="6" xfId="0" applyNumberFormat="1" applyFont="1" applyFill="1" applyBorder="1" applyAlignment="1" applyProtection="1">
      <alignment vertical="center"/>
      <protection/>
    </xf>
    <xf numFmtId="183" fontId="17" fillId="0" borderId="30" xfId="0" applyNumberFormat="1" applyFont="1" applyFill="1" applyBorder="1" applyAlignment="1" applyProtection="1">
      <alignment vertical="center"/>
      <protection locked="0"/>
    </xf>
    <xf numFmtId="183" fontId="17" fillId="0" borderId="6" xfId="0" applyNumberFormat="1" applyFont="1" applyFill="1" applyBorder="1" applyAlignment="1" applyProtection="1">
      <alignment vertical="center"/>
      <protection locked="0"/>
    </xf>
    <xf numFmtId="183" fontId="17" fillId="0" borderId="6" xfId="0" applyNumberFormat="1" applyFont="1" applyFill="1" applyBorder="1" applyAlignment="1">
      <alignment vertical="center"/>
    </xf>
    <xf numFmtId="3" fontId="9" fillId="0" borderId="31" xfId="0" applyNumberFormat="1" applyFont="1" applyFill="1" applyBorder="1" applyAlignment="1" applyProtection="1">
      <alignment horizontal="center" vertical="center"/>
      <protection/>
    </xf>
    <xf numFmtId="3" fontId="9" fillId="0" borderId="32" xfId="0" applyNumberFormat="1" applyFont="1" applyFill="1" applyBorder="1" applyAlignment="1" applyProtection="1">
      <alignment vertical="center"/>
      <protection/>
    </xf>
    <xf numFmtId="3" fontId="9" fillId="0" borderId="33" xfId="0" applyNumberFormat="1" applyFont="1" applyFill="1" applyBorder="1" applyAlignment="1" applyProtection="1">
      <alignment horizontal="center" vertical="center"/>
      <protection/>
    </xf>
    <xf numFmtId="3" fontId="9" fillId="0" borderId="34" xfId="0" applyNumberFormat="1" applyFont="1" applyFill="1" applyBorder="1" applyAlignment="1" applyProtection="1">
      <alignment horizontal="center" vertical="center"/>
      <protection/>
    </xf>
    <xf numFmtId="3" fontId="6" fillId="0" borderId="35" xfId="0" applyNumberFormat="1" applyFont="1" applyFill="1" applyBorder="1" applyAlignment="1">
      <alignment vertical="center"/>
    </xf>
    <xf numFmtId="183" fontId="17" fillId="0" borderId="36" xfId="0" applyNumberFormat="1" applyFont="1" applyFill="1" applyBorder="1" applyAlignment="1" applyProtection="1">
      <alignment vertical="center"/>
      <protection locked="0"/>
    </xf>
    <xf numFmtId="3" fontId="9" fillId="0" borderId="7" xfId="0" applyNumberFormat="1" applyFont="1" applyFill="1" applyBorder="1" applyAlignment="1" applyProtection="1">
      <alignment horizontal="center" vertical="center"/>
      <protection/>
    </xf>
    <xf numFmtId="3" fontId="9" fillId="0" borderId="8" xfId="0" applyNumberFormat="1" applyFont="1" applyFill="1" applyBorder="1" applyAlignment="1" applyProtection="1">
      <alignment horizontal="center" vertical="center"/>
      <protection/>
    </xf>
    <xf numFmtId="3" fontId="9" fillId="0" borderId="6" xfId="0" applyNumberFormat="1" applyFont="1" applyFill="1" applyBorder="1" applyAlignment="1" applyProtection="1">
      <alignment horizontal="center" vertical="center"/>
      <protection/>
    </xf>
    <xf numFmtId="3" fontId="6" fillId="0" borderId="37" xfId="0" applyNumberFormat="1" applyFont="1" applyFill="1" applyBorder="1" applyAlignment="1">
      <alignment vertical="center"/>
    </xf>
    <xf numFmtId="183" fontId="17" fillId="0" borderId="6" xfId="0" applyNumberFormat="1" applyFont="1" applyFill="1" applyBorder="1" applyAlignment="1">
      <alignment vertical="center"/>
    </xf>
    <xf numFmtId="3" fontId="9" fillId="0" borderId="32" xfId="0" applyNumberFormat="1" applyFont="1" applyFill="1" applyBorder="1" applyAlignment="1" applyProtection="1">
      <alignment horizontal="center" vertical="center"/>
      <protection/>
    </xf>
    <xf numFmtId="183" fontId="17" fillId="0" borderId="32" xfId="0" applyNumberFormat="1" applyFont="1" applyFill="1" applyBorder="1" applyAlignment="1" applyProtection="1">
      <alignment vertical="center"/>
      <protection locked="0"/>
    </xf>
    <xf numFmtId="3" fontId="9" fillId="0" borderId="35" xfId="0" applyNumberFormat="1" applyFont="1" applyFill="1" applyBorder="1" applyAlignment="1" applyProtection="1">
      <alignment horizontal="center" vertical="center"/>
      <protection/>
    </xf>
    <xf numFmtId="3" fontId="6" fillId="0" borderId="38" xfId="0" applyNumberFormat="1" applyFont="1" applyFill="1" applyBorder="1" applyAlignment="1">
      <alignment vertical="center"/>
    </xf>
    <xf numFmtId="183" fontId="17" fillId="0" borderId="6" xfId="0" applyNumberFormat="1" applyFont="1" applyFill="1" applyBorder="1" applyAlignment="1" applyProtection="1">
      <alignment horizontal="right" vertical="center"/>
      <protection locked="0"/>
    </xf>
    <xf numFmtId="3" fontId="9" fillId="0" borderId="39" xfId="0" applyNumberFormat="1" applyFont="1" applyFill="1" applyBorder="1" applyAlignment="1" applyProtection="1">
      <alignment horizontal="center" vertical="center"/>
      <protection/>
    </xf>
    <xf numFmtId="3" fontId="6" fillId="0" borderId="40" xfId="0" applyNumberFormat="1" applyFont="1" applyFill="1" applyBorder="1" applyAlignment="1">
      <alignment vertical="center"/>
    </xf>
    <xf numFmtId="183" fontId="17" fillId="0" borderId="41" xfId="0" applyNumberFormat="1" applyFont="1" applyFill="1" applyBorder="1" applyAlignment="1" applyProtection="1">
      <alignment vertical="center"/>
      <protection locked="0"/>
    </xf>
    <xf numFmtId="184" fontId="17" fillId="0" borderId="42" xfId="0" applyNumberFormat="1" applyFont="1" applyFill="1" applyBorder="1" applyAlignment="1">
      <alignment horizontal="right" vertical="center"/>
    </xf>
    <xf numFmtId="183" fontId="17" fillId="0" borderId="39" xfId="0" applyNumberFormat="1" applyFont="1" applyFill="1" applyBorder="1" applyAlignment="1" applyProtection="1">
      <alignment vertical="center"/>
      <protection locked="0"/>
    </xf>
    <xf numFmtId="3" fontId="9" fillId="0" borderId="43" xfId="0" applyNumberFormat="1" applyFont="1" applyFill="1" applyBorder="1" applyAlignment="1" applyProtection="1">
      <alignment horizontal="center" vertical="center"/>
      <protection/>
    </xf>
    <xf numFmtId="3" fontId="9" fillId="0" borderId="44" xfId="0" applyNumberFormat="1" applyFont="1" applyFill="1" applyBorder="1" applyAlignment="1" applyProtection="1">
      <alignment horizontal="center" vertical="center"/>
      <protection/>
    </xf>
    <xf numFmtId="183" fontId="17" fillId="0" borderId="15" xfId="0" applyNumberFormat="1" applyFont="1" applyFill="1" applyBorder="1" applyAlignment="1" applyProtection="1">
      <alignment horizontal="right" vertical="center"/>
      <protection locked="0"/>
    </xf>
    <xf numFmtId="183" fontId="17" fillId="0" borderId="15" xfId="0" applyNumberFormat="1" applyFont="1" applyFill="1" applyBorder="1" applyAlignment="1" applyProtection="1">
      <alignment vertical="center"/>
      <protection locked="0"/>
    </xf>
    <xf numFmtId="184" fontId="17" fillId="0" borderId="15" xfId="0" applyNumberFormat="1" applyFont="1" applyFill="1" applyBorder="1" applyAlignment="1">
      <alignment/>
    </xf>
    <xf numFmtId="3" fontId="6" fillId="0" borderId="45" xfId="0" applyNumberFormat="1" applyFont="1" applyFill="1" applyBorder="1" applyAlignment="1">
      <alignment vertical="center"/>
    </xf>
    <xf numFmtId="183" fontId="17" fillId="0" borderId="46" xfId="0" applyNumberFormat="1" applyFont="1" applyFill="1" applyBorder="1" applyAlignment="1" applyProtection="1">
      <alignment horizontal="right" vertical="center"/>
      <protection locked="0"/>
    </xf>
    <xf numFmtId="183" fontId="17" fillId="0" borderId="46" xfId="0" applyNumberFormat="1" applyFont="1" applyFill="1" applyBorder="1" applyAlignment="1" applyProtection="1">
      <alignment vertical="center"/>
      <protection locked="0"/>
    </xf>
    <xf numFmtId="184" fontId="17" fillId="0" borderId="46" xfId="0" applyNumberFormat="1" applyFont="1" applyFill="1" applyBorder="1" applyAlignment="1">
      <alignment/>
    </xf>
    <xf numFmtId="3" fontId="6" fillId="0" borderId="46" xfId="0" applyNumberFormat="1" applyFont="1" applyFill="1" applyBorder="1" applyAlignment="1">
      <alignment vertical="center"/>
    </xf>
    <xf numFmtId="3" fontId="9" fillId="0" borderId="3" xfId="0" applyNumberFormat="1" applyFont="1" applyFill="1" applyBorder="1" applyAlignment="1" applyProtection="1">
      <alignment horizontal="center" vertical="center"/>
      <protection/>
    </xf>
    <xf numFmtId="3" fontId="9" fillId="0" borderId="47" xfId="0" applyNumberFormat="1" applyFont="1" applyFill="1" applyBorder="1" applyAlignment="1" applyProtection="1">
      <alignment horizontal="center" vertical="center"/>
      <protection/>
    </xf>
    <xf numFmtId="3" fontId="6" fillId="0" borderId="18" xfId="0" applyNumberFormat="1" applyFont="1" applyFill="1" applyBorder="1" applyAlignment="1">
      <alignment vertical="center"/>
    </xf>
    <xf numFmtId="183" fontId="17" fillId="0" borderId="47" xfId="0" applyNumberFormat="1" applyFont="1" applyFill="1" applyBorder="1" applyAlignment="1" applyProtection="1">
      <alignment horizontal="right" vertical="center"/>
      <protection locked="0"/>
    </xf>
    <xf numFmtId="183" fontId="17" fillId="0" borderId="18" xfId="0" applyNumberFormat="1" applyFont="1" applyFill="1" applyBorder="1" applyAlignment="1" applyProtection="1">
      <alignment vertical="center"/>
      <protection locked="0"/>
    </xf>
    <xf numFmtId="184" fontId="17" fillId="0" borderId="18" xfId="0" applyNumberFormat="1" applyFont="1" applyFill="1" applyBorder="1" applyAlignment="1">
      <alignment/>
    </xf>
    <xf numFmtId="0" fontId="15" fillId="0" borderId="0" xfId="0" applyNumberFormat="1" applyFont="1" applyFill="1" applyAlignment="1">
      <alignment/>
    </xf>
    <xf numFmtId="0" fontId="19" fillId="0" borderId="0" xfId="0" applyNumberFormat="1" applyFont="1" applyFill="1" applyAlignment="1">
      <alignment vertical="top"/>
    </xf>
    <xf numFmtId="0" fontId="9" fillId="0" borderId="0" xfId="0" applyNumberFormat="1" applyFont="1" applyFill="1" applyAlignment="1">
      <alignment/>
    </xf>
    <xf numFmtId="41" fontId="6" fillId="0" borderId="0" xfId="0" applyNumberFormat="1" applyFont="1" applyFill="1" applyAlignment="1">
      <alignment/>
    </xf>
    <xf numFmtId="0" fontId="9" fillId="0" borderId="11" xfId="0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9" fillId="0" borderId="21" xfId="0" applyNumberFormat="1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horizontal="center" vertical="center"/>
    </xf>
    <xf numFmtId="0" fontId="9" fillId="0" borderId="48" xfId="0" applyNumberFormat="1" applyFont="1" applyFill="1" applyBorder="1" applyAlignment="1">
      <alignment horizontal="center" vertical="center"/>
    </xf>
    <xf numFmtId="0" fontId="9" fillId="0" borderId="49" xfId="0" applyNumberFormat="1" applyFont="1" applyFill="1" applyBorder="1" applyAlignment="1">
      <alignment horizontal="center" vertical="center"/>
    </xf>
    <xf numFmtId="0" fontId="9" fillId="0" borderId="50" xfId="0" applyNumberFormat="1" applyFont="1" applyFill="1" applyBorder="1" applyAlignment="1">
      <alignment horizontal="center" vertical="center"/>
    </xf>
    <xf numFmtId="0" fontId="9" fillId="0" borderId="51" xfId="0" applyNumberFormat="1" applyFont="1" applyFill="1" applyBorder="1" applyAlignment="1">
      <alignment horizontal="left" vertical="top"/>
    </xf>
    <xf numFmtId="0" fontId="9" fillId="0" borderId="52" xfId="0" applyNumberFormat="1" applyFont="1" applyFill="1" applyBorder="1" applyAlignment="1">
      <alignment horizontal="center" vertical="center"/>
    </xf>
    <xf numFmtId="0" fontId="9" fillId="0" borderId="53" xfId="0" applyNumberFormat="1" applyFont="1" applyFill="1" applyBorder="1" applyAlignment="1">
      <alignment horizontal="center" vertical="center"/>
    </xf>
    <xf numFmtId="0" fontId="9" fillId="0" borderId="51" xfId="0" applyNumberFormat="1" applyFont="1" applyFill="1" applyBorder="1" applyAlignment="1">
      <alignment horizontal="center" vertical="center"/>
    </xf>
    <xf numFmtId="0" fontId="9" fillId="0" borderId="54" xfId="0" applyNumberFormat="1" applyFont="1" applyFill="1" applyBorder="1" applyAlignment="1">
      <alignment horizontal="center" vertical="center"/>
    </xf>
    <xf numFmtId="0" fontId="9" fillId="0" borderId="55" xfId="0" applyNumberFormat="1" applyFont="1" applyFill="1" applyBorder="1" applyAlignment="1">
      <alignment horizontal="center" vertical="center"/>
    </xf>
    <xf numFmtId="0" fontId="9" fillId="0" borderId="47" xfId="0" applyNumberFormat="1" applyFont="1" applyFill="1" applyBorder="1" applyAlignment="1">
      <alignment horizontal="center" vertical="center"/>
    </xf>
    <xf numFmtId="183" fontId="17" fillId="0" borderId="13" xfId="0" applyNumberFormat="1" applyFont="1" applyFill="1" applyBorder="1" applyAlignment="1">
      <alignment horizontal="center" vertical="center"/>
    </xf>
    <xf numFmtId="183" fontId="17" fillId="0" borderId="15" xfId="0" applyNumberFormat="1" applyFont="1" applyFill="1" applyBorder="1" applyAlignment="1">
      <alignment horizontal="center" vertical="center"/>
    </xf>
    <xf numFmtId="183" fontId="17" fillId="0" borderId="0" xfId="0" applyNumberFormat="1" applyFont="1" applyFill="1" applyBorder="1" applyAlignment="1">
      <alignment horizontal="center" vertical="center"/>
    </xf>
    <xf numFmtId="183" fontId="17" fillId="0" borderId="24" xfId="0" applyNumberFormat="1" applyFont="1" applyFill="1" applyBorder="1" applyAlignment="1">
      <alignment horizontal="center" vertical="center"/>
    </xf>
    <xf numFmtId="183" fontId="17" fillId="0" borderId="24" xfId="0" applyNumberFormat="1" applyFont="1" applyFill="1" applyBorder="1" applyAlignment="1">
      <alignment horizontal="center" vertical="center" wrapText="1"/>
    </xf>
    <xf numFmtId="183" fontId="17" fillId="0" borderId="21" xfId="0" applyNumberFormat="1" applyFont="1" applyFill="1" applyBorder="1" applyAlignment="1">
      <alignment horizontal="center" vertical="center"/>
    </xf>
    <xf numFmtId="183" fontId="17" fillId="0" borderId="6" xfId="0" applyNumberFormat="1" applyFont="1" applyFill="1" applyBorder="1" applyAlignment="1">
      <alignment horizontal="center" vertical="center"/>
    </xf>
    <xf numFmtId="183" fontId="17" fillId="0" borderId="6" xfId="0" applyNumberFormat="1" applyFont="1" applyFill="1" applyBorder="1" applyAlignment="1">
      <alignment horizontal="center" vertical="center" wrapText="1"/>
    </xf>
    <xf numFmtId="183" fontId="17" fillId="0" borderId="22" xfId="0" applyNumberFormat="1" applyFont="1" applyFill="1" applyBorder="1" applyAlignment="1">
      <alignment horizontal="center" vertical="center"/>
    </xf>
    <xf numFmtId="0" fontId="9" fillId="0" borderId="25" xfId="0" applyNumberFormat="1" applyFont="1" applyFill="1" applyBorder="1" applyAlignment="1">
      <alignment/>
    </xf>
    <xf numFmtId="184" fontId="17" fillId="0" borderId="0" xfId="0" applyNumberFormat="1" applyFont="1" applyFill="1" applyBorder="1" applyAlignment="1">
      <alignment horizontal="center" vertical="center"/>
    </xf>
    <xf numFmtId="183" fontId="17" fillId="0" borderId="15" xfId="0" applyNumberFormat="1" applyFont="1" applyFill="1" applyBorder="1" applyAlignment="1">
      <alignment horizontal="center" vertical="center" wrapText="1"/>
    </xf>
    <xf numFmtId="0" fontId="18" fillId="0" borderId="15" xfId="0" applyNumberFormat="1" applyFont="1" applyFill="1" applyBorder="1" applyAlignment="1" quotePrefix="1">
      <alignment horizontal="center" vertical="center"/>
    </xf>
    <xf numFmtId="3" fontId="9" fillId="0" borderId="0" xfId="0" applyNumberFormat="1" applyFont="1" applyFill="1" applyBorder="1" applyAlignment="1" applyProtection="1">
      <alignment vertical="center"/>
      <protection/>
    </xf>
    <xf numFmtId="183" fontId="17" fillId="0" borderId="0" xfId="0" applyNumberFormat="1" applyFont="1" applyFill="1" applyBorder="1" applyAlignment="1" applyProtection="1">
      <alignment vertical="center"/>
      <protection locked="0"/>
    </xf>
    <xf numFmtId="183" fontId="17" fillId="0" borderId="21" xfId="0" applyNumberFormat="1" applyFont="1" applyFill="1" applyBorder="1" applyAlignment="1" applyProtection="1">
      <alignment vertical="center"/>
      <protection locked="0"/>
    </xf>
    <xf numFmtId="183" fontId="17" fillId="0" borderId="22" xfId="0" applyNumberFormat="1" applyFont="1" applyFill="1" applyBorder="1" applyAlignment="1" applyProtection="1">
      <alignment vertical="center"/>
      <protection locked="0"/>
    </xf>
    <xf numFmtId="183" fontId="17" fillId="0" borderId="0" xfId="0" applyNumberFormat="1" applyFont="1" applyFill="1" applyBorder="1" applyAlignment="1" applyProtection="1">
      <alignment horizontal="center" vertical="center"/>
      <protection locked="0"/>
    </xf>
    <xf numFmtId="183" fontId="17" fillId="0" borderId="56" xfId="0" applyNumberFormat="1" applyFont="1" applyFill="1" applyBorder="1" applyAlignment="1" applyProtection="1">
      <alignment vertical="center"/>
      <protection locked="0"/>
    </xf>
    <xf numFmtId="183" fontId="17" fillId="0" borderId="35" xfId="0" applyNumberFormat="1" applyFont="1" applyFill="1" applyBorder="1" applyAlignment="1" applyProtection="1">
      <alignment vertical="center"/>
      <protection locked="0"/>
    </xf>
    <xf numFmtId="183" fontId="17" fillId="0" borderId="57" xfId="0" applyNumberFormat="1" applyFont="1" applyFill="1" applyBorder="1" applyAlignment="1" applyProtection="1">
      <alignment vertical="center"/>
      <protection locked="0"/>
    </xf>
    <xf numFmtId="183" fontId="17" fillId="0" borderId="58" xfId="0" applyNumberFormat="1" applyFont="1" applyFill="1" applyBorder="1" applyAlignment="1" applyProtection="1">
      <alignment vertical="center"/>
      <protection locked="0"/>
    </xf>
    <xf numFmtId="183" fontId="17" fillId="0" borderId="13" xfId="0" applyNumberFormat="1" applyFont="1" applyFill="1" applyBorder="1" applyAlignment="1" applyProtection="1">
      <alignment vertical="center"/>
      <protection locked="0"/>
    </xf>
    <xf numFmtId="183" fontId="17" fillId="0" borderId="15" xfId="0" applyNumberFormat="1" applyFont="1" applyFill="1" applyBorder="1" applyAlignment="1">
      <alignment vertical="center"/>
    </xf>
    <xf numFmtId="183" fontId="17" fillId="0" borderId="0" xfId="0" applyNumberFormat="1" applyFont="1" applyFill="1" applyBorder="1" applyAlignment="1">
      <alignment vertical="center"/>
    </xf>
    <xf numFmtId="183" fontId="17" fillId="0" borderId="59" xfId="0" applyNumberFormat="1" applyFont="1" applyFill="1" applyBorder="1" applyAlignment="1">
      <alignment vertical="center"/>
    </xf>
    <xf numFmtId="183" fontId="17" fillId="0" borderId="30" xfId="0" applyNumberFormat="1" applyFont="1" applyFill="1" applyBorder="1" applyAlignment="1">
      <alignment vertical="center"/>
    </xf>
    <xf numFmtId="183" fontId="17" fillId="0" borderId="21" xfId="0" applyNumberFormat="1" applyFont="1" applyFill="1" applyBorder="1" applyAlignment="1">
      <alignment vertical="center"/>
    </xf>
    <xf numFmtId="183" fontId="17" fillId="0" borderId="15" xfId="0" applyNumberFormat="1" applyFont="1" applyFill="1" applyBorder="1" applyAlignment="1" applyProtection="1">
      <alignment vertical="center"/>
      <protection/>
    </xf>
    <xf numFmtId="183" fontId="17" fillId="0" borderId="22" xfId="0" applyNumberFormat="1" applyFont="1" applyFill="1" applyBorder="1" applyAlignment="1">
      <alignment vertical="center"/>
    </xf>
    <xf numFmtId="183" fontId="17" fillId="0" borderId="42" xfId="0" applyNumberFormat="1" applyFont="1" applyFill="1" applyBorder="1" applyAlignment="1" applyProtection="1">
      <alignment vertical="center"/>
      <protection locked="0"/>
    </xf>
    <xf numFmtId="183" fontId="17" fillId="0" borderId="60" xfId="0" applyNumberFormat="1" applyFont="1" applyFill="1" applyBorder="1" applyAlignment="1" applyProtection="1">
      <alignment vertical="center"/>
      <protection locked="0"/>
    </xf>
    <xf numFmtId="183" fontId="17" fillId="0" borderId="61" xfId="0" applyNumberFormat="1" applyFont="1" applyFill="1" applyBorder="1" applyAlignment="1" applyProtection="1">
      <alignment vertical="center"/>
      <protection locked="0"/>
    </xf>
    <xf numFmtId="183" fontId="17" fillId="0" borderId="45" xfId="0" applyNumberFormat="1" applyFont="1" applyFill="1" applyBorder="1" applyAlignment="1" applyProtection="1">
      <alignment vertical="center"/>
      <protection locked="0"/>
    </xf>
    <xf numFmtId="183" fontId="17" fillId="0" borderId="62" xfId="0" applyNumberFormat="1" applyFont="1" applyFill="1" applyBorder="1" applyAlignment="1">
      <alignment vertical="center"/>
    </xf>
    <xf numFmtId="183" fontId="17" fillId="0" borderId="10" xfId="0" applyNumberFormat="1" applyFont="1" applyFill="1" applyBorder="1" applyAlignment="1" applyProtection="1">
      <alignment vertical="center"/>
      <protection/>
    </xf>
    <xf numFmtId="183" fontId="17" fillId="0" borderId="46" xfId="0" applyNumberFormat="1" applyFont="1" applyFill="1" applyBorder="1" applyAlignment="1" applyProtection="1">
      <alignment vertical="center"/>
      <protection/>
    </xf>
    <xf numFmtId="183" fontId="17" fillId="0" borderId="16" xfId="0" applyNumberFormat="1" applyFont="1" applyFill="1" applyBorder="1" applyAlignment="1" applyProtection="1">
      <alignment horizontal="right" vertical="center"/>
      <protection locked="0"/>
    </xf>
    <xf numFmtId="183" fontId="17" fillId="0" borderId="63" xfId="0" applyNumberFormat="1" applyFont="1" applyFill="1" applyBorder="1" applyAlignment="1" applyProtection="1">
      <alignment horizontal="right" vertical="center"/>
      <protection locked="0"/>
    </xf>
    <xf numFmtId="183" fontId="17" fillId="0" borderId="18" xfId="0" applyNumberFormat="1" applyFont="1" applyFill="1" applyBorder="1" applyAlignment="1" applyProtection="1">
      <alignment horizontal="right" vertical="center"/>
      <protection locked="0"/>
    </xf>
    <xf numFmtId="183" fontId="17" fillId="0" borderId="20" xfId="0" applyNumberFormat="1" applyFont="1" applyFill="1" applyBorder="1" applyAlignment="1" applyProtection="1">
      <alignment horizontal="right" vertical="center"/>
      <protection locked="0"/>
    </xf>
    <xf numFmtId="0" fontId="20" fillId="0" borderId="0" xfId="0" applyNumberFormat="1" applyFont="1" applyFill="1" applyAlignment="1">
      <alignment vertical="top"/>
    </xf>
    <xf numFmtId="0" fontId="9" fillId="0" borderId="1" xfId="0" applyNumberFormat="1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64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51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183" fontId="6" fillId="0" borderId="0" xfId="0" applyNumberFormat="1" applyFont="1" applyFill="1" applyBorder="1" applyAlignment="1">
      <alignment horizontal="center" vertical="center"/>
    </xf>
    <xf numFmtId="183" fontId="6" fillId="0" borderId="15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vertical="center"/>
    </xf>
    <xf numFmtId="183" fontId="6" fillId="0" borderId="13" xfId="0" applyNumberFormat="1" applyFont="1" applyFill="1" applyBorder="1" applyAlignment="1">
      <alignment horizontal="center" vertical="center"/>
    </xf>
    <xf numFmtId="183" fontId="6" fillId="0" borderId="24" xfId="0" applyNumberFormat="1" applyFont="1" applyFill="1" applyBorder="1" applyAlignment="1">
      <alignment horizontal="center" vertical="center" wrapText="1"/>
    </xf>
    <xf numFmtId="184" fontId="6" fillId="0" borderId="24" xfId="0" applyNumberFormat="1" applyFont="1" applyFill="1" applyBorder="1" applyAlignment="1">
      <alignment horizontal="center" vertical="center"/>
    </xf>
    <xf numFmtId="184" fontId="6" fillId="0" borderId="13" xfId="0" applyNumberFormat="1" applyFont="1" applyFill="1" applyBorder="1" applyAlignment="1">
      <alignment horizontal="center" vertical="center"/>
    </xf>
    <xf numFmtId="184" fontId="6" fillId="0" borderId="16" xfId="0" applyNumberFormat="1" applyFont="1" applyFill="1" applyBorder="1" applyAlignment="1">
      <alignment horizontal="center" vertical="center" wrapText="1"/>
    </xf>
    <xf numFmtId="183" fontId="6" fillId="0" borderId="0" xfId="0" applyNumberFormat="1" applyFont="1" applyFill="1" applyBorder="1" applyAlignment="1">
      <alignment vertical="center"/>
    </xf>
    <xf numFmtId="183" fontId="6" fillId="0" borderId="15" xfId="0" applyNumberFormat="1" applyFont="1" applyFill="1" applyBorder="1" applyAlignment="1">
      <alignment vertical="center"/>
    </xf>
    <xf numFmtId="183" fontId="6" fillId="0" borderId="13" xfId="0" applyNumberFormat="1" applyFont="1" applyFill="1" applyBorder="1" applyAlignment="1">
      <alignment vertical="center"/>
    </xf>
    <xf numFmtId="183" fontId="6" fillId="0" borderId="15" xfId="0" applyNumberFormat="1" applyFont="1" applyFill="1" applyBorder="1" applyAlignment="1">
      <alignment horizontal="center" vertical="center" wrapText="1"/>
    </xf>
    <xf numFmtId="184" fontId="6" fillId="0" borderId="15" xfId="0" applyNumberFormat="1" applyFont="1" applyFill="1" applyBorder="1" applyAlignment="1">
      <alignment vertical="center"/>
    </xf>
    <xf numFmtId="184" fontId="6" fillId="0" borderId="13" xfId="0" applyNumberFormat="1" applyFont="1" applyFill="1" applyBorder="1" applyAlignment="1">
      <alignment vertical="center"/>
    </xf>
    <xf numFmtId="0" fontId="6" fillId="0" borderId="25" xfId="0" applyNumberFormat="1" applyFont="1" applyFill="1" applyBorder="1" applyAlignment="1">
      <alignment horizontal="center"/>
    </xf>
    <xf numFmtId="183" fontId="21" fillId="0" borderId="0" xfId="0" applyNumberFormat="1" applyFont="1" applyFill="1" applyBorder="1" applyAlignment="1">
      <alignment/>
    </xf>
    <xf numFmtId="0" fontId="6" fillId="0" borderId="5" xfId="0" applyNumberFormat="1" applyFont="1" applyFill="1" applyBorder="1" applyAlignment="1">
      <alignment horizontal="center"/>
    </xf>
    <xf numFmtId="0" fontId="6" fillId="0" borderId="15" xfId="0" applyNumberFormat="1" applyFont="1" applyFill="1" applyBorder="1" applyAlignment="1">
      <alignment horizontal="center"/>
    </xf>
    <xf numFmtId="3" fontId="6" fillId="0" borderId="25" xfId="0" applyNumberFormat="1" applyFont="1" applyFill="1" applyBorder="1" applyAlignment="1" applyProtection="1">
      <alignment horizontal="center" vertical="center"/>
      <protection/>
    </xf>
    <xf numFmtId="3" fontId="6" fillId="0" borderId="0" xfId="0" applyNumberFormat="1" applyFont="1" applyFill="1" applyBorder="1" applyAlignment="1" applyProtection="1">
      <alignment vertical="center"/>
      <protection/>
    </xf>
    <xf numFmtId="3" fontId="6" fillId="0" borderId="5" xfId="0" applyNumberFormat="1" applyFont="1" applyFill="1" applyBorder="1" applyAlignment="1" applyProtection="1">
      <alignment horizontal="center" vertical="center"/>
      <protection/>
    </xf>
    <xf numFmtId="3" fontId="6" fillId="0" borderId="6" xfId="0" applyNumberFormat="1" applyFont="1" applyFill="1" applyBorder="1" applyAlignment="1" applyProtection="1">
      <alignment vertical="center"/>
      <protection/>
    </xf>
    <xf numFmtId="183" fontId="6" fillId="0" borderId="15" xfId="0" applyNumberFormat="1" applyFont="1" applyFill="1" applyBorder="1" applyAlignment="1" applyProtection="1">
      <alignment vertical="center"/>
      <protection locked="0"/>
    </xf>
    <xf numFmtId="183" fontId="6" fillId="0" borderId="0" xfId="0" applyNumberFormat="1" applyFont="1" applyFill="1" applyBorder="1" applyAlignment="1" applyProtection="1">
      <alignment vertical="center"/>
      <protection locked="0"/>
    </xf>
    <xf numFmtId="183" fontId="6" fillId="0" borderId="21" xfId="0" applyNumberFormat="1" applyFont="1" applyFill="1" applyBorder="1" applyAlignment="1" applyProtection="1">
      <alignment vertical="center"/>
      <protection locked="0"/>
    </xf>
    <xf numFmtId="183" fontId="6" fillId="0" borderId="6" xfId="0" applyNumberFormat="1" applyFont="1" applyFill="1" applyBorder="1" applyAlignment="1" applyProtection="1">
      <alignment vertical="center"/>
      <protection locked="0"/>
    </xf>
    <xf numFmtId="41" fontId="6" fillId="0" borderId="0" xfId="0" applyNumberFormat="1" applyFont="1" applyFill="1" applyBorder="1" applyAlignment="1">
      <alignment/>
    </xf>
    <xf numFmtId="183" fontId="6" fillId="0" borderId="0" xfId="0" applyNumberFormat="1" applyFont="1" applyFill="1" applyBorder="1" applyAlignment="1" applyProtection="1">
      <alignment horizontal="center" vertical="center"/>
      <protection locked="0"/>
    </xf>
    <xf numFmtId="3" fontId="6" fillId="0" borderId="31" xfId="0" applyNumberFormat="1" applyFont="1" applyFill="1" applyBorder="1" applyAlignment="1" applyProtection="1">
      <alignment horizontal="center" vertical="center"/>
      <protection/>
    </xf>
    <xf numFmtId="3" fontId="6" fillId="0" borderId="32" xfId="0" applyNumberFormat="1" applyFont="1" applyFill="1" applyBorder="1" applyAlignment="1" applyProtection="1">
      <alignment vertical="center"/>
      <protection/>
    </xf>
    <xf numFmtId="3" fontId="6" fillId="0" borderId="33" xfId="0" applyNumberFormat="1" applyFont="1" applyFill="1" applyBorder="1" applyAlignment="1" applyProtection="1">
      <alignment horizontal="center" vertical="center"/>
      <protection/>
    </xf>
    <xf numFmtId="3" fontId="6" fillId="0" borderId="34" xfId="0" applyNumberFormat="1" applyFont="1" applyFill="1" applyBorder="1" applyAlignment="1" applyProtection="1">
      <alignment horizontal="center" vertical="center"/>
      <protection/>
    </xf>
    <xf numFmtId="183" fontId="6" fillId="0" borderId="56" xfId="0" applyNumberFormat="1" applyFont="1" applyFill="1" applyBorder="1" applyAlignment="1" applyProtection="1">
      <alignment vertical="center"/>
      <protection locked="0"/>
    </xf>
    <xf numFmtId="183" fontId="6" fillId="0" borderId="35" xfId="0" applyNumberFormat="1" applyFont="1" applyFill="1" applyBorder="1" applyAlignment="1" applyProtection="1">
      <alignment vertical="center"/>
      <protection locked="0"/>
    </xf>
    <xf numFmtId="183" fontId="6" fillId="0" borderId="10" xfId="0" applyNumberFormat="1" applyFont="1" applyFill="1" applyBorder="1" applyAlignment="1" applyProtection="1">
      <alignment vertical="center"/>
      <protection locked="0"/>
    </xf>
    <xf numFmtId="183" fontId="6" fillId="0" borderId="11" xfId="0" applyNumberFormat="1" applyFont="1" applyFill="1" applyBorder="1" applyAlignment="1" applyProtection="1">
      <alignment vertical="center"/>
      <protection locked="0"/>
    </xf>
    <xf numFmtId="3" fontId="6" fillId="0" borderId="7" xfId="0" applyNumberFormat="1" applyFont="1" applyFill="1" applyBorder="1" applyAlignment="1" applyProtection="1">
      <alignment horizontal="center" vertical="center"/>
      <protection/>
    </xf>
    <xf numFmtId="3" fontId="6" fillId="0" borderId="8" xfId="0" applyNumberFormat="1" applyFont="1" applyFill="1" applyBorder="1" applyAlignment="1" applyProtection="1">
      <alignment horizontal="center" vertical="center"/>
      <protection/>
    </xf>
    <xf numFmtId="3" fontId="6" fillId="0" borderId="6" xfId="0" applyNumberFormat="1" applyFont="1" applyFill="1" applyBorder="1" applyAlignment="1" applyProtection="1">
      <alignment horizontal="center" vertical="center"/>
      <protection/>
    </xf>
    <xf numFmtId="183" fontId="6" fillId="0" borderId="15" xfId="0" applyNumberFormat="1" applyFont="1" applyFill="1" applyBorder="1" applyAlignment="1" applyProtection="1">
      <alignment/>
      <protection locked="0"/>
    </xf>
    <xf numFmtId="3" fontId="6" fillId="0" borderId="65" xfId="0" applyNumberFormat="1" applyFont="1" applyFill="1" applyBorder="1" applyAlignment="1" applyProtection="1">
      <alignment horizontal="center" vertical="center"/>
      <protection/>
    </xf>
    <xf numFmtId="3" fontId="6" fillId="0" borderId="21" xfId="0" applyNumberFormat="1" applyFont="1" applyFill="1" applyBorder="1" applyAlignment="1" applyProtection="1">
      <alignment horizontal="center" vertical="center"/>
      <protection/>
    </xf>
    <xf numFmtId="183" fontId="6" fillId="0" borderId="21" xfId="0" applyNumberFormat="1" applyFont="1" applyFill="1" applyBorder="1" applyAlignment="1" applyProtection="1">
      <alignment/>
      <protection locked="0"/>
    </xf>
    <xf numFmtId="3" fontId="6" fillId="0" borderId="66" xfId="0" applyNumberFormat="1" applyFont="1" applyFill="1" applyBorder="1" applyAlignment="1" applyProtection="1">
      <alignment horizontal="center" vertical="center"/>
      <protection/>
    </xf>
    <xf numFmtId="183" fontId="6" fillId="0" borderId="66" xfId="0" applyNumberFormat="1" applyFont="1" applyFill="1" applyBorder="1" applyAlignment="1" applyProtection="1">
      <alignment/>
      <protection locked="0"/>
    </xf>
    <xf numFmtId="3" fontId="6" fillId="0" borderId="45" xfId="0" applyNumberFormat="1" applyFont="1" applyFill="1" applyBorder="1" applyAlignment="1" applyProtection="1">
      <alignment horizontal="center" vertical="center"/>
      <protection/>
    </xf>
    <xf numFmtId="183" fontId="6" fillId="0" borderId="46" xfId="0" applyNumberFormat="1" applyFont="1" applyFill="1" applyBorder="1" applyAlignment="1" applyProtection="1">
      <alignment/>
      <protection locked="0"/>
    </xf>
    <xf numFmtId="3" fontId="6" fillId="0" borderId="62" xfId="0" applyNumberFormat="1" applyFont="1" applyFill="1" applyBorder="1" applyAlignment="1" applyProtection="1">
      <alignment horizontal="center" vertical="center"/>
      <protection/>
    </xf>
    <xf numFmtId="3" fontId="6" fillId="0" borderId="43" xfId="0" applyNumberFormat="1" applyFont="1" applyFill="1" applyBorder="1" applyAlignment="1" applyProtection="1">
      <alignment horizontal="center" vertical="center"/>
      <protection/>
    </xf>
    <xf numFmtId="3" fontId="6" fillId="0" borderId="44" xfId="0" applyNumberFormat="1" applyFont="1" applyFill="1" applyBorder="1" applyAlignment="1" applyProtection="1">
      <alignment horizontal="center" vertical="center"/>
      <protection/>
    </xf>
    <xf numFmtId="3" fontId="6" fillId="0" borderId="67" xfId="0" applyNumberFormat="1" applyFont="1" applyFill="1" applyBorder="1" applyAlignment="1" applyProtection="1">
      <alignment horizontal="center" vertical="center"/>
      <protection/>
    </xf>
    <xf numFmtId="3" fontId="6" fillId="0" borderId="68" xfId="0" applyNumberFormat="1" applyFont="1" applyFill="1" applyBorder="1" applyAlignment="1" applyProtection="1">
      <alignment horizontal="center" vertical="center"/>
      <protection/>
    </xf>
    <xf numFmtId="3" fontId="6" fillId="0" borderId="15" xfId="0" applyNumberFormat="1" applyFont="1" applyFill="1" applyBorder="1" applyAlignment="1" applyProtection="1">
      <alignment horizontal="center" vertical="center"/>
      <protection/>
    </xf>
    <xf numFmtId="3" fontId="6" fillId="0" borderId="69" xfId="0" applyNumberFormat="1" applyFont="1" applyFill="1" applyBorder="1" applyAlignment="1" applyProtection="1">
      <alignment horizontal="center" vertical="center"/>
      <protection/>
    </xf>
    <xf numFmtId="3" fontId="6" fillId="0" borderId="18" xfId="0" applyNumberFormat="1" applyFont="1" applyFill="1" applyBorder="1" applyAlignment="1" applyProtection="1">
      <alignment horizontal="center" vertical="center"/>
      <protection/>
    </xf>
    <xf numFmtId="183" fontId="6" fillId="0" borderId="18" xfId="0" applyNumberFormat="1" applyFont="1" applyFill="1" applyBorder="1" applyAlignment="1" applyProtection="1">
      <alignment/>
      <protection locked="0"/>
    </xf>
    <xf numFmtId="183" fontId="6" fillId="0" borderId="0" xfId="0" applyNumberFormat="1" applyFont="1" applyFill="1" applyBorder="1" applyAlignment="1" applyProtection="1">
      <alignment/>
      <protection locked="0"/>
    </xf>
    <xf numFmtId="0" fontId="19" fillId="0" borderId="0" xfId="0" applyFont="1" applyFill="1" applyAlignment="1">
      <alignment vertical="center"/>
    </xf>
    <xf numFmtId="49" fontId="6" fillId="0" borderId="0" xfId="0" applyNumberFormat="1" applyFont="1" applyFill="1" applyAlignment="1">
      <alignment/>
    </xf>
    <xf numFmtId="0" fontId="6" fillId="0" borderId="2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46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183" fontId="6" fillId="0" borderId="13" xfId="0" applyNumberFormat="1" applyFont="1" applyFill="1" applyBorder="1" applyAlignment="1">
      <alignment vertical="center"/>
    </xf>
    <xf numFmtId="183" fontId="6" fillId="0" borderId="24" xfId="0" applyNumberFormat="1" applyFont="1" applyFill="1" applyBorder="1" applyAlignment="1">
      <alignment horizontal="center" vertical="center"/>
    </xf>
    <xf numFmtId="183" fontId="6" fillId="0" borderId="15" xfId="0" applyNumberFormat="1" applyFont="1" applyFill="1" applyBorder="1" applyAlignment="1">
      <alignment horizontal="center" vertical="center"/>
    </xf>
    <xf numFmtId="183" fontId="6" fillId="0" borderId="13" xfId="0" applyNumberFormat="1" applyFont="1" applyFill="1" applyBorder="1" applyAlignment="1">
      <alignment horizontal="center" vertical="center"/>
    </xf>
    <xf numFmtId="183" fontId="6" fillId="0" borderId="16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 vertical="center"/>
    </xf>
    <xf numFmtId="49" fontId="14" fillId="0" borderId="14" xfId="0" applyNumberFormat="1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183" fontId="6" fillId="0" borderId="15" xfId="15" applyNumberFormat="1" applyFont="1" applyFill="1" applyBorder="1" applyAlignment="1">
      <alignment vertical="center"/>
    </xf>
    <xf numFmtId="183" fontId="6" fillId="0" borderId="0" xfId="15" applyNumberFormat="1" applyFont="1" applyFill="1" applyBorder="1" applyAlignment="1">
      <alignment vertical="center"/>
    </xf>
    <xf numFmtId="183" fontId="6" fillId="0" borderId="16" xfId="15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14" xfId="0" applyFont="1" applyFill="1" applyBorder="1" applyAlignment="1">
      <alignment horizontal="distributed" vertical="center"/>
    </xf>
    <xf numFmtId="183" fontId="9" fillId="0" borderId="0" xfId="0" applyNumberFormat="1" applyFont="1" applyFill="1" applyBorder="1" applyAlignment="1" applyProtection="1">
      <alignment horizontal="right" vertical="center"/>
      <protection locked="0"/>
    </xf>
    <xf numFmtId="183" fontId="6" fillId="0" borderId="15" xfId="15" applyNumberFormat="1" applyFont="1" applyFill="1" applyBorder="1" applyAlignment="1" applyProtection="1">
      <alignment horizontal="right" vertical="center"/>
      <protection locked="0"/>
    </xf>
    <xf numFmtId="183" fontId="6" fillId="0" borderId="0" xfId="15" applyNumberFormat="1" applyFont="1" applyFill="1" applyBorder="1" applyAlignment="1" applyProtection="1">
      <alignment horizontal="right" vertical="center"/>
      <protection locked="0"/>
    </xf>
    <xf numFmtId="183" fontId="6" fillId="0" borderId="16" xfId="15" applyNumberFormat="1" applyFont="1" applyFill="1" applyBorder="1" applyAlignment="1" applyProtection="1">
      <alignment horizontal="right" vertical="center"/>
      <protection locked="0"/>
    </xf>
    <xf numFmtId="0" fontId="6" fillId="0" borderId="4" xfId="0" applyFont="1" applyFill="1" applyBorder="1" applyAlignment="1">
      <alignment horizontal="distributed" vertical="center"/>
    </xf>
    <xf numFmtId="183" fontId="6" fillId="0" borderId="4" xfId="15" applyNumberFormat="1" applyFont="1" applyFill="1" applyBorder="1" applyAlignment="1" applyProtection="1">
      <alignment horizontal="right" vertical="center"/>
      <protection locked="0"/>
    </xf>
    <xf numFmtId="183" fontId="6" fillId="0" borderId="18" xfId="15" applyNumberFormat="1" applyFont="1" applyFill="1" applyBorder="1" applyAlignment="1" applyProtection="1">
      <alignment horizontal="right" vertical="center"/>
      <protection locked="0"/>
    </xf>
    <xf numFmtId="183" fontId="6" fillId="0" borderId="20" xfId="15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Alignment="1">
      <alignment/>
    </xf>
    <xf numFmtId="0" fontId="9" fillId="0" borderId="0" xfId="0" applyNumberFormat="1" applyFont="1" applyFill="1" applyAlignment="1">
      <alignment horizontal="centerContinuous" wrapText="1"/>
    </xf>
    <xf numFmtId="11" fontId="9" fillId="0" borderId="0" xfId="0" applyNumberFormat="1" applyFont="1" applyFill="1" applyAlignment="1">
      <alignment horizontal="centerContinuous" wrapText="1"/>
    </xf>
    <xf numFmtId="49" fontId="9" fillId="0" borderId="0" xfId="0" applyNumberFormat="1" applyFont="1" applyFill="1" applyAlignment="1">
      <alignment/>
    </xf>
    <xf numFmtId="0" fontId="19" fillId="0" borderId="70" xfId="0" applyNumberFormat="1" applyFont="1" applyFill="1" applyBorder="1" applyAlignment="1">
      <alignment vertical="top"/>
    </xf>
    <xf numFmtId="0" fontId="9" fillId="0" borderId="24" xfId="0" applyNumberFormat="1" applyFont="1" applyFill="1" applyBorder="1" applyAlignment="1">
      <alignment/>
    </xf>
    <xf numFmtId="0" fontId="9" fillId="0" borderId="24" xfId="0" applyNumberFormat="1" applyFont="1" applyFill="1" applyBorder="1" applyAlignment="1">
      <alignment horizontal="centerContinuous" wrapText="1"/>
    </xf>
    <xf numFmtId="11" fontId="9" fillId="0" borderId="24" xfId="0" applyNumberFormat="1" applyFont="1" applyFill="1" applyBorder="1" applyAlignment="1">
      <alignment horizontal="centerContinuous" wrapText="1"/>
    </xf>
    <xf numFmtId="49" fontId="9" fillId="0" borderId="24" xfId="0" applyNumberFormat="1" applyFont="1" applyFill="1" applyBorder="1" applyAlignment="1">
      <alignment/>
    </xf>
    <xf numFmtId="0" fontId="9" fillId="0" borderId="71" xfId="0" applyNumberFormat="1" applyFont="1" applyFill="1" applyBorder="1" applyAlignment="1">
      <alignment/>
    </xf>
    <xf numFmtId="0" fontId="9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3" xfId="0" applyFont="1" applyFill="1" applyBorder="1" applyAlignment="1">
      <alignment horizontal="center" vertical="distributed" textRotation="255"/>
    </xf>
    <xf numFmtId="0" fontId="9" fillId="0" borderId="15" xfId="0" applyFont="1" applyFill="1" applyBorder="1" applyAlignment="1">
      <alignment horizontal="center" vertical="distributed" textRotation="255"/>
    </xf>
    <xf numFmtId="0" fontId="22" fillId="0" borderId="15" xfId="0" applyFont="1" applyFill="1" applyBorder="1" applyAlignment="1">
      <alignment horizontal="center" vertical="distributed" textRotation="255"/>
    </xf>
    <xf numFmtId="0" fontId="9" fillId="0" borderId="16" xfId="0" applyFont="1" applyFill="1" applyBorder="1" applyAlignment="1">
      <alignment horizontal="center" vertical="distributed" textRotation="255"/>
    </xf>
    <xf numFmtId="0" fontId="9" fillId="0" borderId="69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7" xfId="0" applyFont="1" applyFill="1" applyBorder="1" applyAlignment="1">
      <alignment horizontal="center" vertical="distributed" textRotation="255"/>
    </xf>
    <xf numFmtId="0" fontId="9" fillId="0" borderId="18" xfId="0" applyFont="1" applyFill="1" applyBorder="1" applyAlignment="1">
      <alignment horizontal="center" vertical="distributed" textRotation="255"/>
    </xf>
    <xf numFmtId="0" fontId="6" fillId="0" borderId="18" xfId="0" applyFont="1" applyFill="1" applyBorder="1" applyAlignment="1">
      <alignment horizontal="center" vertical="distributed" textRotation="255"/>
    </xf>
    <xf numFmtId="0" fontId="9" fillId="0" borderId="20" xfId="0" applyFont="1" applyFill="1" applyBorder="1" applyAlignment="1">
      <alignment horizontal="center" vertical="distributed" textRotation="255"/>
    </xf>
    <xf numFmtId="0" fontId="9" fillId="0" borderId="70" xfId="0" applyNumberFormat="1" applyFont="1" applyFill="1" applyBorder="1" applyAlignment="1" applyProtection="1">
      <alignment horizontal="center" vertical="center"/>
      <protection locked="0"/>
    </xf>
    <xf numFmtId="183" fontId="9" fillId="0" borderId="15" xfId="0" applyNumberFormat="1" applyFont="1" applyFill="1" applyBorder="1" applyAlignment="1">
      <alignment horizontal="center" vertical="center"/>
    </xf>
    <xf numFmtId="183" fontId="9" fillId="0" borderId="16" xfId="0" applyNumberFormat="1" applyFont="1" applyFill="1" applyBorder="1" applyAlignment="1">
      <alignment horizontal="center" vertical="center"/>
    </xf>
    <xf numFmtId="0" fontId="9" fillId="0" borderId="25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/>
    </xf>
    <xf numFmtId="0" fontId="9" fillId="0" borderId="6" xfId="0" applyNumberFormat="1" applyFont="1" applyFill="1" applyBorder="1" applyAlignment="1">
      <alignment horizontal="center" vertical="center"/>
    </xf>
    <xf numFmtId="183" fontId="9" fillId="0" borderId="6" xfId="0" applyNumberFormat="1" applyFont="1" applyFill="1" applyBorder="1" applyAlignment="1">
      <alignment vertical="center"/>
    </xf>
    <xf numFmtId="183" fontId="9" fillId="0" borderId="30" xfId="0" applyNumberFormat="1" applyFont="1" applyFill="1" applyBorder="1" applyAlignment="1">
      <alignment vertical="center"/>
    </xf>
    <xf numFmtId="183" fontId="9" fillId="0" borderId="13" xfId="0" applyNumberFormat="1" applyFont="1" applyFill="1" applyBorder="1" applyAlignment="1">
      <alignment vertical="center"/>
    </xf>
    <xf numFmtId="0" fontId="9" fillId="0" borderId="6" xfId="0" applyNumberFormat="1" applyFont="1" applyFill="1" applyBorder="1" applyAlignment="1">
      <alignment horizontal="right" vertical="center"/>
    </xf>
    <xf numFmtId="183" fontId="9" fillId="0" borderId="6" xfId="0" applyNumberFormat="1" applyFont="1" applyFill="1" applyBorder="1" applyAlignment="1" applyProtection="1">
      <alignment horizontal="right"/>
      <protection locked="0"/>
    </xf>
    <xf numFmtId="183" fontId="9" fillId="0" borderId="30" xfId="0" applyNumberFormat="1" applyFont="1" applyFill="1" applyBorder="1" applyAlignment="1" applyProtection="1">
      <alignment horizontal="right"/>
      <protection locked="0"/>
    </xf>
    <xf numFmtId="183" fontId="9" fillId="0" borderId="13" xfId="0" applyNumberFormat="1" applyFont="1" applyFill="1" applyBorder="1" applyAlignment="1" applyProtection="1">
      <alignment horizontal="right"/>
      <protection locked="0"/>
    </xf>
    <xf numFmtId="183" fontId="9" fillId="0" borderId="37" xfId="0" applyNumberFormat="1" applyFont="1" applyFill="1" applyBorder="1" applyAlignment="1" applyProtection="1">
      <alignment horizontal="right"/>
      <protection locked="0"/>
    </xf>
    <xf numFmtId="183" fontId="9" fillId="0" borderId="72" xfId="0" applyNumberFormat="1" applyFont="1" applyFill="1" applyBorder="1" applyAlignment="1" applyProtection="1">
      <alignment horizontal="right"/>
      <protection locked="0"/>
    </xf>
    <xf numFmtId="0" fontId="9" fillId="0" borderId="33" xfId="0" applyNumberFormat="1" applyFont="1" applyFill="1" applyBorder="1" applyAlignment="1">
      <alignment horizontal="center" vertical="center"/>
    </xf>
    <xf numFmtId="0" fontId="9" fillId="0" borderId="34" xfId="0" applyNumberFormat="1" applyFont="1" applyFill="1" applyBorder="1" applyAlignment="1">
      <alignment horizontal="center" vertical="center"/>
    </xf>
    <xf numFmtId="183" fontId="9" fillId="0" borderId="34" xfId="0" applyNumberFormat="1" applyFont="1" applyFill="1" applyBorder="1" applyAlignment="1" applyProtection="1">
      <alignment horizontal="right"/>
      <protection locked="0"/>
    </xf>
    <xf numFmtId="183" fontId="9" fillId="0" borderId="73" xfId="0" applyNumberFormat="1" applyFont="1" applyFill="1" applyBorder="1" applyAlignment="1" applyProtection="1">
      <alignment horizontal="right"/>
      <protection locked="0"/>
    </xf>
    <xf numFmtId="183" fontId="9" fillId="0" borderId="74" xfId="0" applyNumberFormat="1" applyFont="1" applyFill="1" applyBorder="1" applyAlignment="1" applyProtection="1">
      <alignment horizontal="right"/>
      <protection locked="0"/>
    </xf>
    <xf numFmtId="183" fontId="9" fillId="0" borderId="75" xfId="0" applyNumberFormat="1" applyFont="1" applyFill="1" applyBorder="1" applyAlignment="1" applyProtection="1">
      <alignment horizontal="right"/>
      <protection locked="0"/>
    </xf>
    <xf numFmtId="0" fontId="9" fillId="0" borderId="7" xfId="0" applyNumberFormat="1" applyFont="1" applyFill="1" applyBorder="1" applyAlignment="1">
      <alignment horizontal="center" vertical="center"/>
    </xf>
    <xf numFmtId="0" fontId="9" fillId="0" borderId="8" xfId="0" applyNumberFormat="1" applyFont="1" applyFill="1" applyBorder="1" applyAlignment="1">
      <alignment horizontal="center" vertical="center"/>
    </xf>
    <xf numFmtId="0" fontId="9" fillId="0" borderId="31" xfId="0" applyNumberFormat="1" applyFont="1" applyFill="1" applyBorder="1" applyAlignment="1">
      <alignment horizontal="center" vertical="center"/>
    </xf>
    <xf numFmtId="0" fontId="9" fillId="0" borderId="32" xfId="0" applyNumberFormat="1" applyFont="1" applyFill="1" applyBorder="1" applyAlignment="1">
      <alignment horizontal="center" vertical="center"/>
    </xf>
    <xf numFmtId="183" fontId="9" fillId="0" borderId="32" xfId="0" applyNumberFormat="1" applyFont="1" applyFill="1" applyBorder="1" applyAlignment="1" applyProtection="1">
      <alignment horizontal="right"/>
      <protection locked="0"/>
    </xf>
    <xf numFmtId="183" fontId="9" fillId="0" borderId="76" xfId="0" applyNumberFormat="1" applyFont="1" applyFill="1" applyBorder="1" applyAlignment="1" applyProtection="1">
      <alignment horizontal="right"/>
      <protection locked="0"/>
    </xf>
    <xf numFmtId="183" fontId="9" fillId="0" borderId="77" xfId="0" applyNumberFormat="1" applyFont="1" applyFill="1" applyBorder="1" applyAlignment="1" applyProtection="1">
      <alignment horizontal="right"/>
      <protection locked="0"/>
    </xf>
    <xf numFmtId="183" fontId="9" fillId="0" borderId="78" xfId="0" applyNumberFormat="1" applyFont="1" applyFill="1" applyBorder="1" applyAlignment="1" applyProtection="1">
      <alignment horizontal="right"/>
      <protection locked="0"/>
    </xf>
    <xf numFmtId="0" fontId="9" fillId="0" borderId="79" xfId="0" applyNumberFormat="1" applyFont="1" applyFill="1" applyBorder="1" applyAlignment="1">
      <alignment horizontal="center" vertical="center"/>
    </xf>
    <xf numFmtId="0" fontId="9" fillId="0" borderId="43" xfId="0" applyNumberFormat="1" applyFont="1" applyFill="1" applyBorder="1" applyAlignment="1">
      <alignment horizontal="center" vertical="center"/>
    </xf>
    <xf numFmtId="183" fontId="9" fillId="0" borderId="21" xfId="0" applyNumberFormat="1" applyFont="1" applyFill="1" applyBorder="1" applyAlignment="1" applyProtection="1">
      <alignment horizontal="right"/>
      <protection locked="0"/>
    </xf>
    <xf numFmtId="0" fontId="9" fillId="0" borderId="80" xfId="0" applyNumberFormat="1" applyFont="1" applyFill="1" applyBorder="1" applyAlignment="1">
      <alignment horizontal="center" vertical="center"/>
    </xf>
    <xf numFmtId="0" fontId="9" fillId="0" borderId="66" xfId="0" applyNumberFormat="1" applyFont="1" applyFill="1" applyBorder="1" applyAlignment="1">
      <alignment horizontal="center" vertical="center"/>
    </xf>
    <xf numFmtId="183" fontId="9" fillId="0" borderId="66" xfId="0" applyNumberFormat="1" applyFont="1" applyFill="1" applyBorder="1" applyAlignment="1" applyProtection="1">
      <alignment horizontal="right"/>
      <protection locked="0"/>
    </xf>
    <xf numFmtId="183" fontId="9" fillId="0" borderId="81" xfId="0" applyNumberFormat="1" applyFont="1" applyFill="1" applyBorder="1" applyAlignment="1" applyProtection="1">
      <alignment horizontal="right"/>
      <protection locked="0"/>
    </xf>
    <xf numFmtId="183" fontId="9" fillId="0" borderId="8" xfId="0" applyNumberFormat="1" applyFont="1" applyFill="1" applyBorder="1" applyAlignment="1" applyProtection="1">
      <alignment horizontal="right"/>
      <protection locked="0"/>
    </xf>
    <xf numFmtId="183" fontId="9" fillId="0" borderId="82" xfId="0" applyNumberFormat="1" applyFont="1" applyFill="1" applyBorder="1" applyAlignment="1" applyProtection="1">
      <alignment horizontal="right"/>
      <protection locked="0"/>
    </xf>
    <xf numFmtId="183" fontId="9" fillId="0" borderId="83" xfId="0" applyNumberFormat="1" applyFont="1" applyFill="1" applyBorder="1" applyAlignment="1" applyProtection="1">
      <alignment horizontal="right"/>
      <protection locked="0"/>
    </xf>
    <xf numFmtId="183" fontId="9" fillId="0" borderId="84" xfId="0" applyNumberFormat="1" applyFont="1" applyFill="1" applyBorder="1" applyAlignment="1" applyProtection="1">
      <alignment horizontal="right"/>
      <protection locked="0"/>
    </xf>
    <xf numFmtId="0" fontId="9" fillId="0" borderId="37" xfId="0" applyNumberFormat="1" applyFont="1" applyFill="1" applyBorder="1" applyAlignment="1">
      <alignment horizontal="center" vertical="center"/>
    </xf>
    <xf numFmtId="0" fontId="9" fillId="0" borderId="85" xfId="0" applyNumberFormat="1" applyFont="1" applyFill="1" applyBorder="1" applyAlignment="1">
      <alignment horizontal="center" vertical="center"/>
    </xf>
    <xf numFmtId="0" fontId="9" fillId="0" borderId="3" xfId="0" applyNumberFormat="1" applyFont="1" applyFill="1" applyBorder="1" applyAlignment="1">
      <alignment horizontal="center" vertical="center"/>
    </xf>
    <xf numFmtId="183" fontId="9" fillId="0" borderId="47" xfId="0" applyNumberFormat="1" applyFont="1" applyFill="1" applyBorder="1" applyAlignment="1" applyProtection="1">
      <alignment horizontal="right"/>
      <protection locked="0"/>
    </xf>
    <xf numFmtId="183" fontId="9" fillId="0" borderId="86" xfId="0" applyNumberFormat="1" applyFont="1" applyFill="1" applyBorder="1" applyAlignment="1" applyProtection="1">
      <alignment horizontal="right"/>
      <protection locked="0"/>
    </xf>
    <xf numFmtId="183" fontId="9" fillId="0" borderId="17" xfId="0" applyNumberFormat="1" applyFont="1" applyFill="1" applyBorder="1" applyAlignment="1" applyProtection="1">
      <alignment horizontal="right"/>
      <protection locked="0"/>
    </xf>
    <xf numFmtId="183" fontId="9" fillId="0" borderId="87" xfId="0" applyNumberFormat="1" applyFont="1" applyFill="1" applyBorder="1" applyAlignment="1" applyProtection="1">
      <alignment horizontal="right"/>
      <protection locked="0"/>
    </xf>
    <xf numFmtId="0" fontId="9" fillId="0" borderId="0" xfId="0" applyNumberFormat="1" applyFont="1" applyFill="1" applyBorder="1" applyAlignment="1">
      <alignment/>
    </xf>
    <xf numFmtId="0" fontId="19" fillId="0" borderId="0" xfId="0" applyFont="1" applyFill="1" applyAlignment="1">
      <alignment vertical="top"/>
    </xf>
    <xf numFmtId="0" fontId="6" fillId="0" borderId="24" xfId="0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183" fontId="6" fillId="0" borderId="16" xfId="0" applyNumberFormat="1" applyFont="1" applyFill="1" applyBorder="1" applyAlignment="1">
      <alignment vertical="center" wrapText="1"/>
    </xf>
    <xf numFmtId="0" fontId="14" fillId="0" borderId="5" xfId="0" applyFont="1" applyFill="1" applyBorder="1" applyAlignment="1">
      <alignment horizontal="center" vertical="center"/>
    </xf>
    <xf numFmtId="183" fontId="6" fillId="0" borderId="15" xfId="0" applyNumberFormat="1" applyFont="1" applyFill="1" applyBorder="1" applyAlignment="1" applyProtection="1">
      <alignment horizontal="right" vertical="center"/>
      <protection locked="0"/>
    </xf>
    <xf numFmtId="183" fontId="6" fillId="0" borderId="16" xfId="0" applyNumberFormat="1" applyFont="1" applyFill="1" applyBorder="1" applyAlignment="1" applyProtection="1">
      <alignment horizontal="right" vertical="center"/>
      <protection locked="0"/>
    </xf>
    <xf numFmtId="0" fontId="6" fillId="0" borderId="3" xfId="0" applyFont="1" applyFill="1" applyBorder="1" applyAlignment="1">
      <alignment horizontal="center" vertical="center"/>
    </xf>
    <xf numFmtId="183" fontId="6" fillId="0" borderId="4" xfId="0" applyNumberFormat="1" applyFont="1" applyFill="1" applyBorder="1" applyAlignment="1" applyProtection="1">
      <alignment horizontal="right" vertical="center"/>
      <protection locked="0"/>
    </xf>
    <xf numFmtId="183" fontId="6" fillId="0" borderId="18" xfId="0" applyNumberFormat="1" applyFont="1" applyFill="1" applyBorder="1" applyAlignment="1" applyProtection="1">
      <alignment horizontal="right" vertical="center"/>
      <protection locked="0"/>
    </xf>
    <xf numFmtId="183" fontId="6" fillId="0" borderId="20" xfId="0" applyNumberFormat="1" applyFont="1" applyFill="1" applyBorder="1" applyAlignment="1" applyProtection="1">
      <alignment vertical="center"/>
      <protection locked="0"/>
    </xf>
    <xf numFmtId="183" fontId="6" fillId="0" borderId="0" xfId="0" applyNumberFormat="1" applyFont="1" applyFill="1" applyBorder="1" applyAlignment="1" applyProtection="1">
      <alignment horizontal="right" vertical="center"/>
      <protection locked="0"/>
    </xf>
    <xf numFmtId="183" fontId="6" fillId="0" borderId="4" xfId="0" applyNumberFormat="1" applyFont="1" applyFill="1" applyBorder="1" applyAlignment="1" applyProtection="1">
      <alignment vertical="center"/>
      <protection locked="0"/>
    </xf>
    <xf numFmtId="183" fontId="6" fillId="0" borderId="24" xfId="0" applyNumberFormat="1" applyFont="1" applyFill="1" applyBorder="1" applyAlignment="1">
      <alignment horizontal="right" vertical="center"/>
    </xf>
    <xf numFmtId="0" fontId="23" fillId="0" borderId="0" xfId="0" applyFont="1" applyFill="1" applyAlignment="1">
      <alignment vertical="top"/>
    </xf>
    <xf numFmtId="0" fontId="6" fillId="0" borderId="70" xfId="0" applyFont="1" applyFill="1" applyBorder="1" applyAlignment="1">
      <alignment horizontal="right"/>
    </xf>
    <xf numFmtId="41" fontId="6" fillId="0" borderId="24" xfId="0" applyNumberFormat="1" applyFont="1" applyFill="1" applyBorder="1" applyAlignment="1">
      <alignment vertical="center"/>
    </xf>
    <xf numFmtId="41" fontId="6" fillId="0" borderId="2" xfId="0" applyNumberFormat="1" applyFont="1" applyFill="1" applyBorder="1" applyAlignment="1">
      <alignment vertical="center"/>
    </xf>
    <xf numFmtId="41" fontId="6" fillId="0" borderId="71" xfId="0" applyNumberFormat="1" applyFont="1" applyFill="1" applyBorder="1" applyAlignment="1">
      <alignment vertical="center"/>
    </xf>
    <xf numFmtId="0" fontId="6" fillId="0" borderId="25" xfId="0" applyFont="1" applyFill="1" applyBorder="1" applyAlignment="1">
      <alignment/>
    </xf>
    <xf numFmtId="41" fontId="6" fillId="0" borderId="0" xfId="0" applyNumberFormat="1" applyFont="1" applyFill="1" applyBorder="1" applyAlignment="1">
      <alignment horizontal="center" vertical="center"/>
    </xf>
    <xf numFmtId="41" fontId="6" fillId="0" borderId="16" xfId="0" applyNumberFormat="1" applyFont="1" applyFill="1" applyBorder="1" applyAlignment="1">
      <alignment horizontal="center" vertical="center"/>
    </xf>
    <xf numFmtId="0" fontId="6" fillId="0" borderId="69" xfId="0" applyFont="1" applyFill="1" applyBorder="1" applyAlignment="1">
      <alignment/>
    </xf>
    <xf numFmtId="41" fontId="6" fillId="0" borderId="18" xfId="0" applyNumberFormat="1" applyFont="1" applyFill="1" applyBorder="1" applyAlignment="1">
      <alignment vertical="center"/>
    </xf>
    <xf numFmtId="41" fontId="6" fillId="0" borderId="4" xfId="0" applyNumberFormat="1" applyFont="1" applyFill="1" applyBorder="1" applyAlignment="1">
      <alignment vertical="center"/>
    </xf>
    <xf numFmtId="41" fontId="6" fillId="0" borderId="20" xfId="0" applyNumberFormat="1" applyFont="1" applyFill="1" applyBorder="1" applyAlignment="1">
      <alignment vertical="center"/>
    </xf>
    <xf numFmtId="38" fontId="6" fillId="0" borderId="0" xfId="15" applyFont="1" applyFill="1" applyBorder="1" applyAlignment="1">
      <alignment vertical="center"/>
    </xf>
    <xf numFmtId="38" fontId="6" fillId="0" borderId="16" xfId="15" applyFont="1" applyFill="1" applyBorder="1" applyAlignment="1">
      <alignment vertical="center"/>
    </xf>
    <xf numFmtId="41" fontId="6" fillId="0" borderId="5" xfId="0" applyNumberFormat="1" applyFont="1" applyFill="1" applyBorder="1" applyAlignment="1">
      <alignment horizontal="center" vertical="center"/>
    </xf>
    <xf numFmtId="41" fontId="6" fillId="0" borderId="3" xfId="0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/>
    </xf>
    <xf numFmtId="0" fontId="6" fillId="0" borderId="88" xfId="0" applyFont="1" applyFill="1" applyBorder="1" applyAlignment="1">
      <alignment horizontal="center" vertical="center"/>
    </xf>
    <xf numFmtId="0" fontId="6" fillId="0" borderId="89" xfId="0" applyFont="1" applyFill="1" applyBorder="1" applyAlignment="1">
      <alignment horizontal="center" vertical="center"/>
    </xf>
    <xf numFmtId="0" fontId="6" fillId="0" borderId="90" xfId="0" applyFont="1" applyFill="1" applyBorder="1" applyAlignment="1">
      <alignment horizontal="center" vertical="center"/>
    </xf>
    <xf numFmtId="184" fontId="6" fillId="0" borderId="15" xfId="0" applyNumberFormat="1" applyFont="1" applyFill="1" applyBorder="1" applyAlignment="1">
      <alignment horizontal="center" vertical="center"/>
    </xf>
    <xf numFmtId="184" fontId="6" fillId="0" borderId="0" xfId="0" applyNumberFormat="1" applyFont="1" applyFill="1" applyBorder="1" applyAlignment="1">
      <alignment horizontal="center" vertical="center"/>
    </xf>
    <xf numFmtId="184" fontId="6" fillId="0" borderId="16" xfId="0" applyNumberFormat="1" applyFont="1" applyFill="1" applyBorder="1" applyAlignment="1">
      <alignment horizontal="center" vertical="center"/>
    </xf>
    <xf numFmtId="184" fontId="6" fillId="0" borderId="0" xfId="0" applyNumberFormat="1" applyFont="1" applyFill="1" applyBorder="1" applyAlignment="1">
      <alignment vertical="center"/>
    </xf>
    <xf numFmtId="184" fontId="6" fillId="0" borderId="0" xfId="0" applyNumberFormat="1" applyFont="1" applyFill="1" applyBorder="1" applyAlignment="1" applyProtection="1">
      <alignment vertical="center"/>
      <protection locked="0"/>
    </xf>
    <xf numFmtId="184" fontId="6" fillId="0" borderId="16" xfId="0" applyNumberFormat="1" applyFont="1" applyFill="1" applyBorder="1" applyAlignment="1" applyProtection="1">
      <alignment vertical="center"/>
      <protection locked="0"/>
    </xf>
    <xf numFmtId="184" fontId="6" fillId="0" borderId="20" xfId="0" applyNumberFormat="1" applyFont="1" applyFill="1" applyBorder="1" applyAlignment="1" applyProtection="1">
      <alignment vertical="center"/>
      <protection locked="0"/>
    </xf>
    <xf numFmtId="0" fontId="13" fillId="0" borderId="0" xfId="0" applyFont="1" applyFill="1" applyAlignment="1">
      <alignment/>
    </xf>
    <xf numFmtId="41" fontId="11" fillId="0" borderId="0" xfId="0" applyNumberFormat="1" applyFont="1" applyFill="1" applyAlignment="1">
      <alignment/>
    </xf>
    <xf numFmtId="41" fontId="6" fillId="0" borderId="1" xfId="0" applyNumberFormat="1" applyFont="1" applyFill="1" applyBorder="1" applyAlignment="1">
      <alignment horizontal="right" vertical="top"/>
    </xf>
    <xf numFmtId="0" fontId="6" fillId="0" borderId="24" xfId="0" applyFont="1" applyFill="1" applyBorder="1" applyAlignment="1">
      <alignment/>
    </xf>
    <xf numFmtId="41" fontId="6" fillId="0" borderId="91" xfId="0" applyNumberFormat="1" applyFont="1" applyFill="1" applyBorder="1" applyAlignment="1">
      <alignment horizontal="center" vertical="center"/>
    </xf>
    <xf numFmtId="41" fontId="6" fillId="0" borderId="24" xfId="0" applyNumberFormat="1" applyFont="1" applyFill="1" applyBorder="1" applyAlignment="1">
      <alignment horizontal="center" vertical="center"/>
    </xf>
    <xf numFmtId="41" fontId="8" fillId="0" borderId="2" xfId="0" applyNumberFormat="1" applyFont="1" applyFill="1" applyBorder="1" applyAlignment="1">
      <alignment horizontal="center" vertical="center"/>
    </xf>
    <xf numFmtId="41" fontId="6" fillId="0" borderId="2" xfId="0" applyNumberFormat="1" applyFont="1" applyFill="1" applyBorder="1" applyAlignment="1">
      <alignment horizontal="center" vertical="center"/>
    </xf>
    <xf numFmtId="41" fontId="8" fillId="0" borderId="24" xfId="0" applyNumberFormat="1" applyFont="1" applyFill="1" applyBorder="1" applyAlignment="1">
      <alignment horizontal="center" vertical="center"/>
    </xf>
    <xf numFmtId="41" fontId="8" fillId="0" borderId="29" xfId="0" applyNumberFormat="1" applyFont="1" applyFill="1" applyBorder="1" applyAlignment="1">
      <alignment horizontal="center" vertical="center"/>
    </xf>
    <xf numFmtId="41" fontId="6" fillId="0" borderId="5" xfId="0" applyNumberFormat="1" applyFont="1" applyFill="1" applyBorder="1" applyAlignment="1">
      <alignment horizontal="right" vertical="top"/>
    </xf>
    <xf numFmtId="41" fontId="6" fillId="0" borderId="5" xfId="0" applyNumberFormat="1" applyFont="1" applyFill="1" applyBorder="1" applyAlignment="1">
      <alignment horizontal="left"/>
    </xf>
    <xf numFmtId="41" fontId="6" fillId="0" borderId="3" xfId="0" applyNumberFormat="1" applyFont="1" applyFill="1" applyBorder="1" applyAlignment="1">
      <alignment/>
    </xf>
    <xf numFmtId="0" fontId="6" fillId="0" borderId="18" xfId="0" applyFont="1" applyFill="1" applyBorder="1" applyAlignment="1">
      <alignment/>
    </xf>
    <xf numFmtId="41" fontId="6" fillId="0" borderId="18" xfId="0" applyNumberFormat="1" applyFont="1" applyFill="1" applyBorder="1" applyAlignment="1">
      <alignment horizontal="center" vertical="center"/>
    </xf>
    <xf numFmtId="41" fontId="6" fillId="0" borderId="4" xfId="0" applyNumberFormat="1" applyFont="1" applyFill="1" applyBorder="1" applyAlignment="1">
      <alignment horizontal="center" vertical="center"/>
    </xf>
    <xf numFmtId="41" fontId="6" fillId="0" borderId="23" xfId="0" applyNumberFormat="1" applyFont="1" applyFill="1" applyBorder="1" applyAlignment="1">
      <alignment horizontal="center" vertical="center"/>
    </xf>
    <xf numFmtId="184" fontId="6" fillId="0" borderId="22" xfId="0" applyNumberFormat="1" applyFont="1" applyFill="1" applyBorder="1" applyAlignment="1">
      <alignment horizontal="center" vertical="center"/>
    </xf>
    <xf numFmtId="41" fontId="6" fillId="0" borderId="5" xfId="0" applyNumberFormat="1" applyFont="1" applyFill="1" applyBorder="1" applyAlignment="1">
      <alignment vertical="center"/>
    </xf>
    <xf numFmtId="183" fontId="6" fillId="0" borderId="22" xfId="0" applyNumberFormat="1" applyFont="1" applyFill="1" applyBorder="1" applyAlignment="1">
      <alignment vertical="center"/>
    </xf>
    <xf numFmtId="41" fontId="9" fillId="0" borderId="5" xfId="0" applyNumberFormat="1" applyFont="1" applyFill="1" applyBorder="1" applyAlignment="1">
      <alignment horizontal="center" vertical="center"/>
    </xf>
    <xf numFmtId="184" fontId="6" fillId="0" borderId="15" xfId="0" applyNumberFormat="1" applyFont="1" applyFill="1" applyBorder="1" applyAlignment="1" applyProtection="1">
      <alignment horizontal="right" vertical="center"/>
      <protection locked="0"/>
    </xf>
    <xf numFmtId="184" fontId="6" fillId="0" borderId="0" xfId="0" applyNumberFormat="1" applyFont="1" applyFill="1" applyBorder="1" applyAlignment="1" applyProtection="1">
      <alignment horizontal="right" vertical="center"/>
      <protection locked="0"/>
    </xf>
    <xf numFmtId="184" fontId="6" fillId="0" borderId="15" xfId="0" applyNumberFormat="1" applyFont="1" applyFill="1" applyBorder="1" applyAlignment="1" applyProtection="1">
      <alignment horizontal="right" vertical="center"/>
      <protection locked="0"/>
    </xf>
    <xf numFmtId="184" fontId="6" fillId="0" borderId="22" xfId="0" applyNumberFormat="1" applyFont="1" applyFill="1" applyBorder="1" applyAlignment="1" applyProtection="1">
      <alignment horizontal="right" vertical="center"/>
      <protection locked="0"/>
    </xf>
    <xf numFmtId="0" fontId="9" fillId="0" borderId="25" xfId="0" applyFont="1" applyFill="1" applyBorder="1" applyAlignment="1">
      <alignment horizontal="center" vertical="center"/>
    </xf>
    <xf numFmtId="41" fontId="9" fillId="0" borderId="3" xfId="0" applyNumberFormat="1" applyFont="1" applyFill="1" applyBorder="1" applyAlignment="1">
      <alignment horizontal="center" vertical="center"/>
    </xf>
    <xf numFmtId="184" fontId="6" fillId="0" borderId="18" xfId="0" applyNumberFormat="1" applyFont="1" applyFill="1" applyBorder="1" applyAlignment="1" applyProtection="1">
      <alignment horizontal="right" vertical="center"/>
      <protection locked="0"/>
    </xf>
    <xf numFmtId="184" fontId="6" fillId="0" borderId="4" xfId="0" applyNumberFormat="1" applyFont="1" applyFill="1" applyBorder="1" applyAlignment="1" applyProtection="1">
      <alignment horizontal="right" vertical="center"/>
      <protection locked="0"/>
    </xf>
    <xf numFmtId="184" fontId="6" fillId="0" borderId="23" xfId="0" applyNumberFormat="1" applyFont="1" applyFill="1" applyBorder="1" applyAlignment="1" applyProtection="1">
      <alignment horizontal="right" vertical="center"/>
      <protection locked="0"/>
    </xf>
    <xf numFmtId="41" fontId="9" fillId="0" borderId="0" xfId="0" applyNumberFormat="1" applyFont="1" applyFill="1" applyAlignment="1">
      <alignment/>
    </xf>
    <xf numFmtId="180" fontId="6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92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183" fontId="6" fillId="0" borderId="18" xfId="0" applyNumberFormat="1" applyFont="1" applyFill="1" applyBorder="1" applyAlignment="1">
      <alignment vertical="center"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183" fontId="14" fillId="0" borderId="15" xfId="15" applyNumberFormat="1" applyFont="1" applyFill="1" applyBorder="1" applyAlignment="1">
      <alignment vertical="center"/>
    </xf>
    <xf numFmtId="183" fontId="14" fillId="0" borderId="0" xfId="15" applyNumberFormat="1" applyFont="1" applyFill="1" applyBorder="1" applyAlignment="1">
      <alignment vertical="center"/>
    </xf>
    <xf numFmtId="183" fontId="14" fillId="0" borderId="13" xfId="15" applyNumberFormat="1" applyFont="1" applyFill="1" applyBorder="1" applyAlignment="1">
      <alignment vertical="center"/>
    </xf>
    <xf numFmtId="183" fontId="14" fillId="0" borderId="16" xfId="15" applyNumberFormat="1" applyFont="1" applyFill="1" applyBorder="1" applyAlignment="1">
      <alignment vertical="center"/>
    </xf>
    <xf numFmtId="183" fontId="6" fillId="0" borderId="15" xfId="15" applyNumberFormat="1" applyFont="1" applyFill="1" applyBorder="1" applyAlignment="1" applyProtection="1">
      <alignment horizontal="right" vertical="center"/>
      <protection/>
    </xf>
    <xf numFmtId="0" fontId="0" fillId="0" borderId="14" xfId="0" applyFont="1" applyFill="1" applyBorder="1" applyAlignment="1">
      <alignment horizontal="distributed" vertical="center"/>
    </xf>
    <xf numFmtId="0" fontId="0" fillId="0" borderId="19" xfId="0" applyFont="1" applyFill="1" applyBorder="1" applyAlignment="1">
      <alignment horizontal="distributed" vertical="center"/>
    </xf>
    <xf numFmtId="183" fontId="6" fillId="0" borderId="18" xfId="15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183" fontId="6" fillId="0" borderId="15" xfId="0" applyNumberFormat="1" applyFont="1" applyFill="1" applyBorder="1" applyAlignment="1">
      <alignment/>
    </xf>
    <xf numFmtId="183" fontId="6" fillId="0" borderId="0" xfId="0" applyNumberFormat="1" applyFont="1" applyFill="1" applyBorder="1" applyAlignment="1">
      <alignment/>
    </xf>
    <xf numFmtId="183" fontId="6" fillId="0" borderId="13" xfId="0" applyNumberFormat="1" applyFont="1" applyFill="1" applyBorder="1" applyAlignment="1">
      <alignment/>
    </xf>
    <xf numFmtId="183" fontId="6" fillId="0" borderId="6" xfId="0" applyNumberFormat="1" applyFont="1" applyFill="1" applyBorder="1" applyAlignment="1">
      <alignment/>
    </xf>
    <xf numFmtId="184" fontId="6" fillId="0" borderId="15" xfId="0" applyNumberFormat="1" applyFont="1" applyFill="1" applyBorder="1" applyAlignment="1">
      <alignment/>
    </xf>
    <xf numFmtId="184" fontId="6" fillId="0" borderId="59" xfId="0" applyNumberFormat="1" applyFont="1" applyFill="1" applyBorder="1" applyAlignment="1">
      <alignment/>
    </xf>
    <xf numFmtId="184" fontId="6" fillId="0" borderId="30" xfId="0" applyNumberFormat="1" applyFont="1" applyFill="1" applyBorder="1" applyAlignment="1">
      <alignment/>
    </xf>
    <xf numFmtId="184" fontId="6" fillId="0" borderId="13" xfId="0" applyNumberFormat="1" applyFont="1" applyFill="1" applyBorder="1" applyAlignment="1">
      <alignment/>
    </xf>
    <xf numFmtId="184" fontId="6" fillId="0" borderId="16" xfId="0" applyNumberFormat="1" applyFont="1" applyFill="1" applyBorder="1" applyAlignment="1">
      <alignment/>
    </xf>
    <xf numFmtId="184" fontId="6" fillId="0" borderId="30" xfId="0" applyNumberFormat="1" applyFont="1" applyFill="1" applyBorder="1" applyAlignment="1">
      <alignment vertical="center"/>
    </xf>
    <xf numFmtId="184" fontId="6" fillId="0" borderId="16" xfId="0" applyNumberFormat="1" applyFont="1" applyFill="1" applyBorder="1" applyAlignment="1">
      <alignment vertical="center"/>
    </xf>
    <xf numFmtId="184" fontId="6" fillId="0" borderId="45" xfId="0" applyNumberFormat="1" applyFont="1" applyFill="1" applyBorder="1" applyAlignment="1">
      <alignment/>
    </xf>
    <xf numFmtId="184" fontId="6" fillId="0" borderId="46" xfId="0" applyNumberFormat="1" applyFont="1" applyFill="1" applyBorder="1" applyAlignment="1">
      <alignment/>
    </xf>
    <xf numFmtId="184" fontId="6" fillId="0" borderId="56" xfId="0" applyNumberFormat="1" applyFont="1" applyFill="1" applyBorder="1" applyAlignment="1">
      <alignment vertical="center"/>
    </xf>
    <xf numFmtId="184" fontId="6" fillId="0" borderId="35" xfId="0" applyNumberFormat="1" applyFont="1" applyFill="1" applyBorder="1" applyAlignment="1">
      <alignment/>
    </xf>
    <xf numFmtId="184" fontId="6" fillId="0" borderId="56" xfId="0" applyNumberFormat="1" applyFont="1" applyFill="1" applyBorder="1" applyAlignment="1">
      <alignment/>
    </xf>
    <xf numFmtId="184" fontId="6" fillId="0" borderId="93" xfId="0" applyNumberFormat="1" applyFont="1" applyFill="1" applyBorder="1" applyAlignment="1">
      <alignment vertical="center"/>
    </xf>
    <xf numFmtId="184" fontId="6" fillId="0" borderId="10" xfId="0" applyNumberFormat="1" applyFont="1" applyFill="1" applyBorder="1" applyAlignment="1">
      <alignment vertical="center"/>
    </xf>
    <xf numFmtId="184" fontId="6" fillId="0" borderId="11" xfId="0" applyNumberFormat="1" applyFont="1" applyFill="1" applyBorder="1" applyAlignment="1">
      <alignment/>
    </xf>
    <xf numFmtId="184" fontId="6" fillId="0" borderId="10" xfId="0" applyNumberFormat="1" applyFont="1" applyFill="1" applyBorder="1" applyAlignment="1">
      <alignment/>
    </xf>
    <xf numFmtId="184" fontId="6" fillId="0" borderId="12" xfId="0" applyNumberFormat="1" applyFont="1" applyFill="1" applyBorder="1" applyAlignment="1">
      <alignment vertical="center"/>
    </xf>
    <xf numFmtId="184" fontId="6" fillId="0" borderId="21" xfId="0" applyNumberFormat="1" applyFont="1" applyFill="1" applyBorder="1" applyAlignment="1">
      <alignment vertical="center"/>
    </xf>
    <xf numFmtId="184" fontId="6" fillId="0" borderId="21" xfId="0" applyNumberFormat="1" applyFont="1" applyFill="1" applyBorder="1" applyAlignment="1">
      <alignment/>
    </xf>
    <xf numFmtId="184" fontId="6" fillId="0" borderId="72" xfId="0" applyNumberFormat="1" applyFont="1" applyFill="1" applyBorder="1" applyAlignment="1">
      <alignment vertical="center"/>
    </xf>
    <xf numFmtId="184" fontId="6" fillId="0" borderId="66" xfId="0" applyNumberFormat="1" applyFont="1" applyFill="1" applyBorder="1" applyAlignment="1">
      <alignment vertical="center"/>
    </xf>
    <xf numFmtId="184" fontId="6" fillId="0" borderId="66" xfId="0" applyNumberFormat="1" applyFont="1" applyFill="1" applyBorder="1" applyAlignment="1">
      <alignment/>
    </xf>
    <xf numFmtId="184" fontId="6" fillId="0" borderId="78" xfId="0" applyNumberFormat="1" applyFont="1" applyFill="1" applyBorder="1" applyAlignment="1">
      <alignment vertical="center"/>
    </xf>
    <xf numFmtId="184" fontId="6" fillId="0" borderId="46" xfId="0" applyNumberFormat="1" applyFont="1" applyFill="1" applyBorder="1" applyAlignment="1">
      <alignment vertical="center"/>
    </xf>
    <xf numFmtId="184" fontId="6" fillId="0" borderId="63" xfId="0" applyNumberFormat="1" applyFont="1" applyFill="1" applyBorder="1" applyAlignment="1">
      <alignment vertical="center"/>
    </xf>
    <xf numFmtId="184" fontId="6" fillId="0" borderId="18" xfId="0" applyNumberFormat="1" applyFont="1" applyFill="1" applyBorder="1" applyAlignment="1">
      <alignment vertical="center"/>
    </xf>
    <xf numFmtId="184" fontId="6" fillId="0" borderId="18" xfId="0" applyNumberFormat="1" applyFont="1" applyFill="1" applyBorder="1" applyAlignment="1">
      <alignment/>
    </xf>
    <xf numFmtId="184" fontId="6" fillId="0" borderId="2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183" fontId="17" fillId="0" borderId="13" xfId="0" applyNumberFormat="1" applyFont="1" applyFill="1" applyBorder="1" applyAlignment="1">
      <alignment vertical="center"/>
    </xf>
    <xf numFmtId="183" fontId="17" fillId="0" borderId="56" xfId="0" applyNumberFormat="1" applyFont="1" applyFill="1" applyBorder="1" applyAlignment="1" applyProtection="1">
      <alignment vertical="center"/>
      <protection/>
    </xf>
    <xf numFmtId="183" fontId="17" fillId="0" borderId="94" xfId="0" applyNumberFormat="1" applyFont="1" applyFill="1" applyBorder="1" applyAlignment="1" applyProtection="1">
      <alignment vertical="center"/>
      <protection locked="0"/>
    </xf>
    <xf numFmtId="183" fontId="17" fillId="0" borderId="10" xfId="0" applyNumberFormat="1" applyFont="1" applyFill="1" applyBorder="1" applyAlignment="1" applyProtection="1">
      <alignment vertical="center"/>
      <protection locked="0"/>
    </xf>
    <xf numFmtId="183" fontId="17" fillId="0" borderId="14" xfId="0" applyNumberFormat="1" applyFont="1" applyFill="1" applyBorder="1" applyAlignment="1">
      <alignment vertical="center"/>
    </xf>
    <xf numFmtId="183" fontId="17" fillId="0" borderId="18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178" fontId="18" fillId="0" borderId="6" xfId="0" applyNumberFormat="1" applyFont="1" applyFill="1" applyBorder="1" applyAlignment="1">
      <alignment horizontal="right" vertical="center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184" fontId="17" fillId="0" borderId="15" xfId="0" applyNumberFormat="1" applyFont="1" applyFill="1" applyBorder="1" applyAlignment="1">
      <alignment vertical="center"/>
    </xf>
    <xf numFmtId="184" fontId="17" fillId="0" borderId="0" xfId="0" applyNumberFormat="1" applyFont="1" applyFill="1" applyBorder="1" applyAlignment="1">
      <alignment vertical="center"/>
    </xf>
    <xf numFmtId="184" fontId="17" fillId="0" borderId="22" xfId="0" applyNumberFormat="1" applyFont="1" applyFill="1" applyBorder="1" applyAlignment="1">
      <alignment vertical="center"/>
    </xf>
    <xf numFmtId="184" fontId="17" fillId="0" borderId="56" xfId="0" applyNumberFormat="1" applyFont="1" applyFill="1" applyBorder="1" applyAlignment="1">
      <alignment vertical="center"/>
    </xf>
    <xf numFmtId="184" fontId="17" fillId="0" borderId="95" xfId="0" applyNumberFormat="1" applyFont="1" applyFill="1" applyBorder="1" applyAlignment="1">
      <alignment vertical="center"/>
    </xf>
    <xf numFmtId="184" fontId="17" fillId="0" borderId="58" xfId="0" applyNumberFormat="1" applyFont="1" applyFill="1" applyBorder="1" applyAlignment="1">
      <alignment vertical="center"/>
    </xf>
    <xf numFmtId="183" fontId="9" fillId="0" borderId="96" xfId="0" applyNumberFormat="1" applyFont="1" applyFill="1" applyBorder="1" applyAlignment="1" applyProtection="1">
      <alignment vertical="center"/>
      <protection locked="0"/>
    </xf>
    <xf numFmtId="184" fontId="17" fillId="0" borderId="10" xfId="0" applyNumberFormat="1" applyFont="1" applyFill="1" applyBorder="1" applyAlignment="1">
      <alignment vertical="center"/>
    </xf>
    <xf numFmtId="184" fontId="17" fillId="0" borderId="97" xfId="0" applyNumberFormat="1" applyFont="1" applyFill="1" applyBorder="1" applyAlignment="1">
      <alignment vertical="center"/>
    </xf>
    <xf numFmtId="184" fontId="17" fillId="0" borderId="98" xfId="0" applyNumberFormat="1" applyFont="1" applyFill="1" applyBorder="1" applyAlignment="1">
      <alignment vertical="center"/>
    </xf>
    <xf numFmtId="183" fontId="9" fillId="0" borderId="99" xfId="0" applyNumberFormat="1" applyFont="1" applyFill="1" applyBorder="1" applyAlignment="1" applyProtection="1">
      <alignment vertical="center"/>
      <protection locked="0"/>
    </xf>
    <xf numFmtId="183" fontId="17" fillId="0" borderId="8" xfId="0" applyNumberFormat="1" applyFont="1" applyFill="1" applyBorder="1" applyAlignment="1" applyProtection="1">
      <alignment vertical="center"/>
      <protection locked="0"/>
    </xf>
    <xf numFmtId="184" fontId="17" fillId="0" borderId="68" xfId="0" applyNumberFormat="1" applyFont="1" applyFill="1" applyBorder="1" applyAlignment="1">
      <alignment vertical="center"/>
    </xf>
    <xf numFmtId="184" fontId="17" fillId="0" borderId="26" xfId="0" applyNumberFormat="1" applyFont="1" applyFill="1" applyBorder="1" applyAlignment="1">
      <alignment vertical="center"/>
    </xf>
    <xf numFmtId="184" fontId="17" fillId="0" borderId="27" xfId="0" applyNumberFormat="1" applyFont="1" applyFill="1" applyBorder="1" applyAlignment="1">
      <alignment vertical="center"/>
    </xf>
    <xf numFmtId="184" fontId="17" fillId="0" borderId="100" xfId="0" applyNumberFormat="1" applyFont="1" applyFill="1" applyBorder="1" applyAlignment="1">
      <alignment vertical="center"/>
    </xf>
    <xf numFmtId="184" fontId="17" fillId="0" borderId="101" xfId="0" applyNumberFormat="1" applyFont="1" applyFill="1" applyBorder="1" applyAlignment="1">
      <alignment vertical="center"/>
    </xf>
    <xf numFmtId="184" fontId="17" fillId="0" borderId="102" xfId="0" applyNumberFormat="1" applyFont="1" applyFill="1" applyBorder="1" applyAlignment="1">
      <alignment vertical="center"/>
    </xf>
    <xf numFmtId="183" fontId="17" fillId="0" borderId="103" xfId="0" applyNumberFormat="1" applyFont="1" applyFill="1" applyBorder="1" applyAlignment="1">
      <alignment vertical="center"/>
    </xf>
    <xf numFmtId="184" fontId="17" fillId="0" borderId="57" xfId="0" applyNumberFormat="1" applyFont="1" applyFill="1" applyBorder="1" applyAlignment="1">
      <alignment vertical="center"/>
    </xf>
    <xf numFmtId="184" fontId="17" fillId="0" borderId="104" xfId="0" applyNumberFormat="1" applyFont="1" applyFill="1" applyBorder="1" applyAlignment="1">
      <alignment vertical="center"/>
    </xf>
    <xf numFmtId="183" fontId="17" fillId="0" borderId="105" xfId="0" applyNumberFormat="1" applyFont="1" applyFill="1" applyBorder="1" applyAlignment="1">
      <alignment vertical="center"/>
    </xf>
    <xf numFmtId="184" fontId="17" fillId="0" borderId="105" xfId="0" applyNumberFormat="1" applyFont="1" applyFill="1" applyBorder="1" applyAlignment="1">
      <alignment vertical="center"/>
    </xf>
    <xf numFmtId="184" fontId="17" fillId="0" borderId="75" xfId="0" applyNumberFormat="1" applyFont="1" applyFill="1" applyBorder="1" applyAlignment="1">
      <alignment vertical="center"/>
    </xf>
    <xf numFmtId="183" fontId="9" fillId="0" borderId="13" xfId="0" applyNumberFormat="1" applyFont="1" applyFill="1" applyBorder="1" applyAlignment="1" applyProtection="1">
      <alignment vertical="center"/>
      <protection locked="0"/>
    </xf>
    <xf numFmtId="184" fontId="17" fillId="0" borderId="15" xfId="0" applyNumberFormat="1" applyFont="1" applyFill="1" applyBorder="1" applyAlignment="1">
      <alignment horizontal="right" vertical="center"/>
    </xf>
    <xf numFmtId="184" fontId="17" fillId="0" borderId="0" xfId="0" applyNumberFormat="1" applyFont="1" applyFill="1" applyBorder="1" applyAlignment="1">
      <alignment horizontal="right" vertical="center"/>
    </xf>
    <xf numFmtId="184" fontId="17" fillId="0" borderId="46" xfId="0" applyNumberFormat="1" applyFont="1" applyFill="1" applyBorder="1" applyAlignment="1">
      <alignment vertical="center"/>
    </xf>
    <xf numFmtId="184" fontId="17" fillId="0" borderId="42" xfId="0" applyNumberFormat="1" applyFont="1" applyFill="1" applyBorder="1" applyAlignment="1">
      <alignment vertical="center"/>
    </xf>
    <xf numFmtId="184" fontId="17" fillId="0" borderId="61" xfId="0" applyNumberFormat="1" applyFont="1" applyFill="1" applyBorder="1" applyAlignment="1">
      <alignment vertical="center"/>
    </xf>
    <xf numFmtId="41" fontId="6" fillId="0" borderId="11" xfId="0" applyNumberFormat="1" applyFont="1" applyFill="1" applyBorder="1" applyAlignment="1">
      <alignment horizontal="right"/>
    </xf>
    <xf numFmtId="184" fontId="17" fillId="0" borderId="10" xfId="0" applyNumberFormat="1" applyFont="1" applyFill="1" applyBorder="1" applyAlignment="1">
      <alignment horizontal="right" vertical="center"/>
    </xf>
    <xf numFmtId="184" fontId="17" fillId="0" borderId="10" xfId="0" applyNumberFormat="1" applyFont="1" applyFill="1" applyBorder="1" applyAlignment="1">
      <alignment horizontal="right"/>
    </xf>
    <xf numFmtId="184" fontId="17" fillId="0" borderId="10" xfId="0" applyNumberFormat="1" applyFont="1" applyFill="1" applyBorder="1" applyAlignment="1">
      <alignment/>
    </xf>
    <xf numFmtId="184" fontId="17" fillId="0" borderId="12" xfId="0" applyNumberFormat="1" applyFont="1" applyFill="1" applyBorder="1" applyAlignment="1">
      <alignment/>
    </xf>
    <xf numFmtId="184" fontId="17" fillId="0" borderId="15" xfId="0" applyNumberFormat="1" applyFont="1" applyFill="1" applyBorder="1" applyAlignment="1">
      <alignment horizontal="right"/>
    </xf>
    <xf numFmtId="184" fontId="17" fillId="0" borderId="16" xfId="0" applyNumberFormat="1" applyFont="1" applyFill="1" applyBorder="1" applyAlignment="1">
      <alignment/>
    </xf>
    <xf numFmtId="184" fontId="17" fillId="0" borderId="46" xfId="0" applyNumberFormat="1" applyFont="1" applyFill="1" applyBorder="1" applyAlignment="1">
      <alignment horizontal="right" vertical="center"/>
    </xf>
    <xf numFmtId="184" fontId="17" fillId="0" borderId="46" xfId="0" applyNumberFormat="1" applyFont="1" applyFill="1" applyBorder="1" applyAlignment="1">
      <alignment horizontal="right"/>
    </xf>
    <xf numFmtId="184" fontId="17" fillId="0" borderId="63" xfId="0" applyNumberFormat="1" applyFont="1" applyFill="1" applyBorder="1" applyAlignment="1">
      <alignment/>
    </xf>
    <xf numFmtId="41" fontId="6" fillId="0" borderId="10" xfId="0" applyNumberFormat="1" applyFont="1" applyFill="1" applyBorder="1" applyAlignment="1">
      <alignment horizontal="right"/>
    </xf>
    <xf numFmtId="184" fontId="17" fillId="0" borderId="18" xfId="0" applyNumberFormat="1" applyFont="1" applyFill="1" applyBorder="1" applyAlignment="1">
      <alignment horizontal="right" vertical="center"/>
    </xf>
    <xf numFmtId="184" fontId="17" fillId="0" borderId="18" xfId="0" applyNumberFormat="1" applyFont="1" applyFill="1" applyBorder="1" applyAlignment="1">
      <alignment horizontal="right"/>
    </xf>
    <xf numFmtId="184" fontId="17" fillId="0" borderId="20" xfId="0" applyNumberFormat="1" applyFont="1" applyFill="1" applyBorder="1" applyAlignment="1">
      <alignment/>
    </xf>
    <xf numFmtId="41" fontId="0" fillId="0" borderId="0" xfId="0" applyNumberFormat="1" applyFont="1" applyFill="1" applyAlignment="1">
      <alignment vertical="center"/>
    </xf>
    <xf numFmtId="41" fontId="0" fillId="0" borderId="0" xfId="0" applyNumberFormat="1" applyFont="1" applyFill="1" applyAlignment="1">
      <alignment vertical="center"/>
    </xf>
    <xf numFmtId="49" fontId="0" fillId="0" borderId="0" xfId="0" applyNumberFormat="1" applyFont="1" applyFill="1" applyAlignment="1">
      <alignment vertical="center"/>
    </xf>
    <xf numFmtId="49" fontId="0" fillId="0" borderId="0" xfId="0" applyNumberFormat="1" applyFont="1" applyFill="1" applyAlignment="1">
      <alignment/>
    </xf>
    <xf numFmtId="0" fontId="6" fillId="0" borderId="45" xfId="0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 vertical="center"/>
    </xf>
    <xf numFmtId="0" fontId="6" fillId="0" borderId="0" xfId="0" applyNumberFormat="1" applyFont="1" applyFill="1" applyBorder="1" applyAlignment="1">
      <alignment/>
    </xf>
    <xf numFmtId="0" fontId="10" fillId="0" borderId="0" xfId="0" applyNumberFormat="1" applyFont="1" applyFill="1" applyAlignment="1">
      <alignment/>
    </xf>
    <xf numFmtId="183" fontId="17" fillId="0" borderId="39" xfId="0" applyNumberFormat="1" applyFont="1" applyFill="1" applyBorder="1" applyAlignment="1" applyProtection="1">
      <alignment horizontal="right" vertical="center"/>
      <protection locked="0"/>
    </xf>
    <xf numFmtId="3" fontId="17" fillId="0" borderId="15" xfId="0" applyNumberFormat="1" applyFont="1" applyFill="1" applyBorder="1" applyAlignment="1">
      <alignment horizontal="right"/>
    </xf>
    <xf numFmtId="3" fontId="17" fillId="0" borderId="46" xfId="0" applyNumberFormat="1" applyFont="1" applyFill="1" applyBorder="1" applyAlignment="1">
      <alignment horizontal="right"/>
    </xf>
    <xf numFmtId="3" fontId="15" fillId="0" borderId="0" xfId="0" applyNumberFormat="1" applyFont="1" applyFill="1" applyAlignment="1">
      <alignment/>
    </xf>
    <xf numFmtId="3" fontId="9" fillId="0" borderId="60" xfId="0" applyNumberFormat="1" applyFont="1" applyFill="1" applyBorder="1" applyAlignment="1" applyProtection="1">
      <alignment horizontal="center" vertical="center"/>
      <protection/>
    </xf>
    <xf numFmtId="3" fontId="6" fillId="0" borderId="60" xfId="0" applyNumberFormat="1" applyFont="1" applyFill="1" applyBorder="1" applyAlignment="1" applyProtection="1">
      <alignment horizontal="center" vertical="center"/>
      <protection/>
    </xf>
    <xf numFmtId="183" fontId="6" fillId="0" borderId="60" xfId="0" applyNumberFormat="1" applyFont="1" applyFill="1" applyBorder="1" applyAlignment="1" applyProtection="1">
      <alignment/>
      <protection locked="0"/>
    </xf>
    <xf numFmtId="183" fontId="9" fillId="0" borderId="72" xfId="0" applyNumberFormat="1" applyFont="1" applyFill="1" applyBorder="1" applyAlignment="1">
      <alignment vertical="center"/>
    </xf>
    <xf numFmtId="183" fontId="8" fillId="0" borderId="6" xfId="15" applyNumberFormat="1" applyFont="1" applyFill="1" applyBorder="1" applyAlignment="1" applyProtection="1">
      <alignment vertical="center"/>
      <protection/>
    </xf>
    <xf numFmtId="183" fontId="8" fillId="0" borderId="71" xfId="15" applyNumberFormat="1" applyFont="1" applyFill="1" applyBorder="1" applyAlignment="1" applyProtection="1">
      <alignment vertical="center"/>
      <protection/>
    </xf>
    <xf numFmtId="183" fontId="8" fillId="0" borderId="16" xfId="15" applyNumberFormat="1" applyFont="1" applyFill="1" applyBorder="1" applyAlignment="1" applyProtection="1">
      <alignment vertical="center"/>
      <protection/>
    </xf>
    <xf numFmtId="183" fontId="8" fillId="0" borderId="6" xfId="15" applyNumberFormat="1" applyFont="1" applyFill="1" applyBorder="1" applyAlignment="1" applyProtection="1">
      <alignment horizontal="right" vertical="center"/>
      <protection/>
    </xf>
    <xf numFmtId="183" fontId="8" fillId="0" borderId="16" xfId="15" applyNumberFormat="1" applyFont="1" applyFill="1" applyBorder="1" applyAlignment="1" applyProtection="1">
      <alignment horizontal="right" vertical="center"/>
      <protection/>
    </xf>
    <xf numFmtId="3" fontId="8" fillId="0" borderId="33" xfId="0" applyNumberFormat="1" applyFont="1" applyFill="1" applyBorder="1" applyAlignment="1" applyProtection="1">
      <alignment horizontal="center" vertical="center"/>
      <protection/>
    </xf>
    <xf numFmtId="3" fontId="8" fillId="0" borderId="34" xfId="0" applyNumberFormat="1" applyFont="1" applyFill="1" applyBorder="1" applyAlignment="1" applyProtection="1">
      <alignment horizontal="center" vertical="center"/>
      <protection/>
    </xf>
    <xf numFmtId="183" fontId="8" fillId="0" borderId="35" xfId="15" applyNumberFormat="1" applyFont="1" applyFill="1" applyBorder="1" applyAlignment="1" applyProtection="1">
      <alignment vertical="center"/>
      <protection/>
    </xf>
    <xf numFmtId="183" fontId="8" fillId="0" borderId="36" xfId="15" applyNumberFormat="1" applyFont="1" applyFill="1" applyBorder="1" applyAlignment="1" applyProtection="1">
      <alignment vertical="center"/>
      <protection/>
    </xf>
    <xf numFmtId="183" fontId="8" fillId="0" borderId="36" xfId="15" applyNumberFormat="1" applyFont="1" applyFill="1" applyBorder="1" applyAlignment="1" applyProtection="1">
      <alignment horizontal="right" vertical="center"/>
      <protection/>
    </xf>
    <xf numFmtId="183" fontId="8" fillId="0" borderId="93" xfId="15" applyNumberFormat="1" applyFont="1" applyFill="1" applyBorder="1" applyAlignment="1" applyProtection="1">
      <alignment horizontal="right" vertical="center"/>
      <protection/>
    </xf>
    <xf numFmtId="3" fontId="8" fillId="0" borderId="7" xfId="0" applyNumberFormat="1" applyFont="1" applyFill="1" applyBorder="1" applyAlignment="1" applyProtection="1">
      <alignment horizontal="center" vertical="center"/>
      <protection/>
    </xf>
    <xf numFmtId="3" fontId="8" fillId="0" borderId="8" xfId="0" applyNumberFormat="1" applyFont="1" applyFill="1" applyBorder="1" applyAlignment="1" applyProtection="1">
      <alignment horizontal="center" vertical="center"/>
      <protection/>
    </xf>
    <xf numFmtId="3" fontId="8" fillId="0" borderId="5" xfId="0" applyNumberFormat="1" applyFont="1" applyFill="1" applyBorder="1" applyAlignment="1" applyProtection="1">
      <alignment horizontal="center" vertical="center"/>
      <protection/>
    </xf>
    <xf numFmtId="3" fontId="8" fillId="0" borderId="6" xfId="0" applyNumberFormat="1" applyFont="1" applyFill="1" applyBorder="1" applyAlignment="1" applyProtection="1">
      <alignment horizontal="center" vertical="center"/>
      <protection/>
    </xf>
    <xf numFmtId="183" fontId="8" fillId="0" borderId="13" xfId="15" applyNumberFormat="1" applyFont="1" applyFill="1" applyBorder="1" applyAlignment="1" applyProtection="1">
      <alignment vertical="center"/>
      <protection/>
    </xf>
    <xf numFmtId="3" fontId="8" fillId="0" borderId="31" xfId="0" applyNumberFormat="1" applyFont="1" applyFill="1" applyBorder="1" applyAlignment="1" applyProtection="1">
      <alignment horizontal="center" vertical="center"/>
      <protection/>
    </xf>
    <xf numFmtId="3" fontId="8" fillId="0" borderId="32" xfId="0" applyNumberFormat="1" applyFont="1" applyFill="1" applyBorder="1" applyAlignment="1" applyProtection="1">
      <alignment horizontal="center" vertical="center"/>
      <protection/>
    </xf>
    <xf numFmtId="183" fontId="8" fillId="0" borderId="45" xfId="15" applyNumberFormat="1" applyFont="1" applyFill="1" applyBorder="1" applyAlignment="1" applyProtection="1">
      <alignment vertical="center"/>
      <protection/>
    </xf>
    <xf numFmtId="183" fontId="8" fillId="0" borderId="39" xfId="15" applyNumberFormat="1" applyFont="1" applyFill="1" applyBorder="1" applyAlignment="1" applyProtection="1">
      <alignment vertical="center"/>
      <protection/>
    </xf>
    <xf numFmtId="183" fontId="8" fillId="0" borderId="39" xfId="15" applyNumberFormat="1" applyFont="1" applyFill="1" applyBorder="1" applyAlignment="1" applyProtection="1">
      <alignment horizontal="right" vertical="center"/>
      <protection/>
    </xf>
    <xf numFmtId="183" fontId="8" fillId="0" borderId="63" xfId="15" applyNumberFormat="1" applyFont="1" applyFill="1" applyBorder="1" applyAlignment="1" applyProtection="1">
      <alignment horizontal="right" vertical="center"/>
      <protection/>
    </xf>
    <xf numFmtId="183" fontId="8" fillId="0" borderId="30" xfId="15" applyNumberFormat="1" applyFont="1" applyFill="1" applyBorder="1" applyAlignment="1" applyProtection="1">
      <alignment vertical="center"/>
      <protection/>
    </xf>
    <xf numFmtId="3" fontId="8" fillId="0" borderId="43" xfId="0" applyNumberFormat="1" applyFont="1" applyFill="1" applyBorder="1" applyAlignment="1" applyProtection="1">
      <alignment horizontal="center" vertical="center"/>
      <protection/>
    </xf>
    <xf numFmtId="183" fontId="8" fillId="0" borderId="41" xfId="15" applyNumberFormat="1" applyFont="1" applyFill="1" applyBorder="1" applyAlignment="1" applyProtection="1">
      <alignment vertical="center"/>
      <protection/>
    </xf>
    <xf numFmtId="3" fontId="8" fillId="0" borderId="44" xfId="0" applyNumberFormat="1" applyFont="1" applyFill="1" applyBorder="1" applyAlignment="1" applyProtection="1">
      <alignment horizontal="center" vertical="center"/>
      <protection/>
    </xf>
    <xf numFmtId="3" fontId="8" fillId="0" borderId="39" xfId="0" applyNumberFormat="1" applyFont="1" applyFill="1" applyBorder="1" applyAlignment="1" applyProtection="1">
      <alignment horizontal="center" vertical="center"/>
      <protection/>
    </xf>
    <xf numFmtId="3" fontId="8" fillId="0" borderId="85" xfId="0" applyNumberFormat="1" applyFont="1" applyFill="1" applyBorder="1" applyAlignment="1" applyProtection="1">
      <alignment horizontal="center" vertical="center"/>
      <protection/>
    </xf>
    <xf numFmtId="3" fontId="8" fillId="0" borderId="94" xfId="0" applyNumberFormat="1" applyFont="1" applyFill="1" applyBorder="1" applyAlignment="1" applyProtection="1">
      <alignment horizontal="center" vertical="center"/>
      <protection/>
    </xf>
    <xf numFmtId="3" fontId="8" fillId="0" borderId="11" xfId="0" applyNumberFormat="1" applyFont="1" applyFill="1" applyBorder="1" applyAlignment="1" applyProtection="1">
      <alignment horizontal="center" vertical="center"/>
      <protection/>
    </xf>
    <xf numFmtId="3" fontId="8" fillId="0" borderId="13" xfId="0" applyNumberFormat="1" applyFont="1" applyFill="1" applyBorder="1" applyAlignment="1" applyProtection="1">
      <alignment horizontal="center" vertical="center"/>
      <protection/>
    </xf>
    <xf numFmtId="3" fontId="8" fillId="0" borderId="45" xfId="0" applyNumberFormat="1" applyFont="1" applyFill="1" applyBorder="1" applyAlignment="1" applyProtection="1">
      <alignment horizontal="center" vertical="center"/>
      <protection/>
    </xf>
    <xf numFmtId="3" fontId="8" fillId="0" borderId="3" xfId="0" applyNumberFormat="1" applyFont="1" applyFill="1" applyBorder="1" applyAlignment="1" applyProtection="1">
      <alignment horizontal="center" vertical="center"/>
      <protection/>
    </xf>
    <xf numFmtId="3" fontId="8" fillId="0" borderId="47" xfId="0" applyNumberFormat="1" applyFont="1" applyFill="1" applyBorder="1" applyAlignment="1" applyProtection="1">
      <alignment horizontal="center" vertical="center"/>
      <protection/>
    </xf>
    <xf numFmtId="183" fontId="8" fillId="0" borderId="47" xfId="15" applyNumberFormat="1" applyFont="1" applyFill="1" applyBorder="1" applyAlignment="1" applyProtection="1">
      <alignment vertical="center"/>
      <protection/>
    </xf>
    <xf numFmtId="183" fontId="8" fillId="0" borderId="47" xfId="15" applyNumberFormat="1" applyFont="1" applyFill="1" applyBorder="1" applyAlignment="1" applyProtection="1">
      <alignment horizontal="right" vertical="center"/>
      <protection/>
    </xf>
    <xf numFmtId="183" fontId="8" fillId="0" borderId="20" xfId="15" applyNumberFormat="1" applyFont="1" applyFill="1" applyBorder="1" applyAlignment="1" applyProtection="1">
      <alignment horizontal="right" vertical="center"/>
      <protection/>
    </xf>
    <xf numFmtId="183" fontId="8" fillId="0" borderId="34" xfId="15" applyNumberFormat="1" applyFont="1" applyFill="1" applyBorder="1" applyAlignment="1" applyProtection="1">
      <alignment horizontal="right" vertical="center"/>
      <protection/>
    </xf>
    <xf numFmtId="183" fontId="8" fillId="0" borderId="35" xfId="15" applyNumberFormat="1" applyFont="1" applyFill="1" applyBorder="1" applyAlignment="1" applyProtection="1">
      <alignment horizontal="right" vertical="center"/>
      <protection/>
    </xf>
    <xf numFmtId="183" fontId="8" fillId="0" borderId="57" xfId="15" applyNumberFormat="1" applyFont="1" applyFill="1" applyBorder="1" applyAlignment="1" applyProtection="1">
      <alignment horizontal="right" vertical="center"/>
      <protection/>
    </xf>
    <xf numFmtId="183" fontId="8" fillId="0" borderId="106" xfId="15" applyNumberFormat="1" applyFont="1" applyFill="1" applyBorder="1" applyAlignment="1" applyProtection="1">
      <alignment horizontal="right" vertical="center"/>
      <protection/>
    </xf>
    <xf numFmtId="183" fontId="8" fillId="0" borderId="105" xfId="15" applyNumberFormat="1" applyFont="1" applyFill="1" applyBorder="1" applyAlignment="1" applyProtection="1">
      <alignment horizontal="right" vertical="center"/>
      <protection/>
    </xf>
    <xf numFmtId="183" fontId="8" fillId="0" borderId="73" xfId="15" applyNumberFormat="1" applyFont="1" applyFill="1" applyBorder="1" applyAlignment="1" applyProtection="1">
      <alignment horizontal="right" vertical="center"/>
      <protection/>
    </xf>
    <xf numFmtId="183" fontId="8" fillId="0" borderId="107" xfId="15" applyNumberFormat="1" applyFont="1" applyFill="1" applyBorder="1" applyAlignment="1" applyProtection="1">
      <alignment horizontal="right" vertical="center"/>
      <protection/>
    </xf>
    <xf numFmtId="183" fontId="8" fillId="0" borderId="75" xfId="15" applyNumberFormat="1" applyFont="1" applyFill="1" applyBorder="1" applyAlignment="1" applyProtection="1">
      <alignment horizontal="right" vertical="center"/>
      <protection/>
    </xf>
    <xf numFmtId="183" fontId="8" fillId="0" borderId="74" xfId="15" applyNumberFormat="1" applyFont="1" applyFill="1" applyBorder="1" applyAlignment="1" applyProtection="1">
      <alignment horizontal="right" vertical="center"/>
      <protection/>
    </xf>
    <xf numFmtId="183" fontId="8" fillId="0" borderId="8" xfId="15" applyNumberFormat="1" applyFont="1" applyFill="1" applyBorder="1" applyAlignment="1" applyProtection="1">
      <alignment horizontal="right" vertical="center"/>
      <protection/>
    </xf>
    <xf numFmtId="183" fontId="8" fillId="0" borderId="65" xfId="15" applyNumberFormat="1" applyFont="1" applyFill="1" applyBorder="1" applyAlignment="1" applyProtection="1">
      <alignment horizontal="right" vertical="center"/>
      <protection/>
    </xf>
    <xf numFmtId="183" fontId="8" fillId="0" borderId="82" xfId="15" applyNumberFormat="1" applyFont="1" applyFill="1" applyBorder="1" applyAlignment="1" applyProtection="1">
      <alignment horizontal="right" vertical="center"/>
      <protection/>
    </xf>
    <xf numFmtId="183" fontId="8" fillId="0" borderId="99" xfId="15" applyNumberFormat="1" applyFont="1" applyFill="1" applyBorder="1" applyAlignment="1" applyProtection="1">
      <alignment horizontal="right" vertical="center"/>
      <protection/>
    </xf>
    <xf numFmtId="183" fontId="8" fillId="0" borderId="84" xfId="15" applyNumberFormat="1" applyFont="1" applyFill="1" applyBorder="1" applyAlignment="1" applyProtection="1">
      <alignment horizontal="right" vertical="center"/>
      <protection/>
    </xf>
    <xf numFmtId="183" fontId="8" fillId="0" borderId="13" xfId="15" applyNumberFormat="1" applyFont="1" applyFill="1" applyBorder="1" applyAlignment="1" applyProtection="1">
      <alignment horizontal="right" vertical="center"/>
      <protection/>
    </xf>
    <xf numFmtId="183" fontId="8" fillId="0" borderId="30" xfId="15" applyNumberFormat="1" applyFont="1" applyFill="1" applyBorder="1" applyAlignment="1" applyProtection="1">
      <alignment horizontal="right" vertical="center"/>
      <protection/>
    </xf>
    <xf numFmtId="183" fontId="8" fillId="0" borderId="72" xfId="15" applyNumberFormat="1" applyFont="1" applyFill="1" applyBorder="1" applyAlignment="1" applyProtection="1">
      <alignment horizontal="right" vertical="center"/>
      <protection/>
    </xf>
    <xf numFmtId="183" fontId="8" fillId="0" borderId="32" xfId="15" applyNumberFormat="1" applyFont="1" applyFill="1" applyBorder="1" applyAlignment="1" applyProtection="1">
      <alignment horizontal="right" vertical="center"/>
      <protection/>
    </xf>
    <xf numFmtId="183" fontId="8" fillId="0" borderId="45" xfId="15" applyNumberFormat="1" applyFont="1" applyFill="1" applyBorder="1" applyAlignment="1" applyProtection="1">
      <alignment horizontal="right" vertical="center"/>
      <protection/>
    </xf>
    <xf numFmtId="183" fontId="8" fillId="0" borderId="41" xfId="15" applyNumberFormat="1" applyFont="1" applyFill="1" applyBorder="1" applyAlignment="1" applyProtection="1">
      <alignment horizontal="right" vertical="center"/>
      <protection/>
    </xf>
    <xf numFmtId="183" fontId="8" fillId="0" borderId="45" xfId="15" applyNumberFormat="1" applyFont="1" applyFill="1" applyBorder="1" applyAlignment="1" applyProtection="1">
      <alignment horizontal="right" vertical="center"/>
      <protection/>
    </xf>
    <xf numFmtId="183" fontId="8" fillId="0" borderId="108" xfId="15" applyNumberFormat="1" applyFont="1" applyFill="1" applyBorder="1" applyAlignment="1" applyProtection="1">
      <alignment horizontal="right" vertical="center"/>
      <protection/>
    </xf>
    <xf numFmtId="183" fontId="8" fillId="0" borderId="21" xfId="15" applyNumberFormat="1" applyFont="1" applyFill="1" applyBorder="1" applyAlignment="1" applyProtection="1">
      <alignment horizontal="right" vertical="center"/>
      <protection/>
    </xf>
    <xf numFmtId="183" fontId="8" fillId="0" borderId="66" xfId="15" applyNumberFormat="1" applyFont="1" applyFill="1" applyBorder="1" applyAlignment="1" applyProtection="1">
      <alignment horizontal="right" vertical="center"/>
      <protection/>
    </xf>
    <xf numFmtId="183" fontId="8" fillId="0" borderId="60" xfId="15" applyNumberFormat="1" applyFont="1" applyFill="1" applyBorder="1" applyAlignment="1" applyProtection="1">
      <alignment horizontal="right" vertical="center"/>
      <protection/>
    </xf>
    <xf numFmtId="183" fontId="8" fillId="0" borderId="15" xfId="15" applyNumberFormat="1" applyFont="1" applyFill="1" applyBorder="1" applyAlignment="1" applyProtection="1">
      <alignment horizontal="right" vertical="center"/>
      <protection/>
    </xf>
    <xf numFmtId="183" fontId="8" fillId="0" borderId="77" xfId="15" applyNumberFormat="1" applyFont="1" applyFill="1" applyBorder="1" applyAlignment="1" applyProtection="1">
      <alignment horizontal="right" vertical="center"/>
      <protection/>
    </xf>
    <xf numFmtId="183" fontId="8" fillId="0" borderId="46" xfId="15" applyNumberFormat="1" applyFont="1" applyFill="1" applyBorder="1" applyAlignment="1" applyProtection="1">
      <alignment horizontal="right" vertical="center"/>
      <protection/>
    </xf>
    <xf numFmtId="183" fontId="8" fillId="0" borderId="37" xfId="15" applyNumberFormat="1" applyFont="1" applyFill="1" applyBorder="1" applyAlignment="1" applyProtection="1">
      <alignment horizontal="right" vertical="center"/>
      <protection/>
    </xf>
    <xf numFmtId="183" fontId="8" fillId="0" borderId="40" xfId="15" applyNumberFormat="1" applyFont="1" applyFill="1" applyBorder="1" applyAlignment="1" applyProtection="1">
      <alignment horizontal="right" vertical="center"/>
      <protection/>
    </xf>
    <xf numFmtId="3" fontId="8" fillId="0" borderId="11" xfId="0" applyNumberFormat="1" applyFont="1" applyFill="1" applyBorder="1" applyAlignment="1" applyProtection="1">
      <alignment horizontal="center" vertical="center"/>
      <protection/>
    </xf>
    <xf numFmtId="183" fontId="8" fillId="0" borderId="54" xfId="15" applyNumberFormat="1" applyFont="1" applyFill="1" applyBorder="1" applyAlignment="1" applyProtection="1">
      <alignment horizontal="right" vertical="center"/>
      <protection/>
    </xf>
    <xf numFmtId="183" fontId="8" fillId="0" borderId="86" xfId="15" applyNumberFormat="1" applyFont="1" applyFill="1" applyBorder="1" applyAlignment="1" applyProtection="1">
      <alignment horizontal="right" vertical="center"/>
      <protection/>
    </xf>
    <xf numFmtId="183" fontId="8" fillId="0" borderId="17" xfId="15" applyNumberFormat="1" applyFont="1" applyFill="1" applyBorder="1" applyAlignment="1" applyProtection="1">
      <alignment horizontal="right" vertical="center"/>
      <protection/>
    </xf>
    <xf numFmtId="183" fontId="8" fillId="0" borderId="87" xfId="15" applyNumberFormat="1" applyFont="1" applyFill="1" applyBorder="1" applyAlignment="1" applyProtection="1">
      <alignment horizontal="right" vertical="center"/>
      <protection/>
    </xf>
    <xf numFmtId="195" fontId="8" fillId="0" borderId="34" xfId="15" applyNumberFormat="1" applyFont="1" applyFill="1" applyBorder="1" applyAlignment="1" applyProtection="1">
      <alignment vertical="center"/>
      <protection/>
    </xf>
    <xf numFmtId="195" fontId="8" fillId="0" borderId="36" xfId="15" applyNumberFormat="1" applyFont="1" applyFill="1" applyBorder="1" applyAlignment="1" applyProtection="1">
      <alignment vertical="center"/>
      <protection/>
    </xf>
    <xf numFmtId="195" fontId="8" fillId="0" borderId="56" xfId="15" applyNumberFormat="1" applyFont="1" applyFill="1" applyBorder="1" applyAlignment="1" applyProtection="1">
      <alignment vertical="center"/>
      <protection/>
    </xf>
    <xf numFmtId="195" fontId="8" fillId="0" borderId="95" xfId="15" applyNumberFormat="1" applyFont="1" applyFill="1" applyBorder="1" applyAlignment="1" applyProtection="1">
      <alignment horizontal="right" vertical="center"/>
      <protection/>
    </xf>
    <xf numFmtId="195" fontId="8" fillId="0" borderId="106" xfId="15" applyNumberFormat="1" applyFont="1" applyFill="1" applyBorder="1" applyAlignment="1" applyProtection="1">
      <alignment horizontal="right" vertical="center"/>
      <protection/>
    </xf>
    <xf numFmtId="195" fontId="8" fillId="0" borderId="105" xfId="15" applyNumberFormat="1" applyFont="1" applyFill="1" applyBorder="1" applyAlignment="1" applyProtection="1">
      <alignment vertical="center"/>
      <protection/>
    </xf>
    <xf numFmtId="195" fontId="8" fillId="0" borderId="6" xfId="15" applyNumberFormat="1" applyFont="1" applyFill="1" applyBorder="1" applyAlignment="1" applyProtection="1">
      <alignment vertical="center"/>
      <protection/>
    </xf>
    <xf numFmtId="195" fontId="8" fillId="0" borderId="0" xfId="15" applyNumberFormat="1" applyFont="1" applyFill="1" applyBorder="1" applyAlignment="1" applyProtection="1">
      <alignment horizontal="right" vertical="center"/>
      <protection/>
    </xf>
    <xf numFmtId="195" fontId="8" fillId="0" borderId="72" xfId="15" applyNumberFormat="1" applyFont="1" applyFill="1" applyBorder="1" applyAlignment="1" applyProtection="1">
      <alignment horizontal="right" vertical="center"/>
      <protection/>
    </xf>
    <xf numFmtId="195" fontId="8" fillId="0" borderId="65" xfId="15" applyNumberFormat="1" applyFont="1" applyFill="1" applyBorder="1" applyAlignment="1" applyProtection="1">
      <alignment vertical="center"/>
      <protection/>
    </xf>
    <xf numFmtId="195" fontId="8" fillId="0" borderId="13" xfId="15" applyNumberFormat="1" applyFont="1" applyFill="1" applyBorder="1" applyAlignment="1" applyProtection="1">
      <alignment vertical="center"/>
      <protection/>
    </xf>
    <xf numFmtId="195" fontId="8" fillId="0" borderId="6" xfId="15" applyNumberFormat="1" applyFont="1" applyFill="1" applyBorder="1" applyAlignment="1" applyProtection="1">
      <alignment horizontal="right" vertical="center"/>
      <protection/>
    </xf>
    <xf numFmtId="195" fontId="8" fillId="0" borderId="32" xfId="15" applyNumberFormat="1" applyFont="1" applyFill="1" applyBorder="1" applyAlignment="1" applyProtection="1">
      <alignment vertical="center"/>
      <protection/>
    </xf>
    <xf numFmtId="195" fontId="8" fillId="0" borderId="39" xfId="15" applyNumberFormat="1" applyFont="1" applyFill="1" applyBorder="1" applyAlignment="1" applyProtection="1">
      <alignment vertical="center"/>
      <protection/>
    </xf>
    <xf numFmtId="195" fontId="8" fillId="0" borderId="39" xfId="15" applyNumberFormat="1" applyFont="1" applyFill="1" applyBorder="1" applyAlignment="1" applyProtection="1">
      <alignment horizontal="right" vertical="center"/>
      <protection/>
    </xf>
    <xf numFmtId="195" fontId="8" fillId="0" borderId="108" xfId="15" applyNumberFormat="1" applyFont="1" applyFill="1" applyBorder="1" applyAlignment="1" applyProtection="1">
      <alignment horizontal="right" vertical="center"/>
      <protection/>
    </xf>
    <xf numFmtId="195" fontId="8" fillId="0" borderId="0" xfId="15" applyNumberFormat="1" applyFont="1" applyFill="1" applyBorder="1" applyAlignment="1" applyProtection="1">
      <alignment vertical="center"/>
      <protection/>
    </xf>
    <xf numFmtId="195" fontId="8" fillId="0" borderId="21" xfId="15" applyNumberFormat="1" applyFont="1" applyFill="1" applyBorder="1" applyAlignment="1" applyProtection="1">
      <alignment vertical="center"/>
      <protection/>
    </xf>
    <xf numFmtId="195" fontId="8" fillId="0" borderId="66" xfId="15" applyNumberFormat="1" applyFont="1" applyFill="1" applyBorder="1" applyAlignment="1" applyProtection="1">
      <alignment vertical="center"/>
      <protection/>
    </xf>
    <xf numFmtId="195" fontId="8" fillId="0" borderId="36" xfId="15" applyNumberFormat="1" applyFont="1" applyFill="1" applyBorder="1" applyAlignment="1" applyProtection="1">
      <alignment horizontal="right" vertical="center"/>
      <protection/>
    </xf>
    <xf numFmtId="195" fontId="8" fillId="0" borderId="60" xfId="15" applyNumberFormat="1" applyFont="1" applyFill="1" applyBorder="1" applyAlignment="1" applyProtection="1">
      <alignment vertical="center"/>
      <protection/>
    </xf>
    <xf numFmtId="195" fontId="8" fillId="0" borderId="42" xfId="15" applyNumberFormat="1" applyFont="1" applyFill="1" applyBorder="1" applyAlignment="1" applyProtection="1">
      <alignment vertical="center"/>
      <protection/>
    </xf>
    <xf numFmtId="195" fontId="8" fillId="0" borderId="77" xfId="15" applyNumberFormat="1" applyFont="1" applyFill="1" applyBorder="1" applyAlignment="1" applyProtection="1">
      <alignment vertical="center"/>
      <protection/>
    </xf>
    <xf numFmtId="195" fontId="8" fillId="0" borderId="42" xfId="15" applyNumberFormat="1" applyFont="1" applyFill="1" applyBorder="1" applyAlignment="1" applyProtection="1">
      <alignment vertical="center"/>
      <protection/>
    </xf>
    <xf numFmtId="195" fontId="8" fillId="0" borderId="37" xfId="15" applyNumberFormat="1" applyFont="1" applyFill="1" applyBorder="1" applyAlignment="1" applyProtection="1">
      <alignment vertical="center"/>
      <protection/>
    </xf>
    <xf numFmtId="195" fontId="8" fillId="0" borderId="40" xfId="15" applyNumberFormat="1" applyFont="1" applyFill="1" applyBorder="1" applyAlignment="1" applyProtection="1">
      <alignment vertical="center"/>
      <protection/>
    </xf>
    <xf numFmtId="3" fontId="8" fillId="0" borderId="45" xfId="0" applyNumberFormat="1" applyFont="1" applyFill="1" applyBorder="1" applyAlignment="1" applyProtection="1">
      <alignment horizontal="center" vertical="center"/>
      <protection/>
    </xf>
    <xf numFmtId="195" fontId="8" fillId="0" borderId="47" xfId="15" applyNumberFormat="1" applyFont="1" applyFill="1" applyBorder="1" applyAlignment="1" applyProtection="1">
      <alignment vertical="center"/>
      <protection/>
    </xf>
    <xf numFmtId="195" fontId="8" fillId="0" borderId="54" xfId="15" applyNumberFormat="1" applyFont="1" applyFill="1" applyBorder="1" applyAlignment="1" applyProtection="1">
      <alignment vertical="center"/>
      <protection/>
    </xf>
    <xf numFmtId="195" fontId="8" fillId="0" borderId="47" xfId="15" applyNumberFormat="1" applyFont="1" applyFill="1" applyBorder="1" applyAlignment="1" applyProtection="1">
      <alignment horizontal="right" vertical="center"/>
      <protection/>
    </xf>
    <xf numFmtId="195" fontId="8" fillId="0" borderId="87" xfId="15" applyNumberFormat="1" applyFont="1" applyFill="1" applyBorder="1" applyAlignment="1" applyProtection="1">
      <alignment horizontal="right" vertical="center"/>
      <protection/>
    </xf>
    <xf numFmtId="195" fontId="8" fillId="0" borderId="35" xfId="15" applyNumberFormat="1" applyFont="1" applyFill="1" applyBorder="1" applyAlignment="1" applyProtection="1">
      <alignment vertical="center"/>
      <protection/>
    </xf>
    <xf numFmtId="195" fontId="8" fillId="0" borderId="56" xfId="15" applyNumberFormat="1" applyFont="1" applyFill="1" applyBorder="1" applyAlignment="1" applyProtection="1">
      <alignment vertical="center"/>
      <protection/>
    </xf>
    <xf numFmtId="3" fontId="8" fillId="0" borderId="5" xfId="0" applyNumberFormat="1" applyFont="1" applyFill="1" applyBorder="1" applyAlignment="1" applyProtection="1">
      <alignment horizontal="center" vertical="center"/>
      <protection/>
    </xf>
    <xf numFmtId="195" fontId="8" fillId="0" borderId="45" xfId="15" applyNumberFormat="1" applyFont="1" applyFill="1" applyBorder="1" applyAlignment="1" applyProtection="1">
      <alignment vertical="center"/>
      <protection/>
    </xf>
    <xf numFmtId="195" fontId="8" fillId="0" borderId="95" xfId="15" applyNumberFormat="1" applyFont="1" applyFill="1" applyBorder="1" applyAlignment="1" applyProtection="1">
      <alignment vertical="center"/>
      <protection/>
    </xf>
    <xf numFmtId="3" fontId="8" fillId="0" borderId="3" xfId="0" applyNumberFormat="1" applyFont="1" applyFill="1" applyBorder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left" vertical="top"/>
      <protection/>
    </xf>
    <xf numFmtId="0" fontId="6" fillId="0" borderId="91" xfId="0" applyFont="1" applyFill="1" applyBorder="1" applyAlignment="1" applyProtection="1">
      <alignment horizontal="right" vertical="center"/>
      <protection/>
    </xf>
    <xf numFmtId="0" fontId="6" fillId="0" borderId="109" xfId="0" applyFont="1" applyFill="1" applyBorder="1" applyAlignment="1" applyProtection="1">
      <alignment vertical="center"/>
      <protection/>
    </xf>
    <xf numFmtId="0" fontId="6" fillId="0" borderId="110" xfId="0" applyFont="1" applyFill="1" applyBorder="1" applyAlignment="1">
      <alignment vertical="center"/>
    </xf>
    <xf numFmtId="0" fontId="6" fillId="0" borderId="109" xfId="0" applyFont="1" applyFill="1" applyBorder="1" applyAlignment="1">
      <alignment vertical="center"/>
    </xf>
    <xf numFmtId="0" fontId="6" fillId="0" borderId="110" xfId="0" applyFont="1" applyFill="1" applyBorder="1" applyAlignment="1" applyProtection="1">
      <alignment vertical="center"/>
      <protection/>
    </xf>
    <xf numFmtId="0" fontId="6" fillId="0" borderId="110" xfId="0" applyFont="1" applyFill="1" applyBorder="1" applyAlignment="1" applyProtection="1">
      <alignment horizontal="left" vertical="center"/>
      <protection/>
    </xf>
    <xf numFmtId="0" fontId="6" fillId="0" borderId="109" xfId="0" applyFont="1" applyFill="1" applyBorder="1" applyAlignment="1" applyProtection="1">
      <alignment horizontal="right" vertical="center"/>
      <protection/>
    </xf>
    <xf numFmtId="0" fontId="6" fillId="0" borderId="111" xfId="0" applyFont="1" applyFill="1" applyBorder="1" applyAlignment="1">
      <alignment vertical="center"/>
    </xf>
    <xf numFmtId="0" fontId="6" fillId="0" borderId="13" xfId="0" applyFont="1" applyFill="1" applyBorder="1" applyAlignment="1" applyProtection="1">
      <alignment horizontal="right" vertical="center"/>
      <protection/>
    </xf>
    <xf numFmtId="0" fontId="6" fillId="0" borderId="13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8" fillId="0" borderId="17" xfId="0" applyFont="1" applyFill="1" applyBorder="1" applyAlignment="1">
      <alignment horizontal="center" vertical="center"/>
    </xf>
    <xf numFmtId="0" fontId="6" fillId="0" borderId="17" xfId="0" applyFont="1" applyFill="1" applyBorder="1" applyAlignment="1" applyProtection="1">
      <alignment horizontal="center" vertical="center"/>
      <protection/>
    </xf>
    <xf numFmtId="0" fontId="6" fillId="0" borderId="18" xfId="0" applyFont="1" applyFill="1" applyBorder="1" applyAlignment="1" applyProtection="1">
      <alignment horizontal="center" vertical="center"/>
      <protection/>
    </xf>
    <xf numFmtId="0" fontId="6" fillId="0" borderId="5" xfId="0" applyFont="1" applyFill="1" applyBorder="1" applyAlignment="1" applyProtection="1">
      <alignment horizontal="center"/>
      <protection/>
    </xf>
    <xf numFmtId="0" fontId="6" fillId="0" borderId="13" xfId="0" applyFont="1" applyFill="1" applyBorder="1" applyAlignment="1" applyProtection="1">
      <alignment horizontal="center"/>
      <protection/>
    </xf>
    <xf numFmtId="0" fontId="6" fillId="0" borderId="5" xfId="0" applyFont="1" applyFill="1" applyBorder="1" applyAlignment="1">
      <alignment horizontal="center"/>
    </xf>
    <xf numFmtId="41" fontId="9" fillId="0" borderId="15" xfId="0" applyNumberFormat="1" applyFont="1" applyFill="1" applyBorder="1" applyAlignment="1" applyProtection="1">
      <alignment/>
      <protection/>
    </xf>
    <xf numFmtId="41" fontId="9" fillId="0" borderId="22" xfId="0" applyNumberFormat="1" applyFont="1" applyFill="1" applyBorder="1" applyAlignment="1" applyProtection="1">
      <alignment horizontal="right"/>
      <protection/>
    </xf>
    <xf numFmtId="41" fontId="9" fillId="0" borderId="15" xfId="0" applyNumberFormat="1" applyFont="1" applyFill="1" applyBorder="1" applyAlignment="1" applyProtection="1">
      <alignment horizontal="right"/>
      <protection/>
    </xf>
    <xf numFmtId="41" fontId="9" fillId="0" borderId="16" xfId="0" applyNumberFormat="1" applyFont="1" applyFill="1" applyBorder="1" applyAlignment="1" applyProtection="1">
      <alignment horizontal="right"/>
      <protection/>
    </xf>
    <xf numFmtId="41" fontId="9" fillId="0" borderId="15" xfId="0" applyNumberFormat="1" applyFont="1" applyFill="1" applyBorder="1" applyAlignment="1" applyProtection="1">
      <alignment horizontal="left"/>
      <protection/>
    </xf>
    <xf numFmtId="180" fontId="9" fillId="0" borderId="15" xfId="0" applyNumberFormat="1" applyFont="1" applyFill="1" applyBorder="1" applyAlignment="1" applyProtection="1">
      <alignment/>
      <protection/>
    </xf>
    <xf numFmtId="180" fontId="9" fillId="0" borderId="15" xfId="0" applyNumberFormat="1" applyFont="1" applyFill="1" applyBorder="1" applyAlignment="1" applyProtection="1">
      <alignment horizontal="right"/>
      <protection/>
    </xf>
    <xf numFmtId="180" fontId="9" fillId="0" borderId="22" xfId="0" applyNumberFormat="1" applyFont="1" applyFill="1" applyBorder="1" applyAlignment="1" applyProtection="1">
      <alignment horizontal="right"/>
      <protection/>
    </xf>
    <xf numFmtId="0" fontId="6" fillId="0" borderId="3" xfId="0" applyFont="1" applyFill="1" applyBorder="1" applyAlignment="1" applyProtection="1">
      <alignment horizontal="center"/>
      <protection/>
    </xf>
    <xf numFmtId="0" fontId="6" fillId="0" borderId="17" xfId="0" applyFont="1" applyFill="1" applyBorder="1" applyAlignment="1" applyProtection="1">
      <alignment horizontal="center"/>
      <protection/>
    </xf>
    <xf numFmtId="180" fontId="9" fillId="0" borderId="18" xfId="0" applyNumberFormat="1" applyFont="1" applyFill="1" applyBorder="1" applyAlignment="1" applyProtection="1">
      <alignment/>
      <protection/>
    </xf>
    <xf numFmtId="180" fontId="9" fillId="0" borderId="18" xfId="0" applyNumberFormat="1" applyFont="1" applyFill="1" applyBorder="1" applyAlignment="1" applyProtection="1">
      <alignment horizontal="right"/>
      <protection/>
    </xf>
    <xf numFmtId="180" fontId="9" fillId="0" borderId="23" xfId="0" applyNumberFormat="1" applyFont="1" applyFill="1" applyBorder="1" applyAlignment="1" applyProtection="1">
      <alignment horizontal="right"/>
      <protection/>
    </xf>
    <xf numFmtId="0" fontId="6" fillId="0" borderId="0" xfId="0" applyFont="1" applyFill="1" applyBorder="1" applyAlignment="1">
      <alignment/>
    </xf>
    <xf numFmtId="38" fontId="19" fillId="0" borderId="0" xfId="15" applyFont="1" applyFill="1" applyAlignment="1">
      <alignment horizontal="left"/>
    </xf>
    <xf numFmtId="38" fontId="23" fillId="0" borderId="0" xfId="15" applyFont="1" applyFill="1" applyAlignment="1">
      <alignment/>
    </xf>
    <xf numFmtId="38" fontId="23" fillId="0" borderId="0" xfId="15" applyFont="1" applyFill="1" applyAlignment="1" applyProtection="1">
      <alignment/>
      <protection/>
    </xf>
    <xf numFmtId="38" fontId="23" fillId="0" borderId="0" xfId="15" applyFont="1" applyFill="1" applyAlignment="1">
      <alignment/>
    </xf>
    <xf numFmtId="38" fontId="8" fillId="0" borderId="0" xfId="15" applyFont="1" applyFill="1" applyAlignment="1">
      <alignment/>
    </xf>
    <xf numFmtId="38" fontId="8" fillId="0" borderId="0" xfId="15" applyFont="1" applyFill="1" applyAlignment="1" applyProtection="1">
      <alignment/>
      <protection/>
    </xf>
    <xf numFmtId="38" fontId="8" fillId="0" borderId="0" xfId="15" applyFont="1" applyFill="1" applyAlignment="1">
      <alignment/>
    </xf>
    <xf numFmtId="38" fontId="8" fillId="0" borderId="0" xfId="15" applyFont="1" applyFill="1" applyBorder="1" applyAlignment="1">
      <alignment/>
    </xf>
    <xf numFmtId="38" fontId="13" fillId="0" borderId="1" xfId="15" applyFont="1" applyFill="1" applyBorder="1" applyAlignment="1">
      <alignment horizontal="center"/>
    </xf>
    <xf numFmtId="38" fontId="13" fillId="0" borderId="112" xfId="15" applyFont="1" applyFill="1" applyBorder="1" applyAlignment="1">
      <alignment horizontal="center"/>
    </xf>
    <xf numFmtId="38" fontId="13" fillId="0" borderId="24" xfId="15" applyFont="1" applyFill="1" applyBorder="1" applyAlignment="1" applyProtection="1">
      <alignment/>
      <protection/>
    </xf>
    <xf numFmtId="38" fontId="13" fillId="0" borderId="5" xfId="15" applyFont="1" applyFill="1" applyBorder="1" applyAlignment="1">
      <alignment horizontal="center"/>
    </xf>
    <xf numFmtId="38" fontId="13" fillId="0" borderId="14" xfId="15" applyFont="1" applyFill="1" applyBorder="1" applyAlignment="1">
      <alignment horizontal="center"/>
    </xf>
    <xf numFmtId="38" fontId="13" fillId="0" borderId="15" xfId="15" applyFont="1" applyFill="1" applyBorder="1" applyAlignment="1" applyProtection="1">
      <alignment/>
      <protection/>
    </xf>
    <xf numFmtId="49" fontId="13" fillId="0" borderId="11" xfId="15" applyNumberFormat="1" applyFont="1" applyFill="1" applyBorder="1" applyAlignment="1" quotePrefix="1">
      <alignment horizontal="center" vertical="distributed"/>
    </xf>
    <xf numFmtId="5" fontId="13" fillId="0" borderId="11" xfId="15" applyNumberFormat="1" applyFont="1" applyFill="1" applyBorder="1" applyAlignment="1">
      <alignment horizontal="center" vertical="distributed"/>
    </xf>
    <xf numFmtId="196" fontId="13" fillId="0" borderId="11" xfId="15" applyNumberFormat="1" applyFont="1" applyFill="1" applyBorder="1" applyAlignment="1" quotePrefix="1">
      <alignment horizontal="center" vertical="center"/>
    </xf>
    <xf numFmtId="38" fontId="13" fillId="0" borderId="11" xfId="15" applyFont="1" applyFill="1" applyBorder="1" applyAlignment="1" applyProtection="1" quotePrefix="1">
      <alignment horizontal="center" vertical="center"/>
      <protection/>
    </xf>
    <xf numFmtId="38" fontId="13" fillId="0" borderId="11" xfId="15" applyFont="1" applyFill="1" applyBorder="1" applyAlignment="1" applyProtection="1">
      <alignment horizontal="center" vertical="center" wrapText="1"/>
      <protection/>
    </xf>
    <xf numFmtId="38" fontId="13" fillId="0" borderId="12" xfId="15" applyFont="1" applyFill="1" applyBorder="1" applyAlignment="1" applyProtection="1">
      <alignment horizontal="center" vertical="center" wrapText="1"/>
      <protection/>
    </xf>
    <xf numFmtId="38" fontId="13" fillId="0" borderId="14" xfId="15" applyFont="1" applyFill="1" applyBorder="1" applyAlignment="1" quotePrefix="1">
      <alignment horizontal="right" vertical="top"/>
    </xf>
    <xf numFmtId="49" fontId="13" fillId="0" borderId="10" xfId="15" applyNumberFormat="1" applyFont="1" applyFill="1" applyBorder="1" applyAlignment="1">
      <alignment horizontal="center" vertical="distributed"/>
    </xf>
    <xf numFmtId="5" fontId="13" fillId="0" borderId="11" xfId="15" applyNumberFormat="1" applyFont="1" applyFill="1" applyBorder="1" applyAlignment="1" quotePrefix="1">
      <alignment horizontal="center" vertical="distributed"/>
    </xf>
    <xf numFmtId="5" fontId="13" fillId="0" borderId="10" xfId="15" applyNumberFormat="1" applyFont="1" applyFill="1" applyBorder="1" applyAlignment="1" quotePrefix="1">
      <alignment horizontal="center" vertical="distributed"/>
    </xf>
    <xf numFmtId="196" fontId="13" fillId="0" borderId="10" xfId="15" applyNumberFormat="1" applyFont="1" applyFill="1" applyBorder="1" applyAlignment="1">
      <alignment horizontal="center" vertical="center"/>
    </xf>
    <xf numFmtId="196" fontId="13" fillId="0" borderId="11" xfId="15" applyNumberFormat="1" applyFont="1" applyFill="1" applyBorder="1" applyAlignment="1">
      <alignment horizontal="center" vertical="distributed"/>
    </xf>
    <xf numFmtId="38" fontId="13" fillId="0" borderId="5" xfId="15" applyFont="1" applyFill="1" applyBorder="1" applyAlignment="1" quotePrefix="1">
      <alignment horizontal="left"/>
    </xf>
    <xf numFmtId="38" fontId="13" fillId="0" borderId="5" xfId="15" applyFont="1" applyFill="1" applyBorder="1" applyAlignment="1">
      <alignment/>
    </xf>
    <xf numFmtId="38" fontId="13" fillId="0" borderId="14" xfId="15" applyFont="1" applyFill="1" applyBorder="1" applyAlignment="1">
      <alignment/>
    </xf>
    <xf numFmtId="38" fontId="8" fillId="0" borderId="3" xfId="15" applyFont="1" applyFill="1" applyBorder="1" applyAlignment="1">
      <alignment/>
    </xf>
    <xf numFmtId="38" fontId="8" fillId="0" borderId="4" xfId="15" applyFont="1" applyFill="1" applyBorder="1" applyAlignment="1">
      <alignment/>
    </xf>
    <xf numFmtId="38" fontId="8" fillId="0" borderId="18" xfId="15" applyFont="1" applyFill="1" applyBorder="1" applyAlignment="1" applyProtection="1">
      <alignment/>
      <protection/>
    </xf>
    <xf numFmtId="38" fontId="13" fillId="0" borderId="18" xfId="15" applyFont="1" applyFill="1" applyBorder="1" applyAlignment="1">
      <alignment horizontal="center" vertical="distributed" textRotation="255"/>
    </xf>
    <xf numFmtId="38" fontId="13" fillId="0" borderId="4" xfId="15" applyFont="1" applyFill="1" applyBorder="1" applyAlignment="1">
      <alignment horizontal="center" vertical="distributed" textRotation="255"/>
    </xf>
    <xf numFmtId="38" fontId="13" fillId="0" borderId="17" xfId="15" applyFont="1" applyFill="1" applyBorder="1" applyAlignment="1">
      <alignment horizontal="center" vertical="distributed" textRotation="255"/>
    </xf>
    <xf numFmtId="38" fontId="8" fillId="0" borderId="17" xfId="15" applyFont="1" applyFill="1" applyBorder="1" applyAlignment="1">
      <alignment horizontal="right" vertical="distributed" textRotation="255"/>
    </xf>
    <xf numFmtId="38" fontId="13" fillId="0" borderId="17" xfId="15" applyFont="1" applyFill="1" applyBorder="1" applyAlignment="1" quotePrefix="1">
      <alignment horizontal="center" vertical="distributed" textRotation="255"/>
    </xf>
    <xf numFmtId="38" fontId="13" fillId="0" borderId="20" xfId="15" applyFont="1" applyFill="1" applyBorder="1" applyAlignment="1" quotePrefix="1">
      <alignment horizontal="center" vertical="distributed" textRotation="255"/>
    </xf>
    <xf numFmtId="38" fontId="8" fillId="0" borderId="5" xfId="15" applyFont="1" applyFill="1" applyBorder="1" applyAlignment="1">
      <alignment/>
    </xf>
    <xf numFmtId="38" fontId="13" fillId="0" borderId="24" xfId="15" applyFont="1" applyFill="1" applyBorder="1" applyAlignment="1">
      <alignment horizontal="center" vertical="center"/>
    </xf>
    <xf numFmtId="38" fontId="8" fillId="0" borderId="15" xfId="15" applyFont="1" applyFill="1" applyBorder="1" applyAlignment="1" applyProtection="1">
      <alignment vertical="center"/>
      <protection/>
    </xf>
    <xf numFmtId="38" fontId="8" fillId="0" borderId="15" xfId="15" applyFont="1" applyFill="1" applyBorder="1" applyAlignment="1">
      <alignment vertical="center"/>
    </xf>
    <xf numFmtId="38" fontId="8" fillId="0" borderId="0" xfId="15" applyFont="1" applyFill="1" applyBorder="1" applyAlignment="1">
      <alignment vertical="center"/>
    </xf>
    <xf numFmtId="38" fontId="8" fillId="0" borderId="13" xfId="15" applyFont="1" applyFill="1" applyBorder="1" applyAlignment="1">
      <alignment vertical="center"/>
    </xf>
    <xf numFmtId="38" fontId="8" fillId="0" borderId="0" xfId="15" applyFont="1" applyFill="1" applyBorder="1" applyAlignment="1" applyProtection="1">
      <alignment vertical="center"/>
      <protection/>
    </xf>
    <xf numFmtId="38" fontId="8" fillId="0" borderId="13" xfId="15" applyFont="1" applyFill="1" applyBorder="1" applyAlignment="1" quotePrefix="1">
      <alignment vertical="center"/>
    </xf>
    <xf numFmtId="38" fontId="8" fillId="0" borderId="16" xfId="15" applyFont="1" applyFill="1" applyBorder="1" applyAlignment="1" quotePrefix="1">
      <alignment vertical="center"/>
    </xf>
    <xf numFmtId="38" fontId="13" fillId="0" borderId="15" xfId="15" applyFont="1" applyFill="1" applyBorder="1" applyAlignment="1">
      <alignment horizontal="center" vertical="center"/>
    </xf>
    <xf numFmtId="195" fontId="8" fillId="0" borderId="16" xfId="15" applyNumberFormat="1" applyFont="1" applyFill="1" applyBorder="1" applyAlignment="1" quotePrefix="1">
      <alignment vertical="center"/>
    </xf>
    <xf numFmtId="38" fontId="25" fillId="0" borderId="25" xfId="15" applyFont="1" applyFill="1" applyBorder="1" applyAlignment="1">
      <alignment horizontal="right" vertical="center"/>
    </xf>
    <xf numFmtId="38" fontId="25" fillId="0" borderId="13" xfId="15" applyFont="1" applyFill="1" applyBorder="1" applyAlignment="1" quotePrefix="1">
      <alignment horizontal="center" vertical="center"/>
    </xf>
    <xf numFmtId="38" fontId="25" fillId="0" borderId="0" xfId="15" applyFont="1" applyFill="1" applyAlignment="1">
      <alignment horizontal="right" vertical="center"/>
    </xf>
    <xf numFmtId="38" fontId="13" fillId="0" borderId="25" xfId="15" applyFont="1" applyFill="1" applyBorder="1" applyAlignment="1">
      <alignment horizontal="distributed" vertical="center"/>
    </xf>
    <xf numFmtId="38" fontId="13" fillId="0" borderId="13" xfId="15" applyFont="1" applyFill="1" applyBorder="1" applyAlignment="1">
      <alignment horizontal="distributed" vertical="center"/>
    </xf>
    <xf numFmtId="195" fontId="8" fillId="0" borderId="0" xfId="15" applyNumberFormat="1" applyFont="1" applyFill="1" applyBorder="1" applyAlignment="1">
      <alignment horizontal="right" vertical="center"/>
    </xf>
    <xf numFmtId="195" fontId="8" fillId="0" borderId="13" xfId="15" applyNumberFormat="1" applyFont="1" applyFill="1" applyBorder="1" applyAlignment="1">
      <alignment horizontal="right" vertical="center"/>
    </xf>
    <xf numFmtId="195" fontId="8" fillId="0" borderId="15" xfId="15" applyNumberFormat="1" applyFont="1" applyFill="1" applyBorder="1" applyAlignment="1">
      <alignment horizontal="right" vertical="center"/>
    </xf>
    <xf numFmtId="195" fontId="8" fillId="0" borderId="15" xfId="15" applyNumberFormat="1" applyFont="1" applyFill="1" applyBorder="1" applyAlignment="1" applyProtection="1">
      <alignment horizontal="right" vertical="center"/>
      <protection/>
    </xf>
    <xf numFmtId="195" fontId="8" fillId="0" borderId="16" xfId="15" applyNumberFormat="1" applyFont="1" applyFill="1" applyBorder="1" applyAlignment="1">
      <alignment horizontal="right" vertical="center"/>
    </xf>
    <xf numFmtId="38" fontId="8" fillId="0" borderId="0" xfId="15" applyFont="1" applyFill="1" applyAlignment="1">
      <alignment vertical="center"/>
    </xf>
    <xf numFmtId="38" fontId="13" fillId="0" borderId="25" xfId="15" applyFont="1" applyFill="1" applyBorder="1" applyAlignment="1">
      <alignment vertical="center"/>
    </xf>
    <xf numFmtId="38" fontId="13" fillId="0" borderId="13" xfId="15" applyFont="1" applyFill="1" applyBorder="1" applyAlignment="1">
      <alignment horizontal="right" vertical="center"/>
    </xf>
    <xf numFmtId="195" fontId="8" fillId="0" borderId="0" xfId="15" applyNumberFormat="1" applyFont="1" applyFill="1" applyBorder="1" applyAlignment="1" applyProtection="1">
      <alignment horizontal="right" vertical="center"/>
      <protection locked="0"/>
    </xf>
    <xf numFmtId="195" fontId="8" fillId="0" borderId="13" xfId="15" applyNumberFormat="1" applyFont="1" applyFill="1" applyBorder="1" applyAlignment="1" applyProtection="1">
      <alignment horizontal="right" vertical="center"/>
      <protection locked="0"/>
    </xf>
    <xf numFmtId="195" fontId="8" fillId="0" borderId="15" xfId="15" applyNumberFormat="1" applyFont="1" applyFill="1" applyBorder="1" applyAlignment="1" applyProtection="1">
      <alignment horizontal="right" vertical="center"/>
      <protection locked="0"/>
    </xf>
    <xf numFmtId="195" fontId="8" fillId="0" borderId="16" xfId="15" applyNumberFormat="1" applyFont="1" applyFill="1" applyBorder="1" applyAlignment="1" applyProtection="1">
      <alignment horizontal="right" vertical="center"/>
      <protection locked="0"/>
    </xf>
    <xf numFmtId="38" fontId="13" fillId="0" borderId="13" xfId="15" applyFont="1" applyFill="1" applyBorder="1" applyAlignment="1" quotePrefix="1">
      <alignment horizontal="right" vertical="center"/>
    </xf>
    <xf numFmtId="38" fontId="13" fillId="0" borderId="25" xfId="15" applyFont="1" applyFill="1" applyBorder="1" applyAlignment="1">
      <alignment vertical="top"/>
    </xf>
    <xf numFmtId="38" fontId="13" fillId="0" borderId="13" xfId="15" applyFont="1" applyFill="1" applyBorder="1" applyAlignment="1">
      <alignment horizontal="right" vertical="top"/>
    </xf>
    <xf numFmtId="195" fontId="8" fillId="0" borderId="0" xfId="15" applyNumberFormat="1" applyFont="1" applyFill="1" applyBorder="1" applyAlignment="1" applyProtection="1">
      <alignment horizontal="right" vertical="top"/>
      <protection locked="0"/>
    </xf>
    <xf numFmtId="195" fontId="8" fillId="0" borderId="13" xfId="15" applyNumberFormat="1" applyFont="1" applyFill="1" applyBorder="1" applyAlignment="1" applyProtection="1">
      <alignment horizontal="right" vertical="top"/>
      <protection locked="0"/>
    </xf>
    <xf numFmtId="195" fontId="8" fillId="0" borderId="15" xfId="15" applyNumberFormat="1" applyFont="1" applyFill="1" applyBorder="1" applyAlignment="1" applyProtection="1">
      <alignment horizontal="right" vertical="top"/>
      <protection locked="0"/>
    </xf>
    <xf numFmtId="195" fontId="8" fillId="0" borderId="16" xfId="15" applyNumberFormat="1" applyFont="1" applyFill="1" applyBorder="1" applyAlignment="1" applyProtection="1">
      <alignment horizontal="right" vertical="top"/>
      <protection locked="0"/>
    </xf>
    <xf numFmtId="38" fontId="8" fillId="0" borderId="0" xfId="15" applyFont="1" applyFill="1" applyAlignment="1">
      <alignment vertical="top"/>
    </xf>
    <xf numFmtId="195" fontId="8" fillId="0" borderId="56" xfId="15" applyNumberFormat="1" applyFont="1" applyFill="1" applyBorder="1" applyAlignment="1" applyProtection="1">
      <alignment horizontal="right" vertical="center"/>
      <protection/>
    </xf>
    <xf numFmtId="38" fontId="13" fillId="0" borderId="0" xfId="15" applyFont="1" applyFill="1" applyAlignment="1">
      <alignment vertical="center"/>
    </xf>
    <xf numFmtId="195" fontId="8" fillId="0" borderId="46" xfId="15" applyNumberFormat="1" applyFont="1" applyFill="1" applyBorder="1" applyAlignment="1" applyProtection="1">
      <alignment horizontal="right" vertical="center"/>
      <protection/>
    </xf>
    <xf numFmtId="38" fontId="13" fillId="0" borderId="0" xfId="15" applyFont="1" applyFill="1" applyAlignment="1">
      <alignment/>
    </xf>
    <xf numFmtId="195" fontId="8" fillId="0" borderId="18" xfId="15" applyNumberFormat="1" applyFont="1" applyFill="1" applyBorder="1" applyAlignment="1" applyProtection="1">
      <alignment horizontal="right" vertical="center"/>
      <protection/>
    </xf>
    <xf numFmtId="38" fontId="13" fillId="0" borderId="0" xfId="15" applyFont="1" applyFill="1" applyAlignment="1" applyProtection="1">
      <alignment/>
      <protection/>
    </xf>
    <xf numFmtId="38" fontId="13" fillId="0" borderId="0" xfId="15" applyFont="1" applyFill="1" applyAlignment="1">
      <alignment/>
    </xf>
    <xf numFmtId="0" fontId="20" fillId="0" borderId="0" xfId="0" applyFont="1" applyFill="1" applyAlignment="1" applyProtection="1">
      <alignment horizontal="left" vertical="top"/>
      <protection/>
    </xf>
    <xf numFmtId="0" fontId="6" fillId="0" borderId="24" xfId="0" applyFont="1" applyFill="1" applyBorder="1" applyAlignment="1" applyProtection="1">
      <alignment horizontal="right"/>
      <protection/>
    </xf>
    <xf numFmtId="0" fontId="6" fillId="0" borderId="24" xfId="0" applyFont="1" applyFill="1" applyBorder="1" applyAlignment="1" applyProtection="1">
      <alignment horizontal="center" vertical="center"/>
      <protection/>
    </xf>
    <xf numFmtId="0" fontId="6" fillId="0" borderId="45" xfId="0" applyFont="1" applyFill="1" applyBorder="1" applyAlignment="1">
      <alignment/>
    </xf>
    <xf numFmtId="0" fontId="8" fillId="0" borderId="45" xfId="0" applyFont="1" applyFill="1" applyBorder="1" applyAlignment="1" applyProtection="1">
      <alignment horizontal="center" vertical="center"/>
      <protection/>
    </xf>
    <xf numFmtId="0" fontId="6" fillId="0" borderId="45" xfId="0" applyFont="1" applyFill="1" applyBorder="1" applyAlignment="1" applyProtection="1">
      <alignment horizontal="center" vertical="center"/>
      <protection/>
    </xf>
    <xf numFmtId="0" fontId="6" fillId="0" borderId="63" xfId="0" applyFont="1" applyFill="1" applyBorder="1" applyAlignment="1" applyProtection="1">
      <alignment horizontal="center" vertical="center"/>
      <protection/>
    </xf>
    <xf numFmtId="41" fontId="9" fillId="0" borderId="16" xfId="0" applyNumberFormat="1" applyFont="1" applyFill="1" applyBorder="1" applyAlignment="1" applyProtection="1">
      <alignment/>
      <protection/>
    </xf>
    <xf numFmtId="41" fontId="9" fillId="0" borderId="16" xfId="0" applyNumberFormat="1" applyFont="1" applyFill="1" applyBorder="1" applyAlignment="1" applyProtection="1">
      <alignment horizontal="left"/>
      <protection/>
    </xf>
    <xf numFmtId="180" fontId="9" fillId="0" borderId="16" xfId="0" applyNumberFormat="1" applyFont="1" applyFill="1" applyBorder="1" applyAlignment="1" applyProtection="1">
      <alignment horizontal="right"/>
      <protection/>
    </xf>
    <xf numFmtId="180" fontId="9" fillId="0" borderId="20" xfId="0" applyNumberFormat="1" applyFont="1" applyFill="1" applyBorder="1" applyAlignment="1" applyProtection="1">
      <alignment horizontal="right"/>
      <protection/>
    </xf>
    <xf numFmtId="38" fontId="8" fillId="0" borderId="0" xfId="15" applyFont="1" applyFill="1" applyBorder="1" applyAlignment="1">
      <alignment/>
    </xf>
    <xf numFmtId="0" fontId="8" fillId="0" borderId="0" xfId="0" applyFont="1" applyFill="1" applyAlignment="1">
      <alignment horizontal="right"/>
    </xf>
    <xf numFmtId="38" fontId="13" fillId="0" borderId="24" xfId="15" applyFont="1" applyFill="1" applyBorder="1" applyAlignment="1">
      <alignment/>
    </xf>
    <xf numFmtId="38" fontId="13" fillId="0" borderId="5" xfId="15" applyFont="1" applyFill="1" applyBorder="1" applyAlignment="1">
      <alignment horizontal="center"/>
    </xf>
    <xf numFmtId="38" fontId="13" fillId="0" borderId="15" xfId="15" applyFont="1" applyFill="1" applyBorder="1" applyAlignment="1">
      <alignment/>
    </xf>
    <xf numFmtId="38" fontId="13" fillId="0" borderId="13" xfId="15" applyFont="1" applyFill="1" applyBorder="1" applyAlignment="1" quotePrefix="1">
      <alignment horizontal="center" vertical="center"/>
    </xf>
    <xf numFmtId="38" fontId="13" fillId="0" borderId="11" xfId="15" applyFont="1" applyFill="1" applyBorder="1" applyAlignment="1">
      <alignment horizontal="center" vertical="center"/>
    </xf>
    <xf numFmtId="38" fontId="13" fillId="0" borderId="10" xfId="15" applyFont="1" applyFill="1" applyBorder="1" applyAlignment="1">
      <alignment horizontal="center" vertical="center"/>
    </xf>
    <xf numFmtId="38" fontId="13" fillId="0" borderId="11" xfId="15" applyFont="1" applyFill="1" applyBorder="1" applyAlignment="1" applyProtection="1" quotePrefix="1">
      <alignment horizontal="center" vertical="center" wrapText="1"/>
      <protection/>
    </xf>
    <xf numFmtId="38" fontId="13" fillId="0" borderId="10" xfId="15" applyFont="1" applyFill="1" applyBorder="1" applyAlignment="1" applyProtection="1" quotePrefix="1">
      <alignment horizontal="center" vertical="center" wrapText="1"/>
      <protection/>
    </xf>
    <xf numFmtId="38" fontId="13" fillId="0" borderId="5" xfId="15" applyFont="1" applyFill="1" applyBorder="1" applyAlignment="1" quotePrefix="1">
      <alignment horizontal="left"/>
    </xf>
    <xf numFmtId="38" fontId="13" fillId="0" borderId="5" xfId="15" applyFont="1" applyFill="1" applyBorder="1" applyAlignment="1">
      <alignment/>
    </xf>
    <xf numFmtId="38" fontId="13" fillId="0" borderId="3" xfId="15" applyFont="1" applyFill="1" applyBorder="1" applyAlignment="1">
      <alignment/>
    </xf>
    <xf numFmtId="38" fontId="13" fillId="0" borderId="4" xfId="15" applyFont="1" applyFill="1" applyBorder="1" applyAlignment="1">
      <alignment/>
    </xf>
    <xf numFmtId="38" fontId="13" fillId="0" borderId="18" xfId="15" applyFont="1" applyFill="1" applyBorder="1" applyAlignment="1">
      <alignment/>
    </xf>
    <xf numFmtId="38" fontId="13" fillId="0" borderId="18" xfId="15" applyFont="1" applyFill="1" applyBorder="1" applyAlignment="1">
      <alignment horizontal="center"/>
    </xf>
    <xf numFmtId="38" fontId="13" fillId="0" borderId="4" xfId="15" applyFont="1" applyFill="1" applyBorder="1" applyAlignment="1" quotePrefix="1">
      <alignment horizontal="center" vertical="distributed" textRotation="255"/>
    </xf>
    <xf numFmtId="38" fontId="13" fillId="0" borderId="17" xfId="15" applyFont="1" applyFill="1" applyBorder="1" applyAlignment="1" quotePrefix="1">
      <alignment horizontal="center" vertical="distributed" textRotation="255"/>
    </xf>
    <xf numFmtId="38" fontId="13" fillId="0" borderId="18" xfId="15" applyFont="1" applyFill="1" applyBorder="1" applyAlignment="1" quotePrefix="1">
      <alignment horizontal="center" vertical="distributed" textRotation="255"/>
    </xf>
    <xf numFmtId="0" fontId="29" fillId="0" borderId="18" xfId="0" applyFont="1" applyFill="1" applyBorder="1" applyAlignment="1">
      <alignment horizontal="center" vertical="distributed" textRotation="255" wrapText="1"/>
    </xf>
    <xf numFmtId="38" fontId="13" fillId="0" borderId="15" xfId="15" applyFont="1" applyFill="1" applyBorder="1" applyAlignment="1">
      <alignment vertical="center"/>
    </xf>
    <xf numFmtId="195" fontId="13" fillId="0" borderId="0" xfId="15" applyNumberFormat="1" applyFont="1" applyFill="1" applyBorder="1" applyAlignment="1" quotePrefix="1">
      <alignment vertical="center"/>
    </xf>
    <xf numFmtId="38" fontId="13" fillId="0" borderId="13" xfId="15" applyFont="1" applyFill="1" applyBorder="1" applyAlignment="1" quotePrefix="1">
      <alignment vertical="center"/>
    </xf>
    <xf numFmtId="38" fontId="13" fillId="0" borderId="0" xfId="15" applyFont="1" applyFill="1" applyBorder="1" applyAlignment="1">
      <alignment vertical="center"/>
    </xf>
    <xf numFmtId="38" fontId="13" fillId="0" borderId="15" xfId="15" applyFont="1" applyFill="1" applyBorder="1" applyAlignment="1" quotePrefix="1">
      <alignment vertical="center"/>
    </xf>
    <xf numFmtId="195" fontId="13" fillId="0" borderId="15" xfId="0" applyNumberFormat="1" applyFont="1" applyFill="1" applyBorder="1" applyAlignment="1">
      <alignment vertical="center"/>
    </xf>
    <xf numFmtId="38" fontId="13" fillId="0" borderId="0" xfId="15" applyFont="1" applyFill="1" applyBorder="1" applyAlignment="1" applyProtection="1">
      <alignment vertical="center"/>
      <protection/>
    </xf>
    <xf numFmtId="38" fontId="13" fillId="0" borderId="0" xfId="15" applyFont="1" applyFill="1" applyBorder="1" applyAlignment="1" quotePrefix="1">
      <alignment vertical="center"/>
    </xf>
    <xf numFmtId="38" fontId="13" fillId="0" borderId="15" xfId="15" applyFont="1" applyFill="1" applyBorder="1" applyAlignment="1" applyProtection="1">
      <alignment vertical="center"/>
      <protection/>
    </xf>
    <xf numFmtId="38" fontId="13" fillId="0" borderId="16" xfId="15" applyFont="1" applyFill="1" applyBorder="1" applyAlignment="1" quotePrefix="1">
      <alignment vertical="center"/>
    </xf>
    <xf numFmtId="195" fontId="13" fillId="0" borderId="15" xfId="0" applyNumberFormat="1" applyFont="1" applyFill="1" applyBorder="1" applyAlignment="1">
      <alignment vertical="center" wrapText="1"/>
    </xf>
    <xf numFmtId="195" fontId="13" fillId="0" borderId="16" xfId="15" applyNumberFormat="1" applyFont="1" applyFill="1" applyBorder="1" applyAlignment="1" quotePrefix="1">
      <alignment vertical="center"/>
    </xf>
    <xf numFmtId="195" fontId="13" fillId="0" borderId="15" xfId="15" applyNumberFormat="1" applyFont="1" applyFill="1" applyBorder="1" applyAlignment="1">
      <alignment vertical="center"/>
    </xf>
    <xf numFmtId="195" fontId="13" fillId="0" borderId="15" xfId="15" applyNumberFormat="1" applyFont="1" applyFill="1" applyBorder="1" applyAlignment="1">
      <alignment horizontal="right" vertical="center"/>
    </xf>
    <xf numFmtId="195" fontId="13" fillId="0" borderId="0" xfId="15" applyNumberFormat="1" applyFont="1" applyFill="1" applyBorder="1" applyAlignment="1" applyProtection="1">
      <alignment horizontal="right" vertical="center"/>
      <protection locked="0"/>
    </xf>
    <xf numFmtId="195" fontId="13" fillId="0" borderId="13" xfId="15" applyNumberFormat="1" applyFont="1" applyFill="1" applyBorder="1" applyAlignment="1" applyProtection="1">
      <alignment horizontal="right" vertical="center"/>
      <protection locked="0"/>
    </xf>
    <xf numFmtId="195" fontId="13" fillId="0" borderId="15" xfId="15" applyNumberFormat="1" applyFont="1" applyFill="1" applyBorder="1" applyAlignment="1" applyProtection="1">
      <alignment horizontal="right" vertical="center"/>
      <protection locked="0"/>
    </xf>
    <xf numFmtId="195" fontId="13" fillId="0" borderId="16" xfId="15" applyNumberFormat="1" applyFont="1" applyFill="1" applyBorder="1" applyAlignment="1" applyProtection="1">
      <alignment horizontal="right" vertical="center"/>
      <protection locked="0"/>
    </xf>
    <xf numFmtId="195" fontId="13" fillId="0" borderId="0" xfId="15" applyNumberFormat="1" applyFont="1" applyFill="1" applyBorder="1" applyAlignment="1" applyProtection="1">
      <alignment horizontal="right" vertical="top"/>
      <protection locked="0"/>
    </xf>
    <xf numFmtId="195" fontId="13" fillId="0" borderId="13" xfId="15" applyNumberFormat="1" applyFont="1" applyFill="1" applyBorder="1" applyAlignment="1" applyProtection="1">
      <alignment horizontal="right" vertical="top"/>
      <protection locked="0"/>
    </xf>
    <xf numFmtId="195" fontId="13" fillId="0" borderId="15" xfId="15" applyNumberFormat="1" applyFont="1" applyFill="1" applyBorder="1" applyAlignment="1" applyProtection="1">
      <alignment horizontal="right" vertical="top"/>
      <protection locked="0"/>
    </xf>
    <xf numFmtId="195" fontId="13" fillId="0" borderId="16" xfId="15" applyNumberFormat="1" applyFont="1" applyFill="1" applyBorder="1" applyAlignment="1" applyProtection="1">
      <alignment horizontal="right" vertical="top"/>
      <protection locked="0"/>
    </xf>
    <xf numFmtId="38" fontId="23" fillId="0" borderId="0" xfId="15" applyFont="1" applyFill="1" applyAlignment="1">
      <alignment horizontal="left"/>
    </xf>
    <xf numFmtId="38" fontId="8" fillId="0" borderId="1" xfId="15" applyFont="1" applyFill="1" applyBorder="1" applyAlignment="1">
      <alignment horizontal="center"/>
    </xf>
    <xf numFmtId="38" fontId="8" fillId="0" borderId="112" xfId="15" applyFont="1" applyFill="1" applyBorder="1" applyAlignment="1">
      <alignment horizontal="center"/>
    </xf>
    <xf numFmtId="0" fontId="6" fillId="0" borderId="91" xfId="0" applyFont="1" applyFill="1" applyBorder="1" applyAlignment="1">
      <alignment/>
    </xf>
    <xf numFmtId="0" fontId="6" fillId="0" borderId="71" xfId="0" applyFont="1" applyFill="1" applyBorder="1" applyAlignment="1">
      <alignment/>
    </xf>
    <xf numFmtId="38" fontId="13" fillId="0" borderId="5" xfId="15" applyFont="1" applyFill="1" applyBorder="1" applyAlignment="1">
      <alignment horizontal="left"/>
    </xf>
    <xf numFmtId="38" fontId="8" fillId="0" borderId="3" xfId="15" applyFont="1" applyFill="1" applyBorder="1" applyAlignment="1">
      <alignment/>
    </xf>
    <xf numFmtId="38" fontId="8" fillId="0" borderId="19" xfId="15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6" fillId="0" borderId="20" xfId="0" applyFont="1" applyFill="1" applyBorder="1" applyAlignment="1">
      <alignment/>
    </xf>
    <xf numFmtId="38" fontId="8" fillId="0" borderId="5" xfId="15" applyFont="1" applyFill="1" applyBorder="1" applyAlignment="1">
      <alignment/>
    </xf>
    <xf numFmtId="38" fontId="13" fillId="0" borderId="13" xfId="15" applyFont="1" applyFill="1" applyBorder="1" applyAlignment="1">
      <alignment vertical="center"/>
    </xf>
    <xf numFmtId="38" fontId="13" fillId="0" borderId="15" xfId="15" applyFont="1" applyFill="1" applyBorder="1" applyAlignment="1">
      <alignment horizontal="right" vertical="center"/>
    </xf>
    <xf numFmtId="38" fontId="13" fillId="0" borderId="16" xfId="15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195" fontId="13" fillId="0" borderId="15" xfId="0" applyNumberFormat="1" applyFont="1" applyFill="1" applyBorder="1" applyAlignment="1">
      <alignment horizontal="right" vertical="center"/>
    </xf>
    <xf numFmtId="38" fontId="8" fillId="0" borderId="25" xfId="15" applyFont="1" applyFill="1" applyBorder="1" applyAlignment="1">
      <alignment vertical="center"/>
    </xf>
    <xf numFmtId="195" fontId="13" fillId="0" borderId="15" xfId="0" applyNumberFormat="1" applyFont="1" applyFill="1" applyBorder="1" applyAlignment="1" applyProtection="1">
      <alignment horizontal="right" vertical="center"/>
      <protection locked="0"/>
    </xf>
    <xf numFmtId="195" fontId="13" fillId="0" borderId="13" xfId="0" applyNumberFormat="1" applyFont="1" applyFill="1" applyBorder="1" applyAlignment="1" applyProtection="1">
      <alignment horizontal="right" vertical="center"/>
      <protection locked="0"/>
    </xf>
    <xf numFmtId="195" fontId="13" fillId="0" borderId="16" xfId="0" applyNumberFormat="1" applyFont="1" applyFill="1" applyBorder="1" applyAlignment="1" applyProtection="1">
      <alignment horizontal="right" vertical="center"/>
      <protection locked="0"/>
    </xf>
    <xf numFmtId="38" fontId="8" fillId="0" borderId="25" xfId="15" applyFont="1" applyFill="1" applyBorder="1" applyAlignment="1">
      <alignment vertical="top"/>
    </xf>
    <xf numFmtId="195" fontId="13" fillId="0" borderId="15" xfId="0" applyNumberFormat="1" applyFont="1" applyFill="1" applyBorder="1" applyAlignment="1">
      <alignment horizontal="right" vertical="top"/>
    </xf>
    <xf numFmtId="195" fontId="13" fillId="0" borderId="15" xfId="0" applyNumberFormat="1" applyFont="1" applyFill="1" applyBorder="1" applyAlignment="1" applyProtection="1">
      <alignment horizontal="right" vertical="top"/>
      <protection locked="0"/>
    </xf>
    <xf numFmtId="195" fontId="13" fillId="0" borderId="45" xfId="0" applyNumberFormat="1" applyFont="1" applyFill="1" applyBorder="1" applyAlignment="1" applyProtection="1">
      <alignment horizontal="right" vertical="center"/>
      <protection locked="0"/>
    </xf>
    <xf numFmtId="195" fontId="13" fillId="0" borderId="45" xfId="0" applyNumberFormat="1" applyFont="1" applyFill="1" applyBorder="1" applyAlignment="1" applyProtection="1">
      <alignment horizontal="right" vertical="top"/>
      <protection locked="0"/>
    </xf>
    <xf numFmtId="195" fontId="13" fillId="0" borderId="16" xfId="0" applyNumberFormat="1" applyFont="1" applyFill="1" applyBorder="1" applyAlignment="1" applyProtection="1">
      <alignment horizontal="right" vertical="top"/>
      <protection locked="0"/>
    </xf>
    <xf numFmtId="0" fontId="6" fillId="0" borderId="0" xfId="0" applyFont="1" applyFill="1" applyAlignment="1">
      <alignment vertical="top"/>
    </xf>
    <xf numFmtId="38" fontId="26" fillId="0" borderId="0" xfId="15" applyFont="1" applyFill="1" applyAlignment="1">
      <alignment/>
    </xf>
    <xf numFmtId="38" fontId="13" fillId="0" borderId="16" xfId="15" applyFont="1" applyFill="1" applyBorder="1" applyAlignment="1">
      <alignment horizontal="right" vertical="center"/>
    </xf>
    <xf numFmtId="0" fontId="6" fillId="0" borderId="24" xfId="0" applyFont="1" applyFill="1" applyBorder="1" applyAlignment="1" applyProtection="1">
      <alignment horizontal="right" vertical="center"/>
      <protection/>
    </xf>
    <xf numFmtId="0" fontId="6" fillId="0" borderId="113" xfId="0" applyFont="1" applyFill="1" applyBorder="1" applyAlignment="1" applyProtection="1">
      <alignment horizontal="center" vertical="center"/>
      <protection/>
    </xf>
    <xf numFmtId="0" fontId="8" fillId="0" borderId="49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38" fontId="19" fillId="0" borderId="0" xfId="15" applyFont="1" applyFill="1" applyAlignment="1">
      <alignment/>
    </xf>
    <xf numFmtId="38" fontId="8" fillId="0" borderId="24" xfId="15" applyFont="1" applyFill="1" applyBorder="1" applyAlignment="1">
      <alignment/>
    </xf>
    <xf numFmtId="38" fontId="8" fillId="0" borderId="5" xfId="15" applyFont="1" applyFill="1" applyBorder="1" applyAlignment="1">
      <alignment horizontal="center"/>
    </xf>
    <xf numFmtId="38" fontId="8" fillId="0" borderId="14" xfId="15" applyFont="1" applyFill="1" applyBorder="1" applyAlignment="1">
      <alignment horizontal="center"/>
    </xf>
    <xf numFmtId="38" fontId="8" fillId="0" borderId="15" xfId="15" applyFont="1" applyFill="1" applyBorder="1" applyAlignment="1">
      <alignment/>
    </xf>
    <xf numFmtId="38" fontId="8" fillId="0" borderId="13" xfId="15" applyFont="1" applyFill="1" applyBorder="1" applyAlignment="1" quotePrefix="1">
      <alignment horizontal="center" vertical="center"/>
    </xf>
    <xf numFmtId="38" fontId="8" fillId="0" borderId="11" xfId="15" applyFont="1" applyFill="1" applyBorder="1" applyAlignment="1">
      <alignment horizontal="center" vertical="center"/>
    </xf>
    <xf numFmtId="38" fontId="8" fillId="0" borderId="10" xfId="15" applyFont="1" applyFill="1" applyBorder="1" applyAlignment="1">
      <alignment horizontal="center" vertical="center"/>
    </xf>
    <xf numFmtId="38" fontId="13" fillId="0" borderId="11" xfId="15" applyFont="1" applyFill="1" applyBorder="1" applyAlignment="1" quotePrefix="1">
      <alignment horizontal="center" vertical="center" wrapText="1"/>
    </xf>
    <xf numFmtId="38" fontId="13" fillId="0" borderId="10" xfId="15" applyFont="1" applyFill="1" applyBorder="1" applyAlignment="1" quotePrefix="1">
      <alignment horizontal="center" vertical="center" wrapText="1"/>
    </xf>
    <xf numFmtId="38" fontId="13" fillId="0" borderId="11" xfId="15" applyFont="1" applyFill="1" applyBorder="1" applyAlignment="1">
      <alignment horizontal="center" vertical="center" wrapText="1"/>
    </xf>
    <xf numFmtId="38" fontId="13" fillId="0" borderId="12" xfId="15" applyFont="1" applyFill="1" applyBorder="1" applyAlignment="1">
      <alignment horizontal="center" vertical="center" wrapText="1"/>
    </xf>
    <xf numFmtId="38" fontId="8" fillId="0" borderId="14" xfId="15" applyFont="1" applyFill="1" applyBorder="1" applyAlignment="1" quotePrefix="1">
      <alignment vertical="top"/>
    </xf>
    <xf numFmtId="38" fontId="8" fillId="0" borderId="5" xfId="15" applyFont="1" applyFill="1" applyBorder="1" applyAlignment="1">
      <alignment horizontal="left"/>
    </xf>
    <xf numFmtId="38" fontId="8" fillId="0" borderId="14" xfId="15" applyFont="1" applyFill="1" applyBorder="1" applyAlignment="1">
      <alignment/>
    </xf>
    <xf numFmtId="38" fontId="8" fillId="0" borderId="18" xfId="15" applyFont="1" applyFill="1" applyBorder="1" applyAlignment="1">
      <alignment/>
    </xf>
    <xf numFmtId="38" fontId="8" fillId="0" borderId="18" xfId="15" applyFont="1" applyFill="1" applyBorder="1" applyAlignment="1">
      <alignment horizontal="center"/>
    </xf>
    <xf numFmtId="38" fontId="8" fillId="0" borderId="18" xfId="15" applyFont="1" applyFill="1" applyBorder="1" applyAlignment="1">
      <alignment horizontal="center" vertical="distributed" textRotation="255"/>
    </xf>
    <xf numFmtId="38" fontId="8" fillId="0" borderId="4" xfId="15" applyFont="1" applyFill="1" applyBorder="1" applyAlignment="1">
      <alignment horizontal="center" vertical="distributed" textRotation="255"/>
    </xf>
    <xf numFmtId="38" fontId="13" fillId="0" borderId="17" xfId="15" applyFont="1" applyFill="1" applyBorder="1" applyAlignment="1">
      <alignment horizontal="center" vertical="distributed" textRotation="255"/>
    </xf>
    <xf numFmtId="183" fontId="13" fillId="0" borderId="15" xfId="15" applyNumberFormat="1" applyFont="1" applyFill="1" applyBorder="1" applyAlignment="1">
      <alignment vertical="center"/>
    </xf>
    <xf numFmtId="183" fontId="25" fillId="0" borderId="15" xfId="15" applyNumberFormat="1" applyFont="1" applyFill="1" applyBorder="1" applyAlignment="1">
      <alignment horizontal="right" vertical="center"/>
    </xf>
    <xf numFmtId="183" fontId="17" fillId="0" borderId="42" xfId="0" applyNumberFormat="1" applyFont="1" applyFill="1" applyBorder="1" applyAlignment="1" applyProtection="1">
      <alignment vertical="center"/>
      <protection locked="0"/>
    </xf>
    <xf numFmtId="183" fontId="17" fillId="0" borderId="41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NumberFormat="1" applyFont="1" applyFill="1" applyBorder="1" applyAlignment="1">
      <alignment/>
    </xf>
    <xf numFmtId="176" fontId="9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80" fontId="0" fillId="0" borderId="0" xfId="0" applyNumberFormat="1" applyFont="1" applyFill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24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184" fontId="6" fillId="0" borderId="60" xfId="0" applyNumberFormat="1" applyFont="1" applyFill="1" applyBorder="1" applyAlignment="1">
      <alignment vertical="center"/>
    </xf>
    <xf numFmtId="184" fontId="6" fillId="0" borderId="60" xfId="0" applyNumberFormat="1" applyFont="1" applyFill="1" applyBorder="1" applyAlignment="1">
      <alignment/>
    </xf>
    <xf numFmtId="184" fontId="6" fillId="0" borderId="108" xfId="0" applyNumberFormat="1" applyFont="1" applyFill="1" applyBorder="1" applyAlignment="1">
      <alignment vertical="center"/>
    </xf>
    <xf numFmtId="184" fontId="17" fillId="0" borderId="114" xfId="0" applyNumberFormat="1" applyFont="1" applyFill="1" applyBorder="1" applyAlignment="1">
      <alignment vertical="center"/>
    </xf>
    <xf numFmtId="184" fontId="17" fillId="0" borderId="115" xfId="0" applyNumberFormat="1" applyFont="1" applyFill="1" applyBorder="1" applyAlignment="1">
      <alignment vertical="center"/>
    </xf>
    <xf numFmtId="0" fontId="15" fillId="0" borderId="0" xfId="0" applyFont="1" applyAlignment="1">
      <alignment/>
    </xf>
    <xf numFmtId="0" fontId="15" fillId="0" borderId="0" xfId="0" applyFont="1" applyFill="1" applyAlignment="1">
      <alignment/>
    </xf>
    <xf numFmtId="0" fontId="6" fillId="0" borderId="0" xfId="0" applyNumberFormat="1" applyFont="1" applyFill="1" applyAlignment="1">
      <alignment vertical="top"/>
    </xf>
    <xf numFmtId="0" fontId="6" fillId="0" borderId="0" xfId="0" applyNumberFormat="1" applyFont="1" applyFill="1" applyAlignment="1">
      <alignment vertical="top"/>
    </xf>
    <xf numFmtId="38" fontId="6" fillId="0" borderId="0" xfId="15" applyFont="1" applyFill="1" applyAlignment="1">
      <alignment/>
    </xf>
    <xf numFmtId="0" fontId="6" fillId="0" borderId="0" xfId="0" applyFont="1" applyFill="1" applyAlignment="1" applyProtection="1">
      <alignment horizontal="left" vertical="top"/>
      <protection/>
    </xf>
    <xf numFmtId="38" fontId="6" fillId="0" borderId="0" xfId="15" applyFont="1" applyFill="1" applyAlignment="1">
      <alignment horizontal="left"/>
    </xf>
    <xf numFmtId="0" fontId="15" fillId="0" borderId="0" xfId="0" applyFont="1" applyAlignment="1">
      <alignment horizontal="center"/>
    </xf>
    <xf numFmtId="0" fontId="6" fillId="0" borderId="33" xfId="0" applyNumberFormat="1" applyFont="1" applyFill="1" applyBorder="1" applyAlignment="1">
      <alignment vertical="center"/>
    </xf>
    <xf numFmtId="0" fontId="6" fillId="0" borderId="116" xfId="0" applyNumberFormat="1" applyFont="1" applyFill="1" applyBorder="1" applyAlignment="1">
      <alignment vertical="center"/>
    </xf>
    <xf numFmtId="0" fontId="6" fillId="0" borderId="91" xfId="0" applyNumberFormat="1" applyFont="1" applyFill="1" applyBorder="1" applyAlignment="1">
      <alignment horizontal="center" vertical="center"/>
    </xf>
    <xf numFmtId="0" fontId="6" fillId="0" borderId="24" xfId="0" applyNumberFormat="1" applyFont="1" applyFill="1" applyBorder="1" applyAlignment="1">
      <alignment horizontal="center" vertical="center"/>
    </xf>
    <xf numFmtId="0" fontId="6" fillId="0" borderId="18" xfId="0" applyNumberFormat="1" applyFont="1" applyFill="1" applyBorder="1" applyAlignment="1">
      <alignment horizontal="center" vertical="center"/>
    </xf>
    <xf numFmtId="0" fontId="6" fillId="0" borderId="71" xfId="0" applyNumberFormat="1" applyFont="1" applyFill="1" applyBorder="1" applyAlignment="1">
      <alignment horizontal="center" vertical="center"/>
    </xf>
    <xf numFmtId="0" fontId="6" fillId="0" borderId="20" xfId="0" applyNumberFormat="1" applyFont="1" applyFill="1" applyBorder="1" applyAlignment="1">
      <alignment horizontal="center" vertical="center"/>
    </xf>
    <xf numFmtId="0" fontId="6" fillId="0" borderId="117" xfId="0" applyNumberFormat="1" applyFont="1" applyFill="1" applyBorder="1" applyAlignment="1">
      <alignment vertical="center"/>
    </xf>
    <xf numFmtId="0" fontId="6" fillId="0" borderId="50" xfId="0" applyNumberFormat="1" applyFont="1" applyFill="1" applyBorder="1" applyAlignment="1">
      <alignment vertical="center"/>
    </xf>
    <xf numFmtId="0" fontId="6" fillId="0" borderId="110" xfId="0" applyNumberFormat="1" applyFont="1" applyFill="1" applyBorder="1" applyAlignment="1">
      <alignment horizontal="center" vertical="center"/>
    </xf>
    <xf numFmtId="0" fontId="6" fillId="0" borderId="111" xfId="0" applyNumberFormat="1" applyFont="1" applyFill="1" applyBorder="1" applyAlignment="1">
      <alignment horizontal="center" vertical="center"/>
    </xf>
    <xf numFmtId="186" fontId="9" fillId="0" borderId="118" xfId="0" applyNumberFormat="1" applyFont="1" applyFill="1" applyBorder="1" applyAlignment="1">
      <alignment vertical="center"/>
    </xf>
    <xf numFmtId="186" fontId="0" fillId="0" borderId="118" xfId="0" applyNumberFormat="1" applyFont="1" applyFill="1" applyBorder="1" applyAlignment="1">
      <alignment vertical="center"/>
    </xf>
    <xf numFmtId="186" fontId="9" fillId="0" borderId="118" xfId="0" applyNumberFormat="1" applyFont="1" applyFill="1" applyBorder="1" applyAlignment="1">
      <alignment vertical="center"/>
    </xf>
    <xf numFmtId="186" fontId="0" fillId="0" borderId="118" xfId="0" applyNumberFormat="1" applyFont="1" applyFill="1" applyBorder="1" applyAlignment="1">
      <alignment vertical="center"/>
    </xf>
    <xf numFmtId="186" fontId="0" fillId="0" borderId="119" xfId="0" applyNumberFormat="1" applyFont="1" applyFill="1" applyBorder="1" applyAlignment="1">
      <alignment vertical="center"/>
    </xf>
    <xf numFmtId="186" fontId="9" fillId="0" borderId="119" xfId="0" applyNumberFormat="1" applyFont="1" applyFill="1" applyBorder="1" applyAlignment="1" applyProtection="1">
      <alignment vertical="center"/>
      <protection locked="0"/>
    </xf>
    <xf numFmtId="0" fontId="6" fillId="0" borderId="120" xfId="0" applyNumberFormat="1" applyFont="1" applyFill="1" applyBorder="1" applyAlignment="1">
      <alignment horizontal="center" vertical="center"/>
    </xf>
    <xf numFmtId="0" fontId="6" fillId="0" borderId="49" xfId="0" applyNumberFormat="1" applyFont="1" applyFill="1" applyBorder="1" applyAlignment="1">
      <alignment horizontal="center" vertical="center"/>
    </xf>
    <xf numFmtId="0" fontId="6" fillId="0" borderId="121" xfId="0" applyNumberFormat="1" applyFont="1" applyFill="1" applyBorder="1" applyAlignment="1">
      <alignment horizontal="center" vertical="center"/>
    </xf>
    <xf numFmtId="186" fontId="0" fillId="0" borderId="56" xfId="0" applyNumberFormat="1" applyFont="1" applyFill="1" applyBorder="1" applyAlignment="1" applyProtection="1">
      <alignment vertical="center"/>
      <protection locked="0"/>
    </xf>
    <xf numFmtId="186" fontId="9" fillId="0" borderId="118" xfId="0" applyNumberFormat="1" applyFont="1" applyFill="1" applyBorder="1" applyAlignment="1" applyProtection="1">
      <alignment vertical="center"/>
      <protection locked="0"/>
    </xf>
    <xf numFmtId="186" fontId="0" fillId="0" borderId="118" xfId="0" applyNumberFormat="1" applyFont="1" applyFill="1" applyBorder="1" applyAlignment="1" applyProtection="1">
      <alignment vertical="center"/>
      <protection locked="0"/>
    </xf>
    <xf numFmtId="178" fontId="32" fillId="0" borderId="6" xfId="0" applyNumberFormat="1" applyFont="1" applyFill="1" applyBorder="1" applyAlignment="1">
      <alignment vertical="center"/>
    </xf>
    <xf numFmtId="179" fontId="32" fillId="0" borderId="15" xfId="0" applyNumberFormat="1" applyFont="1" applyFill="1" applyBorder="1" applyAlignment="1">
      <alignment vertical="center"/>
    </xf>
    <xf numFmtId="179" fontId="32" fillId="0" borderId="0" xfId="0" applyNumberFormat="1" applyFont="1" applyFill="1" applyBorder="1" applyAlignment="1">
      <alignment vertical="center"/>
    </xf>
    <xf numFmtId="179" fontId="32" fillId="0" borderId="22" xfId="0" applyNumberFormat="1" applyFont="1" applyFill="1" applyBorder="1" applyAlignment="1">
      <alignment vertical="center"/>
    </xf>
    <xf numFmtId="183" fontId="32" fillId="0" borderId="15" xfId="0" applyNumberFormat="1" applyFont="1" applyFill="1" applyBorder="1" applyAlignment="1">
      <alignment vertical="center"/>
    </xf>
    <xf numFmtId="183" fontId="32" fillId="0" borderId="13" xfId="0" applyNumberFormat="1" applyFont="1" applyFill="1" applyBorder="1" applyAlignment="1">
      <alignment vertical="center"/>
    </xf>
    <xf numFmtId="183" fontId="32" fillId="0" borderId="16" xfId="0" applyNumberFormat="1" applyFont="1" applyFill="1" applyBorder="1" applyAlignment="1">
      <alignment vertical="center"/>
    </xf>
    <xf numFmtId="183" fontId="33" fillId="0" borderId="15" xfId="0" applyNumberFormat="1" applyFont="1" applyFill="1" applyBorder="1" applyAlignment="1">
      <alignment vertical="center"/>
    </xf>
    <xf numFmtId="184" fontId="34" fillId="0" borderId="15" xfId="0" applyNumberFormat="1" applyFont="1" applyFill="1" applyBorder="1" applyAlignment="1">
      <alignment vertical="center"/>
    </xf>
    <xf numFmtId="184" fontId="34" fillId="0" borderId="59" xfId="0" applyNumberFormat="1" applyFont="1" applyFill="1" applyBorder="1" applyAlignment="1">
      <alignment vertical="center"/>
    </xf>
    <xf numFmtId="184" fontId="34" fillId="0" borderId="30" xfId="0" applyNumberFormat="1" applyFont="1" applyFill="1" applyBorder="1" applyAlignment="1">
      <alignment vertical="center"/>
    </xf>
    <xf numFmtId="184" fontId="34" fillId="0" borderId="13" xfId="0" applyNumberFormat="1" applyFont="1" applyFill="1" applyBorder="1" applyAlignment="1">
      <alignment vertical="center"/>
    </xf>
    <xf numFmtId="184" fontId="34" fillId="0" borderId="16" xfId="0" applyNumberFormat="1" applyFont="1" applyFill="1" applyBorder="1" applyAlignment="1">
      <alignment vertical="center"/>
    </xf>
    <xf numFmtId="183" fontId="34" fillId="0" borderId="15" xfId="15" applyNumberFormat="1" applyFont="1" applyFill="1" applyBorder="1" applyAlignment="1">
      <alignment vertical="center"/>
    </xf>
    <xf numFmtId="183" fontId="34" fillId="0" borderId="0" xfId="15" applyNumberFormat="1" applyFont="1" applyFill="1" applyBorder="1" applyAlignment="1">
      <alignment vertical="center"/>
    </xf>
    <xf numFmtId="183" fontId="34" fillId="0" borderId="13" xfId="15" applyNumberFormat="1" applyFont="1" applyFill="1" applyBorder="1" applyAlignment="1">
      <alignment vertical="center"/>
    </xf>
    <xf numFmtId="183" fontId="34" fillId="0" borderId="16" xfId="15" applyNumberFormat="1" applyFont="1" applyFill="1" applyBorder="1" applyAlignment="1">
      <alignment vertical="center"/>
    </xf>
    <xf numFmtId="183" fontId="35" fillId="0" borderId="13" xfId="0" applyNumberFormat="1" applyFont="1" applyFill="1" applyBorder="1" applyAlignment="1">
      <alignment vertical="center"/>
    </xf>
    <xf numFmtId="183" fontId="35" fillId="0" borderId="56" xfId="0" applyNumberFormat="1" applyFont="1" applyFill="1" applyBorder="1" applyAlignment="1">
      <alignment vertical="center"/>
    </xf>
    <xf numFmtId="183" fontId="35" fillId="0" borderId="11" xfId="0" applyNumberFormat="1" applyFont="1" applyFill="1" applyBorder="1" applyAlignment="1" applyProtection="1">
      <alignment vertical="center"/>
      <protection locked="0"/>
    </xf>
    <xf numFmtId="183" fontId="35" fillId="0" borderId="15" xfId="0" applyNumberFormat="1" applyFont="1" applyFill="1" applyBorder="1" applyAlignment="1">
      <alignment vertical="center"/>
    </xf>
    <xf numFmtId="183" fontId="35" fillId="0" borderId="45" xfId="0" applyNumberFormat="1" applyFont="1" applyFill="1" applyBorder="1" applyAlignment="1">
      <alignment vertical="center"/>
    </xf>
    <xf numFmtId="183" fontId="35" fillId="0" borderId="13" xfId="0" applyNumberFormat="1" applyFont="1" applyFill="1" applyBorder="1" applyAlignment="1" applyProtection="1">
      <alignment vertical="center"/>
      <protection locked="0"/>
    </xf>
    <xf numFmtId="183" fontId="35" fillId="0" borderId="46" xfId="0" applyNumberFormat="1" applyFont="1" applyFill="1" applyBorder="1" applyAlignment="1">
      <alignment vertical="center"/>
    </xf>
    <xf numFmtId="183" fontId="35" fillId="0" borderId="10" xfId="0" applyNumberFormat="1" applyFont="1" applyFill="1" applyBorder="1" applyAlignment="1" applyProtection="1">
      <alignment vertical="center"/>
      <protection locked="0"/>
    </xf>
    <xf numFmtId="183" fontId="35" fillId="0" borderId="15" xfId="0" applyNumberFormat="1" applyFont="1" applyFill="1" applyBorder="1" applyAlignment="1" applyProtection="1">
      <alignment vertical="center"/>
      <protection locked="0"/>
    </xf>
    <xf numFmtId="183" fontId="35" fillId="0" borderId="17" xfId="0" applyNumberFormat="1" applyFont="1" applyFill="1" applyBorder="1" applyAlignment="1">
      <alignment vertical="center"/>
    </xf>
    <xf numFmtId="183" fontId="35" fillId="0" borderId="6" xfId="0" applyNumberFormat="1" applyFont="1" applyFill="1" applyBorder="1" applyAlignment="1">
      <alignment vertical="center"/>
    </xf>
    <xf numFmtId="183" fontId="35" fillId="0" borderId="94" xfId="0" applyNumberFormat="1" applyFont="1" applyFill="1" applyBorder="1" applyAlignment="1" applyProtection="1">
      <alignment vertical="center"/>
      <protection locked="0"/>
    </xf>
    <xf numFmtId="183" fontId="35" fillId="0" borderId="39" xfId="0" applyNumberFormat="1" applyFont="1" applyFill="1" applyBorder="1" applyAlignment="1">
      <alignment vertical="center"/>
    </xf>
    <xf numFmtId="183" fontId="35" fillId="0" borderId="6" xfId="0" applyNumberFormat="1" applyFont="1" applyFill="1" applyBorder="1" applyAlignment="1" applyProtection="1">
      <alignment vertical="center"/>
      <protection locked="0"/>
    </xf>
    <xf numFmtId="183" fontId="35" fillId="0" borderId="30" xfId="0" applyNumberFormat="1" applyFont="1" applyFill="1" applyBorder="1" applyAlignment="1">
      <alignment vertical="center"/>
    </xf>
    <xf numFmtId="183" fontId="35" fillId="0" borderId="47" xfId="0" applyNumberFormat="1" applyFont="1" applyFill="1" applyBorder="1" applyAlignment="1">
      <alignment vertical="center"/>
    </xf>
    <xf numFmtId="183" fontId="36" fillId="0" borderId="15" xfId="15" applyNumberFormat="1" applyFont="1" applyFill="1" applyBorder="1" applyAlignment="1" applyProtection="1">
      <alignment horizontal="right" vertical="center"/>
      <protection/>
    </xf>
    <xf numFmtId="183" fontId="36" fillId="0" borderId="0" xfId="15" applyNumberFormat="1" applyFont="1" applyFill="1" applyBorder="1" applyAlignment="1">
      <alignment vertical="center"/>
    </xf>
    <xf numFmtId="183" fontId="36" fillId="0" borderId="4" xfId="15" applyNumberFormat="1" applyFont="1" applyFill="1" applyBorder="1" applyAlignment="1">
      <alignment vertical="center"/>
    </xf>
    <xf numFmtId="183" fontId="36" fillId="0" borderId="15" xfId="15" applyNumberFormat="1" applyFont="1" applyFill="1" applyBorder="1" applyAlignment="1" applyProtection="1">
      <alignment vertical="center"/>
      <protection locked="0"/>
    </xf>
    <xf numFmtId="183" fontId="36" fillId="0" borderId="18" xfId="15" applyNumberFormat="1" applyFont="1" applyFill="1" applyBorder="1" applyAlignment="1" applyProtection="1">
      <alignment vertical="center"/>
      <protection locked="0"/>
    </xf>
    <xf numFmtId="183" fontId="36" fillId="0" borderId="15" xfId="15" applyNumberFormat="1" applyFont="1" applyFill="1" applyBorder="1" applyAlignment="1">
      <alignment vertical="center"/>
    </xf>
    <xf numFmtId="183" fontId="36" fillId="0" borderId="18" xfId="15" applyNumberFormat="1" applyFont="1" applyFill="1" applyBorder="1" applyAlignment="1">
      <alignment vertical="center"/>
    </xf>
    <xf numFmtId="183" fontId="37" fillId="0" borderId="6" xfId="0" applyNumberFormat="1" applyFont="1" applyFill="1" applyBorder="1" applyAlignment="1">
      <alignment vertical="center"/>
    </xf>
    <xf numFmtId="183" fontId="37" fillId="0" borderId="30" xfId="0" applyNumberFormat="1" applyFont="1" applyFill="1" applyBorder="1" applyAlignment="1">
      <alignment vertical="center"/>
    </xf>
    <xf numFmtId="183" fontId="37" fillId="0" borderId="13" xfId="0" applyNumberFormat="1" applyFont="1" applyFill="1" applyBorder="1" applyAlignment="1">
      <alignment vertical="center"/>
    </xf>
    <xf numFmtId="183" fontId="37" fillId="0" borderId="72" xfId="0" applyNumberFormat="1" applyFont="1" applyFill="1" applyBorder="1" applyAlignment="1">
      <alignment vertical="center"/>
    </xf>
    <xf numFmtId="183" fontId="34" fillId="0" borderId="15" xfId="0" applyNumberFormat="1" applyFont="1" applyFill="1" applyBorder="1" applyAlignment="1">
      <alignment vertical="center"/>
    </xf>
    <xf numFmtId="183" fontId="34" fillId="0" borderId="0" xfId="0" applyNumberFormat="1" applyFont="1" applyFill="1" applyBorder="1" applyAlignment="1">
      <alignment vertical="center"/>
    </xf>
    <xf numFmtId="183" fontId="34" fillId="0" borderId="16" xfId="0" applyNumberFormat="1" applyFont="1" applyFill="1" applyBorder="1" applyAlignment="1">
      <alignment vertical="center"/>
    </xf>
    <xf numFmtId="183" fontId="36" fillId="0" borderId="15" xfId="0" applyNumberFormat="1" applyFont="1" applyFill="1" applyBorder="1" applyAlignment="1">
      <alignment vertical="center"/>
    </xf>
    <xf numFmtId="183" fontId="36" fillId="0" borderId="18" xfId="0" applyNumberFormat="1" applyFont="1" applyFill="1" applyBorder="1" applyAlignment="1">
      <alignment vertical="center"/>
    </xf>
    <xf numFmtId="184" fontId="34" fillId="0" borderId="15" xfId="0" applyNumberFormat="1" applyFont="1" applyFill="1" applyBorder="1" applyAlignment="1">
      <alignment vertical="center"/>
    </xf>
    <xf numFmtId="184" fontId="34" fillId="0" borderId="0" xfId="0" applyNumberFormat="1" applyFont="1" applyFill="1" applyBorder="1" applyAlignment="1">
      <alignment vertical="center"/>
    </xf>
    <xf numFmtId="184" fontId="34" fillId="0" borderId="16" xfId="0" applyNumberFormat="1" applyFont="1" applyFill="1" applyBorder="1" applyAlignment="1">
      <alignment vertical="center"/>
    </xf>
    <xf numFmtId="184" fontId="36" fillId="0" borderId="15" xfId="0" applyNumberFormat="1" applyFont="1" applyFill="1" applyBorder="1" applyAlignment="1">
      <alignment vertical="center"/>
    </xf>
    <xf numFmtId="184" fontId="36" fillId="0" borderId="18" xfId="0" applyNumberFormat="1" applyFont="1" applyFill="1" applyBorder="1" applyAlignment="1">
      <alignment vertical="center"/>
    </xf>
    <xf numFmtId="184" fontId="34" fillId="0" borderId="22" xfId="0" applyNumberFormat="1" applyFont="1" applyFill="1" applyBorder="1" applyAlignment="1">
      <alignment vertical="center"/>
    </xf>
    <xf numFmtId="184" fontId="36" fillId="0" borderId="15" xfId="0" applyNumberFormat="1" applyFont="1" applyFill="1" applyBorder="1" applyAlignment="1">
      <alignment horizontal="right" vertical="center"/>
    </xf>
    <xf numFmtId="184" fontId="36" fillId="0" borderId="18" xfId="0" applyNumberFormat="1" applyFont="1" applyFill="1" applyBorder="1" applyAlignment="1">
      <alignment horizontal="right" vertical="center"/>
    </xf>
    <xf numFmtId="183" fontId="38" fillId="0" borderId="15" xfId="15" applyNumberFormat="1" applyFont="1" applyFill="1" applyBorder="1" applyAlignment="1">
      <alignment horizontal="right" vertical="center"/>
    </xf>
    <xf numFmtId="183" fontId="39" fillId="0" borderId="6" xfId="15" applyNumberFormat="1" applyFont="1" applyFill="1" applyBorder="1" applyAlignment="1" applyProtection="1">
      <alignment vertical="center"/>
      <protection/>
    </xf>
    <xf numFmtId="183" fontId="39" fillId="0" borderId="16" xfId="15" applyNumberFormat="1" applyFont="1" applyFill="1" applyBorder="1" applyAlignment="1" applyProtection="1">
      <alignment vertical="center"/>
      <protection/>
    </xf>
    <xf numFmtId="183" fontId="40" fillId="0" borderId="15" xfId="15" applyNumberFormat="1" applyFont="1" applyFill="1" applyBorder="1" applyAlignment="1" applyProtection="1">
      <alignment vertical="center"/>
      <protection/>
    </xf>
    <xf numFmtId="183" fontId="40" fillId="0" borderId="15" xfId="15" applyNumberFormat="1" applyFont="1" applyFill="1" applyBorder="1" applyAlignment="1" applyProtection="1">
      <alignment vertical="top"/>
      <protection/>
    </xf>
    <xf numFmtId="183" fontId="41" fillId="0" borderId="34" xfId="15" applyNumberFormat="1" applyFont="1" applyFill="1" applyBorder="1" applyAlignment="1" applyProtection="1">
      <alignment vertical="center"/>
      <protection/>
    </xf>
    <xf numFmtId="183" fontId="41" fillId="0" borderId="8" xfId="15" applyNumberFormat="1" applyFont="1" applyFill="1" applyBorder="1" applyAlignment="1" applyProtection="1">
      <alignment vertical="center"/>
      <protection/>
    </xf>
    <xf numFmtId="183" fontId="41" fillId="0" borderId="6" xfId="15" applyNumberFormat="1" applyFont="1" applyFill="1" applyBorder="1" applyAlignment="1" applyProtection="1">
      <alignment vertical="center"/>
      <protection/>
    </xf>
    <xf numFmtId="183" fontId="41" fillId="0" borderId="32" xfId="15" applyNumberFormat="1" applyFont="1" applyFill="1" applyBorder="1" applyAlignment="1" applyProtection="1">
      <alignment vertical="center"/>
      <protection/>
    </xf>
    <xf numFmtId="183" fontId="41" fillId="0" borderId="94" xfId="15" applyNumberFormat="1" applyFont="1" applyFill="1" applyBorder="1" applyAlignment="1" applyProtection="1">
      <alignment vertical="center"/>
      <protection/>
    </xf>
    <xf numFmtId="183" fontId="41" fillId="0" borderId="39" xfId="15" applyNumberFormat="1" applyFont="1" applyFill="1" applyBorder="1" applyAlignment="1" applyProtection="1">
      <alignment vertical="center"/>
      <protection/>
    </xf>
    <xf numFmtId="183" fontId="41" fillId="0" borderId="47" xfId="15" applyNumberFormat="1" applyFont="1" applyFill="1" applyBorder="1" applyAlignment="1" applyProtection="1">
      <alignment vertical="center"/>
      <protection/>
    </xf>
    <xf numFmtId="41" fontId="42" fillId="0" borderId="15" xfId="0" applyNumberFormat="1" applyFont="1" applyFill="1" applyBorder="1" applyAlignment="1" applyProtection="1">
      <alignment/>
      <protection/>
    </xf>
    <xf numFmtId="195" fontId="38" fillId="0" borderId="15" xfId="0" applyNumberFormat="1" applyFont="1" applyFill="1" applyBorder="1" applyAlignment="1">
      <alignment horizontal="right" vertical="center"/>
    </xf>
    <xf numFmtId="195" fontId="38" fillId="0" borderId="13" xfId="0" applyNumberFormat="1" applyFont="1" applyFill="1" applyBorder="1" applyAlignment="1">
      <alignment horizontal="right" vertical="center"/>
    </xf>
    <xf numFmtId="195" fontId="38" fillId="0" borderId="16" xfId="0" applyNumberFormat="1" applyFont="1" applyFill="1" applyBorder="1" applyAlignment="1">
      <alignment horizontal="right" vertical="center"/>
    </xf>
    <xf numFmtId="195" fontId="40" fillId="0" borderId="15" xfId="0" applyNumberFormat="1" applyFont="1" applyFill="1" applyBorder="1" applyAlignment="1">
      <alignment horizontal="right" vertical="center"/>
    </xf>
    <xf numFmtId="183" fontId="41" fillId="0" borderId="8" xfId="15" applyNumberFormat="1" applyFont="1" applyFill="1" applyBorder="1" applyAlignment="1" applyProtection="1">
      <alignment horizontal="right" vertical="center"/>
      <protection/>
    </xf>
    <xf numFmtId="183" fontId="41" fillId="0" borderId="6" xfId="15" applyNumberFormat="1" applyFont="1" applyFill="1" applyBorder="1" applyAlignment="1" applyProtection="1">
      <alignment horizontal="right" vertical="center"/>
      <protection/>
    </xf>
    <xf numFmtId="183" fontId="41" fillId="0" borderId="94" xfId="15" applyNumberFormat="1" applyFont="1" applyFill="1" applyBorder="1" applyAlignment="1" applyProtection="1">
      <alignment horizontal="right" vertical="center"/>
      <protection/>
    </xf>
    <xf numFmtId="195" fontId="38" fillId="0" borderId="15" xfId="15" applyNumberFormat="1" applyFont="1" applyFill="1" applyBorder="1" applyAlignment="1">
      <alignment horizontal="right" vertical="center"/>
    </xf>
    <xf numFmtId="195" fontId="38" fillId="0" borderId="0" xfId="15" applyNumberFormat="1" applyFont="1" applyFill="1" applyBorder="1" applyAlignment="1">
      <alignment horizontal="right" vertical="center"/>
    </xf>
    <xf numFmtId="195" fontId="38" fillId="0" borderId="13" xfId="15" applyNumberFormat="1" applyFont="1" applyFill="1" applyBorder="1" applyAlignment="1">
      <alignment horizontal="right" vertical="center"/>
    </xf>
    <xf numFmtId="195" fontId="38" fillId="0" borderId="16" xfId="15" applyNumberFormat="1" applyFont="1" applyFill="1" applyBorder="1" applyAlignment="1">
      <alignment horizontal="right" vertical="center"/>
    </xf>
    <xf numFmtId="41" fontId="42" fillId="0" borderId="15" xfId="0" applyNumberFormat="1" applyFont="1" applyFill="1" applyBorder="1" applyAlignment="1" applyProtection="1">
      <alignment horizontal="left"/>
      <protection/>
    </xf>
    <xf numFmtId="195" fontId="43" fillId="0" borderId="15" xfId="15" applyNumberFormat="1" applyFont="1" applyFill="1" applyBorder="1" applyAlignment="1" applyProtection="1">
      <alignment horizontal="right" vertical="center"/>
      <protection/>
    </xf>
    <xf numFmtId="195" fontId="43" fillId="0" borderId="0" xfId="15" applyNumberFormat="1" applyFont="1" applyFill="1" applyBorder="1" applyAlignment="1" applyProtection="1">
      <alignment horizontal="right" vertical="center"/>
      <protection/>
    </xf>
    <xf numFmtId="195" fontId="43" fillId="0" borderId="13" xfId="15" applyNumberFormat="1" applyFont="1" applyFill="1" applyBorder="1" applyAlignment="1" applyProtection="1">
      <alignment horizontal="right" vertical="center"/>
      <protection/>
    </xf>
    <xf numFmtId="195" fontId="43" fillId="0" borderId="14" xfId="15" applyNumberFormat="1" applyFont="1" applyFill="1" applyBorder="1" applyAlignment="1" applyProtection="1">
      <alignment horizontal="right" vertical="center"/>
      <protection/>
    </xf>
    <xf numFmtId="195" fontId="43" fillId="0" borderId="16" xfId="15" applyNumberFormat="1" applyFont="1" applyFill="1" applyBorder="1" applyAlignment="1" applyProtection="1">
      <alignment horizontal="right" vertical="center"/>
      <protection/>
    </xf>
    <xf numFmtId="195" fontId="41" fillId="0" borderId="15" xfId="15" applyNumberFormat="1" applyFont="1" applyFill="1" applyBorder="1" applyAlignment="1">
      <alignment vertical="center"/>
    </xf>
    <xf numFmtId="195" fontId="41" fillId="0" borderId="15" xfId="15" applyNumberFormat="1" applyFont="1" applyFill="1" applyBorder="1" applyAlignment="1">
      <alignment vertical="top"/>
    </xf>
    <xf numFmtId="195" fontId="41" fillId="0" borderId="34" xfId="15" applyNumberFormat="1" applyFont="1" applyFill="1" applyBorder="1" applyAlignment="1" applyProtection="1">
      <alignment vertical="center"/>
      <protection/>
    </xf>
    <xf numFmtId="195" fontId="41" fillId="0" borderId="8" xfId="15" applyNumberFormat="1" applyFont="1" applyFill="1" applyBorder="1" applyAlignment="1" applyProtection="1">
      <alignment vertical="center"/>
      <protection/>
    </xf>
    <xf numFmtId="195" fontId="41" fillId="0" borderId="6" xfId="15" applyNumberFormat="1" applyFont="1" applyFill="1" applyBorder="1" applyAlignment="1" applyProtection="1">
      <alignment vertical="center"/>
      <protection/>
    </xf>
    <xf numFmtId="195" fontId="41" fillId="0" borderId="32" xfId="15" applyNumberFormat="1" applyFont="1" applyFill="1" applyBorder="1" applyAlignment="1" applyProtection="1">
      <alignment vertical="center"/>
      <protection/>
    </xf>
    <xf numFmtId="195" fontId="41" fillId="0" borderId="94" xfId="15" applyNumberFormat="1" applyFont="1" applyFill="1" applyBorder="1" applyAlignment="1" applyProtection="1">
      <alignment vertical="center"/>
      <protection/>
    </xf>
    <xf numFmtId="195" fontId="41" fillId="0" borderId="39" xfId="15" applyNumberFormat="1" applyFont="1" applyFill="1" applyBorder="1" applyAlignment="1" applyProtection="1">
      <alignment vertical="center"/>
      <protection/>
    </xf>
    <xf numFmtId="195" fontId="41" fillId="0" borderId="47" xfId="15" applyNumberFormat="1" applyFont="1" applyFill="1" applyBorder="1" applyAlignment="1" applyProtection="1">
      <alignment vertical="center"/>
      <protection/>
    </xf>
    <xf numFmtId="41" fontId="42" fillId="0" borderId="15" xfId="0" applyNumberFormat="1" applyFont="1" applyFill="1" applyBorder="1" applyAlignment="1" applyProtection="1">
      <alignment horizontal="right"/>
      <protection/>
    </xf>
    <xf numFmtId="180" fontId="42" fillId="0" borderId="15" xfId="0" applyNumberFormat="1" applyFont="1" applyFill="1" applyBorder="1" applyAlignment="1" applyProtection="1">
      <alignment/>
      <protection/>
    </xf>
    <xf numFmtId="180" fontId="42" fillId="0" borderId="18" xfId="0" applyNumberFormat="1" applyFont="1" applyFill="1" applyBorder="1" applyAlignment="1" applyProtection="1">
      <alignment/>
      <protection/>
    </xf>
    <xf numFmtId="195" fontId="40" fillId="0" borderId="15" xfId="15" applyNumberFormat="1" applyFont="1" applyFill="1" applyBorder="1" applyAlignment="1">
      <alignment vertical="center"/>
    </xf>
    <xf numFmtId="195" fontId="40" fillId="0" borderId="15" xfId="15" applyNumberFormat="1" applyFont="1" applyFill="1" applyBorder="1" applyAlignment="1">
      <alignment vertical="top"/>
    </xf>
    <xf numFmtId="183" fontId="35" fillId="0" borderId="10" xfId="0" applyNumberFormat="1" applyFont="1" applyFill="1" applyBorder="1" applyAlignment="1">
      <alignment vertical="center"/>
    </xf>
    <xf numFmtId="183" fontId="35" fillId="0" borderId="18" xfId="0" applyNumberFormat="1" applyFont="1" applyFill="1" applyBorder="1" applyAlignment="1">
      <alignment vertical="center"/>
    </xf>
    <xf numFmtId="183" fontId="35" fillId="0" borderId="0" xfId="0" applyNumberFormat="1" applyFont="1" applyFill="1" applyBorder="1" applyAlignment="1">
      <alignment vertical="center"/>
    </xf>
    <xf numFmtId="183" fontId="35" fillId="0" borderId="59" xfId="0" applyNumberFormat="1" applyFont="1" applyFill="1" applyBorder="1" applyAlignment="1">
      <alignment vertical="center"/>
    </xf>
    <xf numFmtId="183" fontId="35" fillId="0" borderId="21" xfId="0" applyNumberFormat="1" applyFont="1" applyFill="1" applyBorder="1" applyAlignment="1">
      <alignment vertical="center"/>
    </xf>
    <xf numFmtId="183" fontId="35" fillId="0" borderId="15" xfId="0" applyNumberFormat="1" applyFont="1" applyFill="1" applyBorder="1" applyAlignment="1" applyProtection="1">
      <alignment vertical="center"/>
      <protection/>
    </xf>
    <xf numFmtId="183" fontId="35" fillId="0" borderId="22" xfId="0" applyNumberFormat="1" applyFont="1" applyFill="1" applyBorder="1" applyAlignment="1">
      <alignment vertical="center"/>
    </xf>
    <xf numFmtId="183" fontId="35" fillId="0" borderId="122" xfId="0" applyNumberFormat="1" applyFont="1" applyFill="1" applyBorder="1" applyAlignment="1" applyProtection="1">
      <alignment vertical="center"/>
      <protection locked="0"/>
    </xf>
    <xf numFmtId="183" fontId="35" fillId="0" borderId="30" xfId="0" applyNumberFormat="1" applyFont="1" applyFill="1" applyBorder="1" applyAlignment="1" applyProtection="1">
      <alignment vertical="center"/>
      <protection locked="0"/>
    </xf>
    <xf numFmtId="183" fontId="35" fillId="0" borderId="12" xfId="0" applyNumberFormat="1" applyFont="1" applyFill="1" applyBorder="1" applyAlignment="1" applyProtection="1">
      <alignment vertical="center"/>
      <protection locked="0"/>
    </xf>
    <xf numFmtId="183" fontId="35" fillId="0" borderId="16" xfId="0" applyNumberFormat="1" applyFont="1" applyFill="1" applyBorder="1" applyAlignment="1" applyProtection="1">
      <alignment vertical="center"/>
      <protection locked="0"/>
    </xf>
    <xf numFmtId="183" fontId="35" fillId="0" borderId="72" xfId="0" applyNumberFormat="1" applyFont="1" applyFill="1" applyBorder="1" applyAlignment="1">
      <alignment vertical="center"/>
    </xf>
    <xf numFmtId="183" fontId="35" fillId="0" borderId="72" xfId="0" applyNumberFormat="1" applyFont="1" applyFill="1" applyBorder="1" applyAlignment="1" applyProtection="1">
      <alignment vertical="center"/>
      <protection locked="0"/>
    </xf>
    <xf numFmtId="183" fontId="35" fillId="0" borderId="123" xfId="0" applyNumberFormat="1" applyFont="1" applyFill="1" applyBorder="1" applyAlignment="1" applyProtection="1">
      <alignment vertical="center"/>
      <protection locked="0"/>
    </xf>
    <xf numFmtId="183" fontId="36" fillId="0" borderId="15" xfId="0" applyNumberFormat="1" applyFont="1" applyFill="1" applyBorder="1" applyAlignment="1">
      <alignment vertical="center"/>
    </xf>
    <xf numFmtId="183" fontId="36" fillId="0" borderId="0" xfId="0" applyNumberFormat="1" applyFont="1" applyFill="1" applyBorder="1" applyAlignment="1">
      <alignment vertical="center"/>
    </xf>
    <xf numFmtId="183" fontId="36" fillId="0" borderId="13" xfId="0" applyNumberFormat="1" applyFont="1" applyFill="1" applyBorder="1" applyAlignment="1">
      <alignment vertical="center"/>
    </xf>
    <xf numFmtId="183" fontId="36" fillId="0" borderId="6" xfId="0" applyNumberFormat="1" applyFont="1" applyFill="1" applyBorder="1" applyAlignment="1">
      <alignment vertical="center"/>
    </xf>
    <xf numFmtId="184" fontId="36" fillId="0" borderId="15" xfId="0" applyNumberFormat="1" applyFont="1" applyFill="1" applyBorder="1" applyAlignment="1">
      <alignment vertical="center"/>
    </xf>
    <xf numFmtId="184" fontId="36" fillId="0" borderId="59" xfId="0" applyNumberFormat="1" applyFont="1" applyFill="1" applyBorder="1" applyAlignment="1">
      <alignment vertical="center"/>
    </xf>
    <xf numFmtId="184" fontId="36" fillId="0" borderId="30" xfId="0" applyNumberFormat="1" applyFont="1" applyFill="1" applyBorder="1" applyAlignment="1">
      <alignment vertical="center"/>
    </xf>
    <xf numFmtId="184" fontId="36" fillId="0" borderId="13" xfId="0" applyNumberFormat="1" applyFont="1" applyFill="1" applyBorder="1" applyAlignment="1">
      <alignment vertical="center"/>
    </xf>
    <xf numFmtId="184" fontId="36" fillId="0" borderId="13" xfId="0" applyNumberFormat="1" applyFont="1" applyFill="1" applyBorder="1" applyAlignment="1">
      <alignment/>
    </xf>
    <xf numFmtId="184" fontId="36" fillId="0" borderId="16" xfId="0" applyNumberFormat="1" applyFont="1" applyFill="1" applyBorder="1" applyAlignment="1">
      <alignment vertical="center"/>
    </xf>
    <xf numFmtId="183" fontId="36" fillId="0" borderId="10" xfId="0" applyNumberFormat="1" applyFont="1" applyFill="1" applyBorder="1" applyAlignment="1">
      <alignment vertical="center"/>
    </xf>
    <xf numFmtId="183" fontId="36" fillId="0" borderId="10" xfId="0" applyNumberFormat="1" applyFont="1" applyFill="1" applyBorder="1" applyAlignment="1" applyProtection="1">
      <alignment/>
      <protection locked="0"/>
    </xf>
    <xf numFmtId="184" fontId="36" fillId="0" borderId="10" xfId="0" applyNumberFormat="1" applyFont="1" applyFill="1" applyBorder="1" applyAlignment="1">
      <alignment vertical="center"/>
    </xf>
    <xf numFmtId="184" fontId="36" fillId="0" borderId="10" xfId="0" applyNumberFormat="1" applyFont="1" applyFill="1" applyBorder="1" applyAlignment="1">
      <alignment/>
    </xf>
    <xf numFmtId="184" fontId="36" fillId="0" borderId="12" xfId="0" applyNumberFormat="1" applyFont="1" applyFill="1" applyBorder="1" applyAlignment="1">
      <alignment vertical="center"/>
    </xf>
    <xf numFmtId="183" fontId="36" fillId="0" borderId="65" xfId="0" applyNumberFormat="1" applyFont="1" applyFill="1" applyBorder="1" applyAlignment="1">
      <alignment vertical="center"/>
    </xf>
    <xf numFmtId="183" fontId="36" fillId="0" borderId="65" xfId="0" applyNumberFormat="1" applyFont="1" applyFill="1" applyBorder="1" applyAlignment="1" applyProtection="1">
      <alignment/>
      <protection locked="0"/>
    </xf>
    <xf numFmtId="184" fontId="36" fillId="0" borderId="65" xfId="0" applyNumberFormat="1" applyFont="1" applyFill="1" applyBorder="1" applyAlignment="1">
      <alignment vertical="center"/>
    </xf>
    <xf numFmtId="184" fontId="36" fillId="0" borderId="65" xfId="0" applyNumberFormat="1" applyFont="1" applyFill="1" applyBorder="1" applyAlignment="1">
      <alignment/>
    </xf>
    <xf numFmtId="184" fontId="36" fillId="0" borderId="84" xfId="0" applyNumberFormat="1" applyFont="1" applyFill="1" applyBorder="1" applyAlignment="1">
      <alignment vertical="center"/>
    </xf>
    <xf numFmtId="183" fontId="36" fillId="0" borderId="62" xfId="0" applyNumberFormat="1" applyFont="1" applyFill="1" applyBorder="1" applyAlignment="1">
      <alignment vertical="center"/>
    </xf>
    <xf numFmtId="183" fontId="36" fillId="0" borderId="62" xfId="0" applyNumberFormat="1" applyFont="1" applyFill="1" applyBorder="1" applyAlignment="1" applyProtection="1">
      <alignment/>
      <protection locked="0"/>
    </xf>
    <xf numFmtId="184" fontId="36" fillId="0" borderId="62" xfId="0" applyNumberFormat="1" applyFont="1" applyFill="1" applyBorder="1" applyAlignment="1">
      <alignment vertical="center"/>
    </xf>
    <xf numFmtId="184" fontId="36" fillId="0" borderId="62" xfId="0" applyNumberFormat="1" applyFont="1" applyFill="1" applyBorder="1" applyAlignment="1">
      <alignment/>
    </xf>
    <xf numFmtId="184" fontId="36" fillId="0" borderId="123" xfId="0" applyNumberFormat="1" applyFont="1" applyFill="1" applyBorder="1" applyAlignment="1">
      <alignment vertical="center"/>
    </xf>
    <xf numFmtId="183" fontId="36" fillId="0" borderId="21" xfId="0" applyNumberFormat="1" applyFont="1" applyFill="1" applyBorder="1" applyAlignment="1">
      <alignment vertical="center"/>
    </xf>
    <xf numFmtId="183" fontId="36" fillId="0" borderId="21" xfId="0" applyNumberFormat="1" applyFont="1" applyFill="1" applyBorder="1" applyAlignment="1" applyProtection="1">
      <alignment/>
      <protection locked="0"/>
    </xf>
    <xf numFmtId="184" fontId="36" fillId="0" borderId="21" xfId="0" applyNumberFormat="1" applyFont="1" applyFill="1" applyBorder="1" applyAlignment="1">
      <alignment vertical="center"/>
    </xf>
    <xf numFmtId="184" fontId="36" fillId="0" borderId="21" xfId="0" applyNumberFormat="1" applyFont="1" applyFill="1" applyBorder="1" applyAlignment="1">
      <alignment/>
    </xf>
    <xf numFmtId="184" fontId="36" fillId="0" borderId="72" xfId="0" applyNumberFormat="1" applyFont="1" applyFill="1" applyBorder="1" applyAlignment="1">
      <alignment vertical="center"/>
    </xf>
    <xf numFmtId="183" fontId="36" fillId="0" borderId="68" xfId="0" applyNumberFormat="1" applyFont="1" applyFill="1" applyBorder="1" applyAlignment="1">
      <alignment vertical="center"/>
    </xf>
    <xf numFmtId="183" fontId="36" fillId="0" borderId="68" xfId="0" applyNumberFormat="1" applyFont="1" applyFill="1" applyBorder="1" applyAlignment="1" applyProtection="1">
      <alignment/>
      <protection locked="0"/>
    </xf>
    <xf numFmtId="184" fontId="36" fillId="0" borderId="68" xfId="0" applyNumberFormat="1" applyFont="1" applyFill="1" applyBorder="1" applyAlignment="1">
      <alignment vertical="center"/>
    </xf>
    <xf numFmtId="184" fontId="36" fillId="0" borderId="68" xfId="0" applyNumberFormat="1" applyFont="1" applyFill="1" applyBorder="1" applyAlignment="1">
      <alignment/>
    </xf>
    <xf numFmtId="184" fontId="36" fillId="0" borderId="124" xfId="0" applyNumberFormat="1" applyFont="1" applyFill="1" applyBorder="1" applyAlignment="1">
      <alignment vertical="center"/>
    </xf>
    <xf numFmtId="183" fontId="36" fillId="0" borderId="13" xfId="15" applyNumberFormat="1" applyFont="1" applyFill="1" applyBorder="1" applyAlignment="1">
      <alignment vertical="center"/>
    </xf>
    <xf numFmtId="183" fontId="36" fillId="0" borderId="17" xfId="15" applyNumberFormat="1" applyFont="1" applyFill="1" applyBorder="1" applyAlignment="1">
      <alignment vertical="center"/>
    </xf>
    <xf numFmtId="183" fontId="42" fillId="0" borderId="6" xfId="0" applyNumberFormat="1" applyFont="1" applyFill="1" applyBorder="1" applyAlignment="1">
      <alignment vertical="center"/>
    </xf>
    <xf numFmtId="183" fontId="42" fillId="0" borderId="30" xfId="0" applyNumberFormat="1" applyFont="1" applyFill="1" applyBorder="1" applyAlignment="1">
      <alignment vertical="center"/>
    </xf>
    <xf numFmtId="183" fontId="42" fillId="0" borderId="13" xfId="0" applyNumberFormat="1" applyFont="1" applyFill="1" applyBorder="1" applyAlignment="1">
      <alignment vertical="center"/>
    </xf>
    <xf numFmtId="183" fontId="42" fillId="0" borderId="72" xfId="0" applyNumberFormat="1" applyFont="1" applyFill="1" applyBorder="1" applyAlignment="1">
      <alignment vertical="center"/>
    </xf>
    <xf numFmtId="0" fontId="42" fillId="0" borderId="0" xfId="0" applyNumberFormat="1" applyFont="1" applyFill="1" applyBorder="1" applyAlignment="1">
      <alignment/>
    </xf>
    <xf numFmtId="0" fontId="44" fillId="0" borderId="0" xfId="0" applyNumberFormat="1" applyFont="1" applyFill="1" applyAlignment="1">
      <alignment/>
    </xf>
    <xf numFmtId="0" fontId="42" fillId="0" borderId="8" xfId="0" applyNumberFormat="1" applyFont="1" applyFill="1" applyBorder="1" applyAlignment="1">
      <alignment horizontal="center" vertical="center"/>
    </xf>
    <xf numFmtId="183" fontId="42" fillId="0" borderId="8" xfId="0" applyNumberFormat="1" applyFont="1" applyFill="1" applyBorder="1" applyAlignment="1">
      <alignment vertical="center"/>
    </xf>
    <xf numFmtId="183" fontId="42" fillId="0" borderId="82" xfId="0" applyNumberFormat="1" applyFont="1" applyFill="1" applyBorder="1" applyAlignment="1">
      <alignment vertical="center"/>
    </xf>
    <xf numFmtId="183" fontId="42" fillId="0" borderId="83" xfId="0" applyNumberFormat="1" applyFont="1" applyFill="1" applyBorder="1" applyAlignment="1">
      <alignment vertical="center"/>
    </xf>
    <xf numFmtId="183" fontId="42" fillId="0" borderId="84" xfId="0" applyNumberFormat="1" applyFont="1" applyFill="1" applyBorder="1" applyAlignment="1">
      <alignment vertical="center"/>
    </xf>
    <xf numFmtId="0" fontId="42" fillId="0" borderId="65" xfId="0" applyNumberFormat="1" applyFont="1" applyFill="1" applyBorder="1" applyAlignment="1">
      <alignment horizontal="center" vertical="center"/>
    </xf>
    <xf numFmtId="183" fontId="42" fillId="0" borderId="65" xfId="0" applyNumberFormat="1" applyFont="1" applyFill="1" applyBorder="1" applyAlignment="1">
      <alignment vertical="center"/>
    </xf>
    <xf numFmtId="183" fontId="42" fillId="0" borderId="99" xfId="0" applyNumberFormat="1" applyFont="1" applyFill="1" applyBorder="1" applyAlignment="1">
      <alignment vertical="center"/>
    </xf>
    <xf numFmtId="0" fontId="44" fillId="0" borderId="0" xfId="0" applyNumberFormat="1" applyFont="1" applyFill="1" applyBorder="1" applyAlignment="1">
      <alignment/>
    </xf>
    <xf numFmtId="0" fontId="42" fillId="0" borderId="94" xfId="0" applyNumberFormat="1" applyFont="1" applyFill="1" applyBorder="1" applyAlignment="1">
      <alignment horizontal="center" vertical="center"/>
    </xf>
    <xf numFmtId="183" fontId="42" fillId="0" borderId="94" xfId="0" applyNumberFormat="1" applyFont="1" applyFill="1" applyBorder="1" applyAlignment="1">
      <alignment vertical="center"/>
    </xf>
    <xf numFmtId="183" fontId="42" fillId="0" borderId="122" xfId="0" applyNumberFormat="1" applyFont="1" applyFill="1" applyBorder="1" applyAlignment="1">
      <alignment vertical="center"/>
    </xf>
    <xf numFmtId="183" fontId="42" fillId="0" borderId="11" xfId="0" applyNumberFormat="1" applyFont="1" applyFill="1" applyBorder="1" applyAlignment="1">
      <alignment vertical="center"/>
    </xf>
    <xf numFmtId="183" fontId="42" fillId="0" borderId="123" xfId="0" applyNumberFormat="1" applyFont="1" applyFill="1" applyBorder="1" applyAlignment="1">
      <alignment vertical="center"/>
    </xf>
    <xf numFmtId="183" fontId="41" fillId="0" borderId="16" xfId="15" applyNumberFormat="1" applyFont="1" applyFill="1" applyBorder="1" applyAlignment="1" applyProtection="1">
      <alignment vertical="center"/>
      <protection/>
    </xf>
    <xf numFmtId="38" fontId="41" fillId="0" borderId="0" xfId="15" applyFont="1" applyFill="1" applyAlignment="1">
      <alignment vertical="center"/>
    </xf>
    <xf numFmtId="183" fontId="41" fillId="0" borderId="124" xfId="15" applyNumberFormat="1" applyFont="1" applyFill="1" applyBorder="1" applyAlignment="1" applyProtection="1">
      <alignment vertical="center"/>
      <protection/>
    </xf>
    <xf numFmtId="38" fontId="40" fillId="0" borderId="0" xfId="15" applyFont="1" applyFill="1" applyAlignment="1">
      <alignment vertical="center"/>
    </xf>
    <xf numFmtId="183" fontId="41" fillId="0" borderId="11" xfId="15" applyNumberFormat="1" applyFont="1" applyFill="1" applyBorder="1" applyAlignment="1" applyProtection="1">
      <alignment vertical="center"/>
      <protection/>
    </xf>
    <xf numFmtId="183" fontId="41" fillId="0" borderId="122" xfId="15" applyNumberFormat="1" applyFont="1" applyFill="1" applyBorder="1" applyAlignment="1" applyProtection="1">
      <alignment vertical="center"/>
      <protection/>
    </xf>
    <xf numFmtId="183" fontId="41" fillId="0" borderId="12" xfId="15" applyNumberFormat="1" applyFont="1" applyFill="1" applyBorder="1" applyAlignment="1" applyProtection="1">
      <alignment vertical="center"/>
      <protection/>
    </xf>
    <xf numFmtId="183" fontId="41" fillId="0" borderId="13" xfId="15" applyNumberFormat="1" applyFont="1" applyFill="1" applyBorder="1" applyAlignment="1" applyProtection="1">
      <alignment vertical="center"/>
      <protection/>
    </xf>
    <xf numFmtId="183" fontId="41" fillId="0" borderId="30" xfId="15" applyNumberFormat="1" applyFont="1" applyFill="1" applyBorder="1" applyAlignment="1" applyProtection="1">
      <alignment vertical="center"/>
      <protection/>
    </xf>
    <xf numFmtId="38" fontId="40" fillId="0" borderId="0" xfId="15" applyFont="1" applyFill="1" applyAlignment="1">
      <alignment/>
    </xf>
    <xf numFmtId="38" fontId="41" fillId="0" borderId="0" xfId="15" applyFont="1" applyFill="1" applyAlignment="1">
      <alignment/>
    </xf>
    <xf numFmtId="183" fontId="41" fillId="0" borderId="105" xfId="15" applyNumberFormat="1" applyFont="1" applyFill="1" applyBorder="1" applyAlignment="1" applyProtection="1">
      <alignment vertical="center"/>
      <protection/>
    </xf>
    <xf numFmtId="183" fontId="41" fillId="0" borderId="65" xfId="15" applyNumberFormat="1" applyFont="1" applyFill="1" applyBorder="1" applyAlignment="1" applyProtection="1">
      <alignment vertical="center"/>
      <protection/>
    </xf>
    <xf numFmtId="183" fontId="41" fillId="0" borderId="21" xfId="15" applyNumberFormat="1" applyFont="1" applyFill="1" applyBorder="1" applyAlignment="1" applyProtection="1">
      <alignment vertical="center"/>
      <protection/>
    </xf>
    <xf numFmtId="183" fontId="41" fillId="0" borderId="66" xfId="15" applyNumberFormat="1" applyFont="1" applyFill="1" applyBorder="1" applyAlignment="1" applyProtection="1">
      <alignment vertical="center"/>
      <protection/>
    </xf>
    <xf numFmtId="183" fontId="41" fillId="0" borderId="77" xfId="15" applyNumberFormat="1" applyFont="1" applyFill="1" applyBorder="1" applyAlignment="1" applyProtection="1">
      <alignment vertical="center"/>
      <protection/>
    </xf>
    <xf numFmtId="183" fontId="41" fillId="0" borderId="37" xfId="15" applyNumberFormat="1" applyFont="1" applyFill="1" applyBorder="1" applyAlignment="1" applyProtection="1">
      <alignment vertical="center"/>
      <protection/>
    </xf>
    <xf numFmtId="183" fontId="41" fillId="0" borderId="40" xfId="15" applyNumberFormat="1" applyFont="1" applyFill="1" applyBorder="1" applyAlignment="1" applyProtection="1">
      <alignment vertical="center"/>
      <protection/>
    </xf>
    <xf numFmtId="183" fontId="41" fillId="0" borderId="60" xfId="15" applyNumberFormat="1" applyFont="1" applyFill="1" applyBorder="1" applyAlignment="1" applyProtection="1">
      <alignment vertical="center"/>
      <protection/>
    </xf>
    <xf numFmtId="183" fontId="41" fillId="0" borderId="54" xfId="15" applyNumberFormat="1" applyFont="1" applyFill="1" applyBorder="1" applyAlignment="1" applyProtection="1">
      <alignment vertical="center"/>
      <protection/>
    </xf>
    <xf numFmtId="38" fontId="45" fillId="0" borderId="0" xfId="15" applyFont="1" applyFill="1" applyAlignment="1">
      <alignment/>
    </xf>
    <xf numFmtId="38" fontId="41" fillId="0" borderId="0" xfId="15" applyFont="1" applyFill="1" applyBorder="1" applyAlignment="1">
      <alignment/>
    </xf>
    <xf numFmtId="38" fontId="40" fillId="0" borderId="15" xfId="15" applyFont="1" applyFill="1" applyBorder="1" applyAlignment="1" quotePrefix="1">
      <alignment horizontal="center" vertical="center" wrapText="1"/>
    </xf>
    <xf numFmtId="38" fontId="41" fillId="0" borderId="18" xfId="15" applyFont="1" applyFill="1" applyBorder="1" applyAlignment="1">
      <alignment horizontal="center"/>
    </xf>
    <xf numFmtId="183" fontId="41" fillId="0" borderId="36" xfId="15" applyNumberFormat="1" applyFont="1" applyFill="1" applyBorder="1" applyAlignment="1" applyProtection="1">
      <alignment vertical="center"/>
      <protection/>
    </xf>
    <xf numFmtId="38" fontId="41" fillId="0" borderId="4" xfId="15" applyFont="1" applyFill="1" applyBorder="1" applyAlignment="1">
      <alignment horizontal="center"/>
    </xf>
    <xf numFmtId="38" fontId="40" fillId="0" borderId="15" xfId="15" applyFont="1" applyFill="1" applyBorder="1" applyAlignment="1">
      <alignment horizontal="center" vertical="center" wrapText="1"/>
    </xf>
    <xf numFmtId="38" fontId="40" fillId="0" borderId="17" xfId="15" applyFont="1" applyFill="1" applyBorder="1" applyAlignment="1">
      <alignment horizontal="center" vertical="distributed" textRotation="255"/>
    </xf>
    <xf numFmtId="183" fontId="41" fillId="0" borderId="45" xfId="15" applyNumberFormat="1" applyFont="1" applyFill="1" applyBorder="1" applyAlignment="1" applyProtection="1">
      <alignment vertical="center"/>
      <protection/>
    </xf>
    <xf numFmtId="0" fontId="44" fillId="0" borderId="0" xfId="0" applyFont="1" applyFill="1" applyAlignment="1">
      <alignment/>
    </xf>
    <xf numFmtId="0" fontId="36" fillId="0" borderId="13" xfId="0" applyFont="1" applyFill="1" applyBorder="1" applyAlignment="1" applyProtection="1">
      <alignment horizontal="right" vertical="center"/>
      <protection/>
    </xf>
    <xf numFmtId="0" fontId="44" fillId="0" borderId="18" xfId="0" applyFont="1" applyFill="1" applyBorder="1" applyAlignment="1">
      <alignment vertical="center"/>
    </xf>
    <xf numFmtId="180" fontId="42" fillId="0" borderId="15" xfId="0" applyNumberFormat="1" applyFont="1" applyFill="1" applyBorder="1" applyAlignment="1" applyProtection="1">
      <alignment horizontal="right"/>
      <protection/>
    </xf>
    <xf numFmtId="180" fontId="42" fillId="0" borderId="18" xfId="0" applyNumberFormat="1" applyFont="1" applyFill="1" applyBorder="1" applyAlignment="1" applyProtection="1">
      <alignment horizontal="right"/>
      <protection/>
    </xf>
    <xf numFmtId="0" fontId="44" fillId="0" borderId="4" xfId="0" applyFont="1" applyFill="1" applyBorder="1" applyAlignment="1">
      <alignment vertical="center"/>
    </xf>
    <xf numFmtId="0" fontId="36" fillId="0" borderId="15" xfId="0" applyFont="1" applyFill="1" applyBorder="1" applyAlignment="1" applyProtection="1">
      <alignment horizontal="center" vertical="center"/>
      <protection/>
    </xf>
    <xf numFmtId="0" fontId="36" fillId="0" borderId="18" xfId="0" applyFont="1" applyFill="1" applyBorder="1" applyAlignment="1">
      <alignment horizontal="center" vertical="center"/>
    </xf>
    <xf numFmtId="195" fontId="40" fillId="0" borderId="13" xfId="0" applyNumberFormat="1" applyFont="1" applyFill="1" applyBorder="1" applyAlignment="1">
      <alignment horizontal="right" vertical="center"/>
    </xf>
    <xf numFmtId="195" fontId="40" fillId="0" borderId="16" xfId="0" applyNumberFormat="1" applyFont="1" applyFill="1" applyBorder="1" applyAlignment="1">
      <alignment horizontal="right" vertical="center"/>
    </xf>
    <xf numFmtId="0" fontId="36" fillId="0" borderId="0" xfId="0" applyFont="1" applyFill="1" applyAlignment="1">
      <alignment vertical="center"/>
    </xf>
    <xf numFmtId="183" fontId="41" fillId="0" borderId="82" xfId="15" applyNumberFormat="1" applyFont="1" applyFill="1" applyBorder="1" applyAlignment="1" applyProtection="1">
      <alignment horizontal="right" vertical="center"/>
      <protection/>
    </xf>
    <xf numFmtId="183" fontId="41" fillId="0" borderId="83" xfId="15" applyNumberFormat="1" applyFont="1" applyFill="1" applyBorder="1" applyAlignment="1" applyProtection="1">
      <alignment horizontal="right" vertical="center"/>
      <protection/>
    </xf>
    <xf numFmtId="183" fontId="41" fillId="0" borderId="84" xfId="15" applyNumberFormat="1" applyFont="1" applyFill="1" applyBorder="1" applyAlignment="1" applyProtection="1">
      <alignment horizontal="right" vertical="center"/>
      <protection/>
    </xf>
    <xf numFmtId="183" fontId="41" fillId="0" borderId="122" xfId="15" applyNumberFormat="1" applyFont="1" applyFill="1" applyBorder="1" applyAlignment="1" applyProtection="1">
      <alignment horizontal="right" vertical="center"/>
      <protection/>
    </xf>
    <xf numFmtId="183" fontId="41" fillId="0" borderId="11" xfId="15" applyNumberFormat="1" applyFont="1" applyFill="1" applyBorder="1" applyAlignment="1" applyProtection="1">
      <alignment horizontal="right" vertical="center"/>
      <protection/>
    </xf>
    <xf numFmtId="183" fontId="41" fillId="0" borderId="123" xfId="15" applyNumberFormat="1" applyFont="1" applyFill="1" applyBorder="1" applyAlignment="1" applyProtection="1">
      <alignment horizontal="right" vertical="center"/>
      <protection/>
    </xf>
    <xf numFmtId="183" fontId="41" fillId="0" borderId="30" xfId="15" applyNumberFormat="1" applyFont="1" applyFill="1" applyBorder="1" applyAlignment="1" applyProtection="1">
      <alignment horizontal="right" vertical="center"/>
      <protection/>
    </xf>
    <xf numFmtId="183" fontId="41" fillId="0" borderId="13" xfId="15" applyNumberFormat="1" applyFont="1" applyFill="1" applyBorder="1" applyAlignment="1" applyProtection="1">
      <alignment horizontal="right" vertical="center"/>
      <protection/>
    </xf>
    <xf numFmtId="183" fontId="41" fillId="0" borderId="72" xfId="15" applyNumberFormat="1" applyFont="1" applyFill="1" applyBorder="1" applyAlignment="1" applyProtection="1">
      <alignment horizontal="right" vertical="center"/>
      <protection/>
    </xf>
    <xf numFmtId="195" fontId="40" fillId="0" borderId="0" xfId="15" applyNumberFormat="1" applyFont="1" applyFill="1" applyBorder="1" applyAlignment="1">
      <alignment horizontal="right" vertical="center"/>
    </xf>
    <xf numFmtId="195" fontId="40" fillId="0" borderId="13" xfId="15" applyNumberFormat="1" applyFont="1" applyFill="1" applyBorder="1" applyAlignment="1">
      <alignment horizontal="right" vertical="center"/>
    </xf>
    <xf numFmtId="195" fontId="40" fillId="0" borderId="15" xfId="15" applyNumberFormat="1" applyFont="1" applyFill="1" applyBorder="1" applyAlignment="1">
      <alignment horizontal="right" vertical="center"/>
    </xf>
    <xf numFmtId="195" fontId="40" fillId="0" borderId="0" xfId="15" applyNumberFormat="1" applyFont="1" applyFill="1" applyBorder="1" applyAlignment="1" applyProtection="1">
      <alignment horizontal="right" vertical="center"/>
      <protection/>
    </xf>
    <xf numFmtId="195" fontId="40" fillId="0" borderId="15" xfId="15" applyNumberFormat="1" applyFont="1" applyFill="1" applyBorder="1" applyAlignment="1" applyProtection="1">
      <alignment horizontal="right" vertical="center"/>
      <protection/>
    </xf>
    <xf numFmtId="195" fontId="40" fillId="0" borderId="16" xfId="15" applyNumberFormat="1" applyFont="1" applyFill="1" applyBorder="1" applyAlignment="1">
      <alignment horizontal="right" vertical="center"/>
    </xf>
    <xf numFmtId="195" fontId="41" fillId="0" borderId="84" xfId="15" applyNumberFormat="1" applyFont="1" applyFill="1" applyBorder="1" applyAlignment="1" applyProtection="1">
      <alignment vertical="center"/>
      <protection/>
    </xf>
    <xf numFmtId="195" fontId="41" fillId="0" borderId="10" xfId="15" applyNumberFormat="1" applyFont="1" applyFill="1" applyBorder="1" applyAlignment="1" applyProtection="1">
      <alignment vertical="center"/>
      <protection/>
    </xf>
    <xf numFmtId="195" fontId="41" fillId="0" borderId="0" xfId="15" applyNumberFormat="1" applyFont="1" applyFill="1" applyBorder="1" applyAlignment="1" applyProtection="1">
      <alignment vertical="center"/>
      <protection/>
    </xf>
    <xf numFmtId="195" fontId="41" fillId="0" borderId="72" xfId="15" applyNumberFormat="1" applyFont="1" applyFill="1" applyBorder="1" applyAlignment="1" applyProtection="1">
      <alignment vertical="center"/>
      <protection/>
    </xf>
    <xf numFmtId="195" fontId="41" fillId="0" borderId="15" xfId="15" applyNumberFormat="1" applyFont="1" applyFill="1" applyBorder="1" applyAlignment="1" applyProtection="1">
      <alignment vertical="center"/>
      <protection/>
    </xf>
    <xf numFmtId="195" fontId="41" fillId="0" borderId="123" xfId="15" applyNumberFormat="1" applyFont="1" applyFill="1" applyBorder="1" applyAlignment="1" applyProtection="1">
      <alignment vertical="center"/>
      <protection/>
    </xf>
    <xf numFmtId="195" fontId="41" fillId="0" borderId="97" xfId="15" applyNumberFormat="1" applyFont="1" applyFill="1" applyBorder="1" applyAlignment="1" applyProtection="1">
      <alignment vertical="center"/>
      <protection/>
    </xf>
    <xf numFmtId="0" fontId="36" fillId="0" borderId="46" xfId="0" applyFont="1" applyFill="1" applyBorder="1" applyAlignment="1">
      <alignment vertical="center"/>
    </xf>
    <xf numFmtId="0" fontId="36" fillId="0" borderId="45" xfId="0" applyFont="1" applyFill="1" applyBorder="1" applyAlignment="1">
      <alignment vertical="center"/>
    </xf>
    <xf numFmtId="0" fontId="36" fillId="0" borderId="13" xfId="0" applyFont="1" applyFill="1" applyBorder="1" applyAlignment="1">
      <alignment vertical="center"/>
    </xf>
    <xf numFmtId="0" fontId="36" fillId="0" borderId="45" xfId="0" applyFont="1" applyFill="1" applyBorder="1" applyAlignment="1" applyProtection="1">
      <alignment horizontal="left" vertical="center"/>
      <protection/>
    </xf>
    <xf numFmtId="195" fontId="41" fillId="0" borderId="10" xfId="15" applyNumberFormat="1" applyFont="1" applyFill="1" applyBorder="1" applyAlignment="1" applyProtection="1">
      <alignment vertical="center"/>
      <protection/>
    </xf>
    <xf numFmtId="195" fontId="41" fillId="0" borderId="0" xfId="15" applyNumberFormat="1" applyFont="1" applyFill="1" applyBorder="1" applyAlignment="1" applyProtection="1">
      <alignment vertical="center"/>
      <protection/>
    </xf>
    <xf numFmtId="38" fontId="45" fillId="0" borderId="0" xfId="15" applyFont="1" applyFill="1" applyAlignment="1" applyProtection="1">
      <alignment/>
      <protection/>
    </xf>
    <xf numFmtId="38" fontId="41" fillId="0" borderId="0" xfId="15" applyFont="1" applyFill="1" applyAlignment="1" applyProtection="1">
      <alignment/>
      <protection/>
    </xf>
    <xf numFmtId="38" fontId="40" fillId="0" borderId="13" xfId="15" applyFont="1" applyFill="1" applyBorder="1" applyAlignment="1" applyProtection="1" quotePrefix="1">
      <alignment horizontal="center" vertical="center"/>
      <protection/>
    </xf>
    <xf numFmtId="38" fontId="40" fillId="0" borderId="15" xfId="15" applyFont="1" applyFill="1" applyBorder="1" applyAlignment="1" applyProtection="1">
      <alignment horizontal="center"/>
      <protection/>
    </xf>
    <xf numFmtId="38" fontId="41" fillId="0" borderId="18" xfId="15" applyFont="1" applyFill="1" applyBorder="1" applyAlignment="1" applyProtection="1">
      <alignment horizontal="center"/>
      <protection/>
    </xf>
    <xf numFmtId="195" fontId="41" fillId="0" borderId="105" xfId="15" applyNumberFormat="1" applyFont="1" applyFill="1" applyBorder="1" applyAlignment="1" applyProtection="1">
      <alignment vertical="center"/>
      <protection/>
    </xf>
    <xf numFmtId="195" fontId="41" fillId="0" borderId="65" xfId="15" applyNumberFormat="1" applyFont="1" applyFill="1" applyBorder="1" applyAlignment="1" applyProtection="1">
      <alignment vertical="center"/>
      <protection/>
    </xf>
    <xf numFmtId="195" fontId="41" fillId="0" borderId="21" xfId="15" applyNumberFormat="1" applyFont="1" applyFill="1" applyBorder="1" applyAlignment="1" applyProtection="1">
      <alignment vertical="center"/>
      <protection/>
    </xf>
    <xf numFmtId="195" fontId="41" fillId="0" borderId="66" xfId="15" applyNumberFormat="1" applyFont="1" applyFill="1" applyBorder="1" applyAlignment="1" applyProtection="1">
      <alignment vertical="center"/>
      <protection/>
    </xf>
    <xf numFmtId="195" fontId="41" fillId="0" borderId="13" xfId="15" applyNumberFormat="1" applyFont="1" applyFill="1" applyBorder="1" applyAlignment="1" applyProtection="1">
      <alignment vertical="center"/>
      <protection/>
    </xf>
    <xf numFmtId="195" fontId="41" fillId="0" borderId="77" xfId="15" applyNumberFormat="1" applyFont="1" applyFill="1" applyBorder="1" applyAlignment="1" applyProtection="1">
      <alignment vertical="center"/>
      <protection/>
    </xf>
    <xf numFmtId="195" fontId="41" fillId="0" borderId="37" xfId="15" applyNumberFormat="1" applyFont="1" applyFill="1" applyBorder="1" applyAlignment="1" applyProtection="1">
      <alignment vertical="center"/>
      <protection/>
    </xf>
    <xf numFmtId="195" fontId="41" fillId="0" borderId="40" xfId="15" applyNumberFormat="1" applyFont="1" applyFill="1" applyBorder="1" applyAlignment="1" applyProtection="1">
      <alignment vertical="center"/>
      <protection/>
    </xf>
    <xf numFmtId="195" fontId="41" fillId="0" borderId="60" xfId="15" applyNumberFormat="1" applyFont="1" applyFill="1" applyBorder="1" applyAlignment="1" applyProtection="1">
      <alignment vertical="center"/>
      <protection/>
    </xf>
    <xf numFmtId="195" fontId="41" fillId="0" borderId="54" xfId="15" applyNumberFormat="1" applyFont="1" applyFill="1" applyBorder="1" applyAlignment="1" applyProtection="1">
      <alignment vertical="center"/>
      <protection/>
    </xf>
    <xf numFmtId="38" fontId="40" fillId="0" borderId="0" xfId="15" applyFont="1" applyFill="1" applyAlignment="1" applyProtection="1">
      <alignment/>
      <protection/>
    </xf>
    <xf numFmtId="38" fontId="45" fillId="0" borderId="0" xfId="15" applyFont="1" applyFill="1" applyAlignment="1" applyProtection="1">
      <alignment/>
      <protection/>
    </xf>
    <xf numFmtId="38" fontId="41" fillId="0" borderId="0" xfId="15" applyFont="1" applyFill="1" applyAlignment="1" applyProtection="1">
      <alignment/>
      <protection/>
    </xf>
    <xf numFmtId="38" fontId="40" fillId="0" borderId="13" xfId="15" applyFont="1" applyFill="1" applyBorder="1" applyAlignment="1" applyProtection="1">
      <alignment horizontal="center" vertical="center"/>
      <protection/>
    </xf>
    <xf numFmtId="38" fontId="40" fillId="0" borderId="4" xfId="15" applyFont="1" applyFill="1" applyBorder="1" applyAlignment="1" applyProtection="1">
      <alignment horizontal="center"/>
      <protection/>
    </xf>
    <xf numFmtId="195" fontId="41" fillId="0" borderId="15" xfId="15" applyNumberFormat="1" applyFont="1" applyFill="1" applyBorder="1" applyAlignment="1">
      <alignment horizontal="right" vertical="center"/>
    </xf>
    <xf numFmtId="195" fontId="41" fillId="0" borderId="15" xfId="15" applyNumberFormat="1" applyFont="1" applyFill="1" applyBorder="1" applyAlignment="1" applyProtection="1">
      <alignment horizontal="right" vertical="center"/>
      <protection locked="0"/>
    </xf>
    <xf numFmtId="195" fontId="41" fillId="0" borderId="15" xfId="15" applyNumberFormat="1" applyFont="1" applyFill="1" applyBorder="1" applyAlignment="1" applyProtection="1">
      <alignment horizontal="right" vertical="top"/>
      <protection locked="0"/>
    </xf>
    <xf numFmtId="195" fontId="41" fillId="0" borderId="36" xfId="15" applyNumberFormat="1" applyFont="1" applyFill="1" applyBorder="1" applyAlignment="1" applyProtection="1">
      <alignment vertical="center"/>
      <protection/>
    </xf>
    <xf numFmtId="38" fontId="40" fillId="0" borderId="0" xfId="15" applyFont="1" applyFill="1" applyAlignment="1" applyProtection="1">
      <alignment/>
      <protection/>
    </xf>
    <xf numFmtId="38" fontId="40" fillId="0" borderId="15" xfId="15" applyFont="1" applyFill="1" applyBorder="1" applyAlignment="1" applyProtection="1">
      <alignment horizontal="center" vertical="center" wrapText="1"/>
      <protection/>
    </xf>
    <xf numFmtId="195" fontId="41" fillId="0" borderId="0" xfId="15" applyNumberFormat="1" applyFont="1" applyFill="1" applyBorder="1" applyAlignment="1">
      <alignment horizontal="right" vertical="center"/>
    </xf>
    <xf numFmtId="195" fontId="41" fillId="0" borderId="0" xfId="15" applyNumberFormat="1" applyFont="1" applyFill="1" applyBorder="1" applyAlignment="1" applyProtection="1">
      <alignment horizontal="right" vertical="center"/>
      <protection locked="0"/>
    </xf>
    <xf numFmtId="195" fontId="41" fillId="0" borderId="0" xfId="15" applyNumberFormat="1" applyFont="1" applyFill="1" applyBorder="1" applyAlignment="1" applyProtection="1">
      <alignment horizontal="right" vertical="top"/>
      <protection locked="0"/>
    </xf>
    <xf numFmtId="195" fontId="41" fillId="0" borderId="56" xfId="15" applyNumberFormat="1" applyFont="1" applyFill="1" applyBorder="1" applyAlignment="1" applyProtection="1">
      <alignment vertical="center"/>
      <protection/>
    </xf>
    <xf numFmtId="0" fontId="36" fillId="0" borderId="91" xfId="0" applyFont="1" applyFill="1" applyBorder="1" applyAlignment="1" applyProtection="1">
      <alignment vertical="center"/>
      <protection/>
    </xf>
    <xf numFmtId="0" fontId="36" fillId="0" borderId="17" xfId="0" applyFont="1" applyFill="1" applyBorder="1" applyAlignment="1">
      <alignment vertical="center"/>
    </xf>
    <xf numFmtId="0" fontId="36" fillId="0" borderId="0" xfId="0" applyFont="1" applyFill="1" applyAlignment="1">
      <alignment/>
    </xf>
    <xf numFmtId="0" fontId="36" fillId="0" borderId="91" xfId="0" applyFont="1" applyFill="1" applyBorder="1" applyAlignment="1" applyProtection="1">
      <alignment horizontal="right" vertical="center"/>
      <protection/>
    </xf>
    <xf numFmtId="41" fontId="46" fillId="0" borderId="24" xfId="0" applyNumberFormat="1" applyFont="1" applyFill="1" applyBorder="1" applyAlignment="1" applyProtection="1">
      <alignment/>
      <protection/>
    </xf>
    <xf numFmtId="41" fontId="46" fillId="0" borderId="29" xfId="0" applyNumberFormat="1" applyFont="1" applyFill="1" applyBorder="1" applyAlignment="1" applyProtection="1">
      <alignment horizontal="right"/>
      <protection/>
    </xf>
    <xf numFmtId="41" fontId="46" fillId="0" borderId="15" xfId="0" applyNumberFormat="1" applyFont="1" applyFill="1" applyBorder="1" applyAlignment="1" applyProtection="1">
      <alignment/>
      <protection/>
    </xf>
    <xf numFmtId="41" fontId="46" fillId="0" borderId="22" xfId="0" applyNumberFormat="1" applyFont="1" applyFill="1" applyBorder="1" applyAlignment="1" applyProtection="1">
      <alignment horizontal="right"/>
      <protection/>
    </xf>
    <xf numFmtId="41" fontId="46" fillId="0" borderId="10" xfId="0" applyNumberFormat="1" applyFont="1" applyFill="1" applyBorder="1" applyAlignment="1" applyProtection="1">
      <alignment horizontal="left"/>
      <protection/>
    </xf>
    <xf numFmtId="186" fontId="9" fillId="0" borderId="56" xfId="0" applyNumberFormat="1" applyFont="1" applyFill="1" applyBorder="1" applyAlignment="1" applyProtection="1">
      <alignment vertical="center"/>
      <protection locked="0"/>
    </xf>
    <xf numFmtId="41" fontId="46" fillId="0" borderId="10" xfId="0" applyNumberFormat="1" applyFont="1" applyFill="1" applyBorder="1" applyAlignment="1" applyProtection="1">
      <alignment/>
      <protection/>
    </xf>
    <xf numFmtId="41" fontId="46" fillId="0" borderId="12" xfId="0" applyNumberFormat="1" applyFont="1" applyFill="1" applyBorder="1" applyAlignment="1" applyProtection="1">
      <alignment/>
      <protection/>
    </xf>
    <xf numFmtId="41" fontId="46" fillId="0" borderId="15" xfId="0" applyNumberFormat="1" applyFont="1" applyFill="1" applyBorder="1" applyAlignment="1" applyProtection="1">
      <alignment horizontal="left"/>
      <protection/>
    </xf>
    <xf numFmtId="41" fontId="46" fillId="0" borderId="16" xfId="0" applyNumberFormat="1" applyFont="1" applyFill="1" applyBorder="1" applyAlignment="1" applyProtection="1">
      <alignment/>
      <protection/>
    </xf>
    <xf numFmtId="38" fontId="40" fillId="0" borderId="11" xfId="15" applyFont="1" applyFill="1" applyBorder="1" applyAlignment="1">
      <alignment horizontal="center" vertical="center"/>
    </xf>
    <xf numFmtId="38" fontId="40" fillId="0" borderId="4" xfId="15" applyFont="1" applyFill="1" applyBorder="1" applyAlignment="1" quotePrefix="1">
      <alignment horizontal="center" vertical="distributed" textRotation="255"/>
    </xf>
    <xf numFmtId="195" fontId="40" fillId="0" borderId="0" xfId="15" applyNumberFormat="1" applyFont="1" applyFill="1" applyBorder="1" applyAlignment="1" applyProtection="1">
      <alignment horizontal="right" vertical="center"/>
      <protection locked="0"/>
    </xf>
    <xf numFmtId="195" fontId="40" fillId="0" borderId="0" xfId="15" applyNumberFormat="1" applyFont="1" applyFill="1" applyBorder="1" applyAlignment="1" applyProtection="1">
      <alignment horizontal="right" vertical="top"/>
      <protection locked="0"/>
    </xf>
    <xf numFmtId="195" fontId="41" fillId="0" borderId="35" xfId="15" applyNumberFormat="1" applyFont="1" applyFill="1" applyBorder="1" applyAlignment="1" applyProtection="1">
      <alignment vertical="center"/>
      <protection/>
    </xf>
    <xf numFmtId="195" fontId="41" fillId="0" borderId="45" xfId="15" applyNumberFormat="1" applyFont="1" applyFill="1" applyBorder="1" applyAlignment="1" applyProtection="1">
      <alignment vertical="center"/>
      <protection/>
    </xf>
    <xf numFmtId="38" fontId="40" fillId="0" borderId="13" xfId="15" applyFont="1" applyFill="1" applyBorder="1" applyAlignment="1" applyProtection="1" quotePrefix="1">
      <alignment horizontal="center" vertical="center" wrapText="1"/>
      <protection/>
    </xf>
    <xf numFmtId="38" fontId="41" fillId="0" borderId="0" xfId="15" applyFont="1" applyFill="1" applyBorder="1" applyAlignment="1" applyProtection="1">
      <alignment/>
      <protection/>
    </xf>
    <xf numFmtId="38" fontId="40" fillId="0" borderId="13" xfId="15" applyFont="1" applyFill="1" applyBorder="1" applyAlignment="1" applyProtection="1">
      <alignment horizontal="center" vertical="center" wrapText="1"/>
      <protection/>
    </xf>
    <xf numFmtId="38" fontId="40" fillId="0" borderId="18" xfId="15" applyFont="1" applyFill="1" applyBorder="1" applyAlignment="1" applyProtection="1">
      <alignment horizontal="center"/>
      <protection/>
    </xf>
    <xf numFmtId="195" fontId="40" fillId="0" borderId="56" xfId="15" applyNumberFormat="1" applyFont="1" applyFill="1" applyBorder="1" applyAlignment="1" applyProtection="1">
      <alignment horizontal="right" vertical="center"/>
      <protection/>
    </xf>
    <xf numFmtId="195" fontId="40" fillId="0" borderId="46" xfId="15" applyNumberFormat="1" applyFont="1" applyFill="1" applyBorder="1" applyAlignment="1" applyProtection="1">
      <alignment horizontal="right" vertical="center"/>
      <protection/>
    </xf>
    <xf numFmtId="195" fontId="40" fillId="0" borderId="18" xfId="15" applyNumberFormat="1" applyFont="1" applyFill="1" applyBorder="1" applyAlignment="1" applyProtection="1">
      <alignment horizontal="right" vertical="center"/>
      <protection/>
    </xf>
    <xf numFmtId="41" fontId="46" fillId="0" borderId="71" xfId="0" applyNumberFormat="1" applyFont="1" applyFill="1" applyBorder="1" applyAlignment="1" applyProtection="1">
      <alignment/>
      <protection/>
    </xf>
    <xf numFmtId="0" fontId="23" fillId="0" borderId="0" xfId="0" applyFont="1" applyFill="1" applyAlignment="1">
      <alignment vertical="center"/>
    </xf>
    <xf numFmtId="183" fontId="36" fillId="0" borderId="56" xfId="0" applyNumberFormat="1" applyFont="1" applyFill="1" applyBorder="1" applyAlignment="1">
      <alignment vertical="center"/>
    </xf>
    <xf numFmtId="183" fontId="36" fillId="0" borderId="66" xfId="0" applyNumberFormat="1" applyFont="1" applyFill="1" applyBorder="1" applyAlignment="1">
      <alignment vertical="center"/>
    </xf>
    <xf numFmtId="183" fontId="36" fillId="0" borderId="60" xfId="0" applyNumberFormat="1" applyFont="1" applyFill="1" applyBorder="1" applyAlignment="1">
      <alignment vertical="center"/>
    </xf>
    <xf numFmtId="183" fontId="36" fillId="0" borderId="18" xfId="0" applyNumberFormat="1" applyFont="1" applyFill="1" applyBorder="1" applyAlignment="1">
      <alignment vertical="center"/>
    </xf>
    <xf numFmtId="184" fontId="36" fillId="0" borderId="56" xfId="0" applyNumberFormat="1" applyFont="1" applyFill="1" applyBorder="1" applyAlignment="1">
      <alignment vertical="center"/>
    </xf>
    <xf numFmtId="184" fontId="36" fillId="0" borderId="66" xfId="0" applyNumberFormat="1" applyFont="1" applyFill="1" applyBorder="1" applyAlignment="1">
      <alignment vertical="center"/>
    </xf>
    <xf numFmtId="184" fontId="36" fillId="0" borderId="46" xfId="0" applyNumberFormat="1" applyFont="1" applyFill="1" applyBorder="1" applyAlignment="1">
      <alignment vertical="center"/>
    </xf>
    <xf numFmtId="184" fontId="36" fillId="0" borderId="60" xfId="0" applyNumberFormat="1" applyFont="1" applyFill="1" applyBorder="1" applyAlignment="1">
      <alignment vertical="center"/>
    </xf>
    <xf numFmtId="184" fontId="36" fillId="0" borderId="18" xfId="0" applyNumberFormat="1" applyFont="1" applyFill="1" applyBorder="1" applyAlignment="1">
      <alignment vertical="center"/>
    </xf>
    <xf numFmtId="49" fontId="34" fillId="0" borderId="3" xfId="0" applyNumberFormat="1" applyFont="1" applyFill="1" applyBorder="1" applyAlignment="1">
      <alignment horizontal="center" vertical="center"/>
    </xf>
    <xf numFmtId="183" fontId="34" fillId="0" borderId="18" xfId="0" applyNumberFormat="1" applyFont="1" applyFill="1" applyBorder="1" applyAlignment="1">
      <alignment vertical="center"/>
    </xf>
    <xf numFmtId="184" fontId="34" fillId="0" borderId="18" xfId="0" applyNumberFormat="1" applyFont="1" applyFill="1" applyBorder="1" applyAlignment="1">
      <alignment vertical="center"/>
    </xf>
    <xf numFmtId="188" fontId="34" fillId="0" borderId="18" xfId="0" applyNumberFormat="1" applyFont="1" applyFill="1" applyBorder="1" applyAlignment="1">
      <alignment vertical="center"/>
    </xf>
    <xf numFmtId="183" fontId="34" fillId="0" borderId="18" xfId="0" applyNumberFormat="1" applyFont="1" applyFill="1" applyBorder="1" applyAlignment="1">
      <alignment horizontal="right" vertical="center"/>
    </xf>
    <xf numFmtId="188" fontId="34" fillId="0" borderId="18" xfId="0" applyNumberFormat="1" applyFont="1" applyFill="1" applyBorder="1" applyAlignment="1">
      <alignment horizontal="right" vertical="center"/>
    </xf>
    <xf numFmtId="184" fontId="34" fillId="0" borderId="18" xfId="0" applyNumberFormat="1" applyFont="1" applyFill="1" applyBorder="1" applyAlignment="1">
      <alignment horizontal="right" vertical="center"/>
    </xf>
    <xf numFmtId="184" fontId="34" fillId="0" borderId="20" xfId="0" applyNumberFormat="1" applyFont="1" applyFill="1" applyBorder="1" applyAlignment="1">
      <alignment vertical="center"/>
    </xf>
    <xf numFmtId="184" fontId="34" fillId="0" borderId="18" xfId="0" applyNumberFormat="1" applyFont="1" applyFill="1" applyBorder="1" applyAlignment="1" applyProtection="1">
      <alignment vertical="center"/>
      <protection locked="0"/>
    </xf>
    <xf numFmtId="183" fontId="34" fillId="0" borderId="18" xfId="0" applyNumberFormat="1" applyFont="1" applyFill="1" applyBorder="1" applyAlignment="1" applyProtection="1">
      <alignment vertical="center"/>
      <protection locked="0"/>
    </xf>
    <xf numFmtId="38" fontId="34" fillId="0" borderId="18" xfId="15" applyFont="1" applyFill="1" applyBorder="1" applyAlignment="1">
      <alignment vertical="center"/>
    </xf>
    <xf numFmtId="192" fontId="34" fillId="0" borderId="18" xfId="15" applyNumberFormat="1" applyFont="1" applyFill="1" applyBorder="1" applyAlignment="1">
      <alignment vertical="center"/>
    </xf>
    <xf numFmtId="38" fontId="34" fillId="0" borderId="18" xfId="15" applyNumberFormat="1" applyFont="1" applyFill="1" applyBorder="1" applyAlignment="1">
      <alignment vertical="center"/>
    </xf>
    <xf numFmtId="183" fontId="34" fillId="0" borderId="20" xfId="0" applyNumberFormat="1" applyFont="1" applyFill="1" applyBorder="1" applyAlignment="1" applyProtection="1">
      <alignment vertical="center"/>
      <protection locked="0"/>
    </xf>
    <xf numFmtId="187" fontId="9" fillId="0" borderId="49" xfId="0" applyNumberFormat="1" applyFont="1" applyFill="1" applyBorder="1" applyAlignment="1" applyProtection="1">
      <alignment vertical="center"/>
      <protection locked="0"/>
    </xf>
    <xf numFmtId="187" fontId="9" fillId="0" borderId="121" xfId="0" applyNumberFormat="1" applyFont="1" applyFill="1" applyBorder="1" applyAlignment="1" applyProtection="1">
      <alignment vertical="center"/>
      <protection locked="0"/>
    </xf>
    <xf numFmtId="187" fontId="9" fillId="0" borderId="56" xfId="0" applyNumberFormat="1" applyFont="1" applyFill="1" applyBorder="1" applyAlignment="1">
      <alignment vertical="center"/>
    </xf>
    <xf numFmtId="187" fontId="9" fillId="0" borderId="93" xfId="0" applyNumberFormat="1" applyFont="1" applyFill="1" applyBorder="1" applyAlignment="1">
      <alignment vertical="center"/>
    </xf>
    <xf numFmtId="187" fontId="9" fillId="0" borderId="56" xfId="0" applyNumberFormat="1" applyFont="1" applyFill="1" applyBorder="1" applyAlignment="1" applyProtection="1">
      <alignment vertical="center"/>
      <protection locked="0"/>
    </xf>
    <xf numFmtId="187" fontId="9" fillId="0" borderId="93" xfId="0" applyNumberFormat="1" applyFont="1" applyFill="1" applyBorder="1" applyAlignment="1" applyProtection="1">
      <alignment vertical="center"/>
      <protection locked="0"/>
    </xf>
    <xf numFmtId="186" fontId="9" fillId="0" borderId="56" xfId="0" applyNumberFormat="1" applyFont="1" applyFill="1" applyBorder="1" applyAlignment="1" applyProtection="1">
      <alignment vertical="center"/>
      <protection locked="0"/>
    </xf>
    <xf numFmtId="186" fontId="9" fillId="0" borderId="93" xfId="0" applyNumberFormat="1" applyFont="1" applyFill="1" applyBorder="1" applyAlignment="1" applyProtection="1">
      <alignment vertical="center"/>
      <protection locked="0"/>
    </xf>
    <xf numFmtId="186" fontId="9" fillId="0" borderId="56" xfId="0" applyNumberFormat="1" applyFont="1" applyFill="1" applyBorder="1" applyAlignment="1">
      <alignment vertical="center"/>
    </xf>
    <xf numFmtId="186" fontId="0" fillId="0" borderId="56" xfId="0" applyNumberFormat="1" applyFont="1" applyFill="1" applyBorder="1" applyAlignment="1">
      <alignment vertical="center"/>
    </xf>
    <xf numFmtId="186" fontId="0" fillId="0" borderId="93" xfId="0" applyNumberFormat="1" applyFont="1" applyFill="1" applyBorder="1" applyAlignment="1">
      <alignment vertical="center"/>
    </xf>
    <xf numFmtId="187" fontId="9" fillId="0" borderId="49" xfId="0" applyNumberFormat="1" applyFont="1" applyFill="1" applyBorder="1" applyAlignment="1">
      <alignment vertical="center"/>
    </xf>
    <xf numFmtId="187" fontId="0" fillId="0" borderId="49" xfId="0" applyNumberFormat="1" applyFont="1" applyFill="1" applyBorder="1" applyAlignment="1">
      <alignment vertical="center"/>
    </xf>
    <xf numFmtId="186" fontId="9" fillId="0" borderId="49" xfId="0" applyNumberFormat="1" applyFont="1" applyFill="1" applyBorder="1" applyAlignment="1">
      <alignment vertical="center"/>
    </xf>
    <xf numFmtId="186" fontId="0" fillId="0" borderId="49" xfId="0" applyNumberFormat="1" applyFont="1" applyFill="1" applyBorder="1" applyAlignment="1">
      <alignment vertical="center"/>
    </xf>
    <xf numFmtId="186" fontId="0" fillId="0" borderId="121" xfId="0" applyNumberFormat="1" applyFont="1" applyFill="1" applyBorder="1" applyAlignment="1">
      <alignment vertical="center"/>
    </xf>
    <xf numFmtId="186" fontId="0" fillId="0" borderId="56" xfId="0" applyNumberFormat="1" applyFont="1" applyFill="1" applyBorder="1" applyAlignment="1" applyProtection="1">
      <alignment vertical="center"/>
      <protection locked="0"/>
    </xf>
    <xf numFmtId="186" fontId="0" fillId="0" borderId="93" xfId="0" applyNumberFormat="1" applyFont="1" applyFill="1" applyBorder="1" applyAlignment="1" applyProtection="1">
      <alignment vertical="center"/>
      <protection locked="0"/>
    </xf>
    <xf numFmtId="187" fontId="0" fillId="0" borderId="56" xfId="0" applyNumberFormat="1" applyFont="1" applyFill="1" applyBorder="1" applyAlignment="1">
      <alignment vertical="center"/>
    </xf>
    <xf numFmtId="187" fontId="0" fillId="0" borderId="93" xfId="0" applyNumberFormat="1" applyFont="1" applyFill="1" applyBorder="1" applyAlignment="1">
      <alignment vertical="center"/>
    </xf>
    <xf numFmtId="186" fontId="9" fillId="0" borderId="56" xfId="0" applyNumberFormat="1" applyFont="1" applyFill="1" applyBorder="1" applyAlignment="1">
      <alignment vertical="center"/>
    </xf>
    <xf numFmtId="186" fontId="0" fillId="0" borderId="56" xfId="0" applyNumberFormat="1" applyFont="1" applyFill="1" applyBorder="1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112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  <xf numFmtId="0" fontId="6" fillId="0" borderId="4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120" xfId="0" applyFont="1" applyFill="1" applyBorder="1" applyAlignment="1">
      <alignment horizontal="center" vertical="center"/>
    </xf>
    <xf numFmtId="0" fontId="6" fillId="0" borderId="110" xfId="0" applyFont="1" applyFill="1" applyBorder="1" applyAlignment="1">
      <alignment horizontal="center" vertical="center"/>
    </xf>
    <xf numFmtId="0" fontId="6" fillId="0" borderId="111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95" xfId="0" applyFont="1" applyFill="1" applyBorder="1" applyAlignment="1">
      <alignment horizontal="center" vertical="center"/>
    </xf>
    <xf numFmtId="0" fontId="6" fillId="0" borderId="125" xfId="0" applyFont="1" applyFill="1" applyBorder="1" applyAlignment="1">
      <alignment horizontal="center" vertical="center"/>
    </xf>
    <xf numFmtId="0" fontId="6" fillId="0" borderId="109" xfId="0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 vertical="center"/>
    </xf>
    <xf numFmtId="0" fontId="9" fillId="0" borderId="126" xfId="0" applyNumberFormat="1" applyFont="1" applyFill="1" applyBorder="1" applyAlignment="1">
      <alignment horizontal="center" vertical="center"/>
    </xf>
    <xf numFmtId="0" fontId="9" fillId="0" borderId="28" xfId="0" applyNumberFormat="1" applyFont="1" applyFill="1" applyBorder="1" applyAlignment="1">
      <alignment horizontal="center" vertical="center"/>
    </xf>
    <xf numFmtId="0" fontId="9" fillId="0" borderId="29" xfId="0" applyNumberFormat="1" applyFont="1" applyFill="1" applyBorder="1" applyAlignment="1">
      <alignment horizontal="center" vertical="center"/>
    </xf>
    <xf numFmtId="0" fontId="9" fillId="0" borderId="82" xfId="0" applyNumberFormat="1" applyFont="1" applyFill="1" applyBorder="1" applyAlignment="1">
      <alignment horizontal="center" vertical="center"/>
    </xf>
    <xf numFmtId="0" fontId="0" fillId="0" borderId="86" xfId="0" applyFont="1" applyFill="1" applyBorder="1" applyAlignment="1">
      <alignment horizontal="center" vertical="center"/>
    </xf>
    <xf numFmtId="0" fontId="9" fillId="0" borderId="120" xfId="0" applyFont="1" applyFill="1" applyBorder="1" applyAlignment="1">
      <alignment horizontal="center" vertical="center"/>
    </xf>
    <xf numFmtId="0" fontId="9" fillId="0" borderId="110" xfId="0" applyFont="1" applyFill="1" applyBorder="1" applyAlignment="1">
      <alignment horizontal="center" vertical="center"/>
    </xf>
    <xf numFmtId="0" fontId="9" fillId="0" borderId="109" xfId="0" applyFont="1" applyFill="1" applyBorder="1" applyAlignment="1">
      <alignment horizontal="center" vertical="center"/>
    </xf>
    <xf numFmtId="0" fontId="9" fillId="0" borderId="127" xfId="0" applyNumberFormat="1" applyFont="1" applyFill="1" applyBorder="1" applyAlignment="1">
      <alignment horizontal="center" vertical="center"/>
    </xf>
    <xf numFmtId="0" fontId="9" fillId="0" borderId="128" xfId="0" applyNumberFormat="1" applyFont="1" applyFill="1" applyBorder="1" applyAlignment="1">
      <alignment horizontal="center" vertical="center"/>
    </xf>
    <xf numFmtId="0" fontId="9" fillId="0" borderId="129" xfId="0" applyNumberFormat="1" applyFont="1" applyFill="1" applyBorder="1" applyAlignment="1">
      <alignment horizontal="center" vertical="center"/>
    </xf>
    <xf numFmtId="0" fontId="6" fillId="0" borderId="25" xfId="0" applyNumberFormat="1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vertical="center"/>
    </xf>
    <xf numFmtId="0" fontId="6" fillId="0" borderId="15" xfId="0" applyNumberFormat="1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97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30" xfId="0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horizontal="center" vertical="center"/>
    </xf>
    <xf numFmtId="0" fontId="9" fillId="0" borderId="115" xfId="0" applyFont="1" applyFill="1" applyBorder="1" applyAlignment="1">
      <alignment horizontal="center" vertical="center"/>
    </xf>
    <xf numFmtId="0" fontId="9" fillId="0" borderId="113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/>
    </xf>
    <xf numFmtId="0" fontId="9" fillId="0" borderId="8" xfId="0" applyNumberFormat="1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47" xfId="0" applyFont="1" applyFill="1" applyBorder="1" applyAlignment="1">
      <alignment horizontal="center" vertical="center" wrapText="1"/>
    </xf>
    <xf numFmtId="0" fontId="9" fillId="0" borderId="83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9" fillId="0" borderId="45" xfId="0" applyFont="1" applyFill="1" applyBorder="1" applyAlignment="1">
      <alignment horizontal="center" vertical="center"/>
    </xf>
    <xf numFmtId="0" fontId="9" fillId="0" borderId="61" xfId="0" applyFont="1" applyFill="1" applyBorder="1" applyAlignment="1">
      <alignment horizontal="center" vertical="center"/>
    </xf>
    <xf numFmtId="0" fontId="9" fillId="0" borderId="111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distributed" vertical="center"/>
    </xf>
    <xf numFmtId="0" fontId="0" fillId="0" borderId="4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97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98" xfId="0" applyFont="1" applyFill="1" applyBorder="1" applyAlignment="1">
      <alignment horizontal="center" vertical="center"/>
    </xf>
    <xf numFmtId="0" fontId="6" fillId="0" borderId="61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15" fillId="0" borderId="18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vertical="center"/>
    </xf>
    <xf numFmtId="0" fontId="6" fillId="0" borderId="15" xfId="0" applyFont="1" applyFill="1" applyBorder="1" applyAlignment="1">
      <alignment vertical="distributed" textRotation="255"/>
    </xf>
    <xf numFmtId="0" fontId="6" fillId="0" borderId="16" xfId="0" applyFont="1" applyFill="1" applyBorder="1" applyAlignment="1">
      <alignment vertical="distributed" textRotation="255"/>
    </xf>
    <xf numFmtId="0" fontId="14" fillId="0" borderId="15" xfId="0" applyFont="1" applyFill="1" applyBorder="1" applyAlignment="1">
      <alignment vertical="distributed" textRotation="255"/>
    </xf>
    <xf numFmtId="38" fontId="13" fillId="0" borderId="0" xfId="15" applyFont="1" applyFill="1" applyBorder="1" applyAlignment="1">
      <alignment horizontal="center" vertical="distributed" textRotation="255"/>
    </xf>
    <xf numFmtId="38" fontId="13" fillId="0" borderId="13" xfId="15" applyFont="1" applyFill="1" applyBorder="1" applyAlignment="1">
      <alignment horizontal="center" vertical="distributed" textRotation="255"/>
    </xf>
    <xf numFmtId="38" fontId="13" fillId="0" borderId="15" xfId="15" applyFont="1" applyFill="1" applyBorder="1" applyAlignment="1">
      <alignment horizontal="center" vertical="distributed" textRotation="255"/>
    </xf>
    <xf numFmtId="38" fontId="13" fillId="0" borderId="15" xfId="15" applyFont="1" applyFill="1" applyBorder="1" applyAlignment="1" quotePrefix="1">
      <alignment horizontal="center" vertical="distributed" textRotation="255"/>
    </xf>
    <xf numFmtId="38" fontId="13" fillId="0" borderId="22" xfId="15" applyFont="1" applyFill="1" applyBorder="1" applyAlignment="1">
      <alignment horizontal="center" vertical="distributed" textRotation="255"/>
    </xf>
    <xf numFmtId="38" fontId="13" fillId="0" borderId="22" xfId="15" applyFont="1" applyFill="1" applyBorder="1" applyAlignment="1" quotePrefix="1">
      <alignment horizontal="center" vertical="distributed" textRotation="255"/>
    </xf>
    <xf numFmtId="38" fontId="8" fillId="0" borderId="46" xfId="15" applyFont="1" applyFill="1" applyBorder="1" applyAlignment="1">
      <alignment horizontal="center" vertical="distributed" textRotation="255"/>
    </xf>
    <xf numFmtId="38" fontId="8" fillId="0" borderId="10" xfId="15" applyFont="1" applyFill="1" applyBorder="1" applyAlignment="1">
      <alignment horizontal="center" vertical="distributed" textRotation="255"/>
    </xf>
    <xf numFmtId="38" fontId="13" fillId="0" borderId="46" xfId="15" applyFont="1" applyFill="1" applyBorder="1" applyAlignment="1">
      <alignment horizontal="center" vertical="distributed" textRotation="255"/>
    </xf>
    <xf numFmtId="38" fontId="13" fillId="0" borderId="56" xfId="15" applyFont="1" applyFill="1" applyBorder="1" applyAlignment="1" quotePrefix="1">
      <alignment horizontal="center" vertical="distributed" textRotation="255"/>
    </xf>
    <xf numFmtId="38" fontId="13" fillId="0" borderId="10" xfId="15" applyFont="1" applyFill="1" applyBorder="1" applyAlignment="1" quotePrefix="1">
      <alignment horizontal="center" vertical="distributed" textRotation="255"/>
    </xf>
    <xf numFmtId="0" fontId="0" fillId="0" borderId="15" xfId="0" applyFont="1" applyFill="1" applyBorder="1" applyAlignment="1">
      <alignment horizontal="center" vertical="distributed" textRotation="255"/>
    </xf>
    <xf numFmtId="38" fontId="13" fillId="0" borderId="45" xfId="15" applyFont="1" applyFill="1" applyBorder="1" applyAlignment="1">
      <alignment horizontal="center" vertical="distributed" textRotation="255"/>
    </xf>
    <xf numFmtId="38" fontId="40" fillId="0" borderId="15" xfId="15" applyFont="1" applyFill="1" applyBorder="1" applyAlignment="1">
      <alignment horizontal="center" vertical="distributed" textRotation="255"/>
    </xf>
    <xf numFmtId="38" fontId="13" fillId="0" borderId="46" xfId="15" applyFont="1" applyFill="1" applyBorder="1" applyAlignment="1" quotePrefix="1">
      <alignment horizontal="center" vertical="distributed" textRotation="255"/>
    </xf>
    <xf numFmtId="38" fontId="41" fillId="0" borderId="15" xfId="15" applyFont="1" applyFill="1" applyBorder="1" applyAlignment="1">
      <alignment horizontal="center"/>
    </xf>
    <xf numFmtId="38" fontId="13" fillId="0" borderId="13" xfId="15" applyFont="1" applyFill="1" applyBorder="1" applyAlignment="1" quotePrefix="1">
      <alignment horizontal="center" vertical="distributed" textRotation="255"/>
    </xf>
    <xf numFmtId="38" fontId="8" fillId="0" borderId="11" xfId="15" applyFont="1" applyFill="1" applyBorder="1" applyAlignment="1">
      <alignment horizontal="center" vertical="center"/>
    </xf>
    <xf numFmtId="0" fontId="0" fillId="0" borderId="97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38" fontId="8" fillId="0" borderId="15" xfId="15" applyFont="1" applyFill="1" applyBorder="1" applyAlignment="1">
      <alignment horizontal="center" vertical="distributed" textRotation="255"/>
    </xf>
    <xf numFmtId="38" fontId="8" fillId="0" borderId="15" xfId="15" applyFont="1" applyFill="1" applyBorder="1" applyAlignment="1">
      <alignment horizontal="center"/>
    </xf>
    <xf numFmtId="38" fontId="13" fillId="0" borderId="15" xfId="15" applyFont="1" applyFill="1" applyBorder="1" applyAlignment="1">
      <alignment horizontal="center" vertical="distributed" textRotation="255" wrapText="1"/>
    </xf>
    <xf numFmtId="38" fontId="13" fillId="0" borderId="15" xfId="15" applyFont="1" applyFill="1" applyBorder="1" applyAlignment="1" quotePrefix="1">
      <alignment horizontal="center" vertical="distributed" textRotation="255" wrapText="1"/>
    </xf>
    <xf numFmtId="38" fontId="8" fillId="0" borderId="91" xfId="15" applyFont="1" applyFill="1" applyBorder="1" applyAlignment="1">
      <alignment vertical="center"/>
    </xf>
    <xf numFmtId="38" fontId="8" fillId="0" borderId="2" xfId="15" applyFont="1" applyFill="1" applyBorder="1" applyAlignment="1">
      <alignment vertical="center"/>
    </xf>
    <xf numFmtId="38" fontId="8" fillId="0" borderId="112" xfId="15" applyFont="1" applyFill="1" applyBorder="1" applyAlignment="1">
      <alignment vertical="center"/>
    </xf>
    <xf numFmtId="38" fontId="13" fillId="0" borderId="91" xfId="15" applyFont="1" applyFill="1" applyBorder="1" applyAlignment="1" quotePrefix="1">
      <alignment horizontal="center" vertical="center" wrapText="1"/>
    </xf>
    <xf numFmtId="38" fontId="13" fillId="0" borderId="2" xfId="15" applyFont="1" applyFill="1" applyBorder="1" applyAlignment="1" quotePrefix="1">
      <alignment horizontal="center" vertical="center" wrapText="1"/>
    </xf>
    <xf numFmtId="38" fontId="13" fillId="0" borderId="112" xfId="15" applyFont="1" applyFill="1" applyBorder="1" applyAlignment="1" quotePrefix="1">
      <alignment horizontal="center" vertical="center" wrapText="1"/>
    </xf>
    <xf numFmtId="38" fontId="13" fillId="0" borderId="91" xfId="15" applyFont="1" applyFill="1" applyBorder="1" applyAlignment="1">
      <alignment vertical="center" wrapText="1"/>
    </xf>
    <xf numFmtId="38" fontId="13" fillId="0" borderId="2" xfId="15" applyFont="1" applyFill="1" applyBorder="1" applyAlignment="1">
      <alignment vertical="center" wrapText="1"/>
    </xf>
    <xf numFmtId="38" fontId="13" fillId="0" borderId="29" xfId="15" applyFont="1" applyFill="1" applyBorder="1" applyAlignment="1">
      <alignment vertical="center" wrapText="1"/>
    </xf>
    <xf numFmtId="0" fontId="6" fillId="0" borderId="12" xfId="0" applyFont="1" applyFill="1" applyBorder="1" applyAlignment="1" applyProtection="1">
      <alignment horizontal="right" vertical="center"/>
      <protection/>
    </xf>
    <xf numFmtId="0" fontId="0" fillId="0" borderId="20" xfId="0" applyFont="1" applyFill="1" applyBorder="1" applyAlignment="1">
      <alignment vertical="center"/>
    </xf>
    <xf numFmtId="0" fontId="6" fillId="0" borderId="91" xfId="0" applyFont="1" applyFill="1" applyBorder="1" applyAlignment="1" applyProtection="1">
      <alignment horizontal="center" vertical="center"/>
      <protection/>
    </xf>
    <xf numFmtId="0" fontId="6" fillId="0" borderId="2" xfId="0" applyFont="1" applyFill="1" applyBorder="1" applyAlignment="1" applyProtection="1">
      <alignment horizontal="center" vertical="center"/>
      <protection/>
    </xf>
    <xf numFmtId="0" fontId="6" fillId="0" borderId="29" xfId="0" applyFont="1" applyFill="1" applyBorder="1" applyAlignment="1" applyProtection="1">
      <alignment horizontal="center" vertical="center"/>
      <protection/>
    </xf>
    <xf numFmtId="0" fontId="6" fillId="0" borderId="35" xfId="0" applyFont="1" applyFill="1" applyBorder="1" applyAlignment="1" applyProtection="1">
      <alignment horizontal="center" vertical="center"/>
      <protection/>
    </xf>
    <xf numFmtId="0" fontId="6" fillId="0" borderId="125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Fill="1" applyBorder="1" applyAlignment="1">
      <alignment vertical="center" wrapText="1"/>
    </xf>
    <xf numFmtId="0" fontId="6" fillId="0" borderId="10" xfId="0" applyFont="1" applyFill="1" applyBorder="1" applyAlignment="1" applyProtection="1">
      <alignment horizontal="center" vertical="center"/>
      <protection/>
    </xf>
    <xf numFmtId="0" fontId="8" fillId="0" borderId="10" xfId="0" applyFont="1" applyFill="1" applyBorder="1" applyAlignment="1" applyProtection="1">
      <alignment horizontal="center" vertical="center"/>
      <protection/>
    </xf>
    <xf numFmtId="0" fontId="8" fillId="0" borderId="18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112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6" fillId="0" borderId="112" xfId="0" applyFont="1" applyFill="1" applyBorder="1" applyAlignment="1" applyProtection="1">
      <alignment horizontal="center" vertical="center"/>
      <protection/>
    </xf>
    <xf numFmtId="0" fontId="13" fillId="0" borderId="15" xfId="0" applyFont="1" applyFill="1" applyBorder="1" applyAlignment="1">
      <alignment horizontal="center" vertical="distributed" textRotation="255"/>
    </xf>
    <xf numFmtId="0" fontId="13" fillId="0" borderId="16" xfId="0" applyFont="1" applyFill="1" applyBorder="1" applyAlignment="1">
      <alignment horizontal="center" vertical="distributed" textRotation="255"/>
    </xf>
    <xf numFmtId="0" fontId="28" fillId="0" borderId="15" xfId="0" applyFont="1" applyFill="1" applyBorder="1" applyAlignment="1" quotePrefix="1">
      <alignment horizontal="center" vertical="distributed" textRotation="255"/>
    </xf>
    <xf numFmtId="0" fontId="13" fillId="0" borderId="13" xfId="0" applyFont="1" applyFill="1" applyBorder="1" applyAlignment="1">
      <alignment horizontal="center" vertical="distributed" textRotation="255"/>
    </xf>
    <xf numFmtId="0" fontId="13" fillId="0" borderId="15" xfId="0" applyFont="1" applyFill="1" applyBorder="1" applyAlignment="1" quotePrefix="1">
      <alignment horizontal="center" vertical="distributed" textRotation="255"/>
    </xf>
    <xf numFmtId="38" fontId="13" fillId="0" borderId="63" xfId="15" applyFont="1" applyFill="1" applyBorder="1" applyAlignment="1">
      <alignment horizontal="center" vertical="distributed" textRotation="255"/>
    </xf>
    <xf numFmtId="38" fontId="13" fillId="0" borderId="93" xfId="15" applyFont="1" applyFill="1" applyBorder="1" applyAlignment="1" quotePrefix="1">
      <alignment horizontal="center" vertical="distributed" textRotation="255"/>
    </xf>
    <xf numFmtId="38" fontId="13" fillId="0" borderId="12" xfId="15" applyFont="1" applyFill="1" applyBorder="1" applyAlignment="1" quotePrefix="1">
      <alignment horizontal="center" vertical="distributed" textRotation="255"/>
    </xf>
    <xf numFmtId="38" fontId="13" fillId="0" borderId="10" xfId="15" applyFont="1" applyFill="1" applyBorder="1" applyAlignment="1">
      <alignment horizontal="center" vertical="distributed" textRotation="255"/>
    </xf>
    <xf numFmtId="38" fontId="40" fillId="0" borderId="15" xfId="15" applyFont="1" applyFill="1" applyBorder="1" applyAlignment="1" applyProtection="1">
      <alignment horizontal="center"/>
      <protection/>
    </xf>
    <xf numFmtId="38" fontId="13" fillId="0" borderId="15" xfId="15" applyFont="1" applyFill="1" applyBorder="1" applyAlignment="1">
      <alignment horizontal="center"/>
    </xf>
    <xf numFmtId="38" fontId="13" fillId="0" borderId="91" xfId="15" applyFont="1" applyFill="1" applyBorder="1" applyAlignment="1">
      <alignment vertical="center"/>
    </xf>
    <xf numFmtId="38" fontId="13" fillId="0" borderId="2" xfId="15" applyFont="1" applyFill="1" applyBorder="1" applyAlignment="1">
      <alignment vertical="center"/>
    </xf>
    <xf numFmtId="38" fontId="13" fillId="0" borderId="112" xfId="15" applyFont="1" applyFill="1" applyBorder="1" applyAlignment="1">
      <alignment vertical="center"/>
    </xf>
    <xf numFmtId="38" fontId="13" fillId="0" borderId="24" xfId="15" applyFont="1" applyFill="1" applyBorder="1" applyAlignment="1" quotePrefix="1">
      <alignment horizontal="center" vertical="distributed" textRotation="255" wrapText="1"/>
    </xf>
    <xf numFmtId="38" fontId="13" fillId="0" borderId="15" xfId="15" applyFont="1" applyFill="1" applyBorder="1" applyAlignment="1" quotePrefix="1">
      <alignment horizontal="center" vertical="distributed" textRotation="255" wrapText="1"/>
    </xf>
    <xf numFmtId="0" fontId="29" fillId="0" borderId="15" xfId="0" applyFont="1" applyFill="1" applyBorder="1" applyAlignment="1">
      <alignment horizontal="center" vertical="distributed" textRotation="255" wrapText="1"/>
    </xf>
    <xf numFmtId="38" fontId="13" fillId="0" borderId="91" xfId="15" applyFont="1" applyFill="1" applyBorder="1" applyAlignment="1" applyProtection="1">
      <alignment horizontal="center" vertical="center" wrapText="1"/>
      <protection/>
    </xf>
    <xf numFmtId="38" fontId="13" fillId="0" borderId="2" xfId="15" applyFont="1" applyFill="1" applyBorder="1" applyAlignment="1" applyProtection="1" quotePrefix="1">
      <alignment horizontal="center" vertical="center" wrapText="1"/>
      <protection/>
    </xf>
    <xf numFmtId="38" fontId="13" fillId="0" borderId="112" xfId="15" applyFont="1" applyFill="1" applyBorder="1" applyAlignment="1" applyProtection="1" quotePrefix="1">
      <alignment horizontal="center" vertical="center" wrapText="1"/>
      <protection/>
    </xf>
    <xf numFmtId="38" fontId="13" fillId="0" borderId="91" xfId="15" applyFont="1" applyFill="1" applyBorder="1" applyAlignment="1" applyProtection="1">
      <alignment vertical="center" wrapText="1"/>
      <protection/>
    </xf>
    <xf numFmtId="38" fontId="13" fillId="0" borderId="2" xfId="15" applyFont="1" applyFill="1" applyBorder="1" applyAlignment="1" applyProtection="1">
      <alignment vertical="center" wrapText="1"/>
      <protection/>
    </xf>
    <xf numFmtId="38" fontId="13" fillId="0" borderId="29" xfId="15" applyFont="1" applyFill="1" applyBorder="1" applyAlignment="1" applyProtection="1">
      <alignment vertical="center" wrapText="1"/>
      <protection/>
    </xf>
    <xf numFmtId="38" fontId="13" fillId="0" borderId="11" xfId="15" applyFont="1" applyFill="1" applyBorder="1" applyAlignment="1">
      <alignment horizontal="center" vertical="center"/>
    </xf>
    <xf numFmtId="0" fontId="29" fillId="0" borderId="113" xfId="0" applyFont="1" applyFill="1" applyBorder="1" applyAlignment="1">
      <alignment horizontal="center" vertical="center"/>
    </xf>
    <xf numFmtId="0" fontId="29" fillId="0" borderId="45" xfId="0" applyFont="1" applyFill="1" applyBorder="1" applyAlignment="1">
      <alignment horizontal="center" vertical="center"/>
    </xf>
    <xf numFmtId="0" fontId="29" fillId="0" borderId="131" xfId="0" applyFont="1" applyFill="1" applyBorder="1" applyAlignment="1">
      <alignment horizontal="center" vertical="center"/>
    </xf>
    <xf numFmtId="0" fontId="6" fillId="0" borderId="11" xfId="0" applyFont="1" applyFill="1" applyBorder="1" applyAlignment="1" applyProtection="1">
      <alignment horizontal="center" vertical="center"/>
      <protection/>
    </xf>
    <xf numFmtId="0" fontId="0" fillId="0" borderId="45" xfId="0" applyFont="1" applyFill="1" applyBorder="1" applyAlignment="1">
      <alignment horizontal="center" vertical="center"/>
    </xf>
    <xf numFmtId="0" fontId="6" fillId="0" borderId="12" xfId="0" applyFont="1" applyFill="1" applyBorder="1" applyAlignment="1" applyProtection="1">
      <alignment horizontal="center" vertical="center"/>
      <protection/>
    </xf>
    <xf numFmtId="0" fontId="0" fillId="0" borderId="63" xfId="0" applyFont="1" applyFill="1" applyBorder="1" applyAlignment="1">
      <alignment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131" xfId="0" applyFont="1" applyFill="1" applyBorder="1" applyAlignment="1">
      <alignment horizontal="center" vertical="center"/>
    </xf>
    <xf numFmtId="0" fontId="6" fillId="0" borderId="58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38" fontId="13" fillId="0" borderId="91" xfId="15" applyFont="1" applyFill="1" applyBorder="1" applyAlignment="1" applyProtection="1">
      <alignment vertical="center"/>
      <protection/>
    </xf>
    <xf numFmtId="38" fontId="13" fillId="0" borderId="2" xfId="15" applyFont="1" applyFill="1" applyBorder="1" applyAlignment="1" applyProtection="1" quotePrefix="1">
      <alignment vertical="center"/>
      <protection/>
    </xf>
    <xf numFmtId="38" fontId="13" fillId="0" borderId="112" xfId="15" applyFont="1" applyFill="1" applyBorder="1" applyAlignment="1" applyProtection="1" quotePrefix="1">
      <alignment vertical="center"/>
      <protection/>
    </xf>
    <xf numFmtId="38" fontId="13" fillId="0" borderId="91" xfId="15" applyFont="1" applyFill="1" applyBorder="1" applyAlignment="1" applyProtection="1">
      <alignment horizontal="center" vertical="center"/>
      <protection/>
    </xf>
    <xf numFmtId="38" fontId="13" fillId="0" borderId="2" xfId="15" applyFont="1" applyFill="1" applyBorder="1" applyAlignment="1" applyProtection="1">
      <alignment horizontal="center" vertical="center"/>
      <protection/>
    </xf>
    <xf numFmtId="38" fontId="13" fillId="0" borderId="112" xfId="15" applyFont="1" applyFill="1" applyBorder="1" applyAlignment="1" applyProtection="1">
      <alignment horizontal="center" vertical="center"/>
      <protection/>
    </xf>
    <xf numFmtId="38" fontId="13" fillId="0" borderId="15" xfId="15" applyFont="1" applyFill="1" applyBorder="1" applyAlignment="1" applyProtection="1">
      <alignment horizontal="center" vertical="distributed" textRotation="255"/>
      <protection/>
    </xf>
    <xf numFmtId="49" fontId="13" fillId="0" borderId="11" xfId="15" applyNumberFormat="1" applyFont="1" applyFill="1" applyBorder="1" applyAlignment="1" quotePrefix="1">
      <alignment horizontal="center" vertical="distributed"/>
    </xf>
    <xf numFmtId="0" fontId="29" fillId="0" borderId="113" xfId="0" applyFont="1" applyFill="1" applyBorder="1" applyAlignment="1">
      <alignment horizontal="center"/>
    </xf>
    <xf numFmtId="0" fontId="29" fillId="0" borderId="45" xfId="0" applyFont="1" applyFill="1" applyBorder="1" applyAlignment="1">
      <alignment horizontal="center"/>
    </xf>
    <xf numFmtId="0" fontId="29" fillId="0" borderId="131" xfId="0" applyFont="1" applyFill="1" applyBorder="1" applyAlignment="1">
      <alignment horizontal="center"/>
    </xf>
    <xf numFmtId="5" fontId="13" fillId="0" borderId="11" xfId="15" applyNumberFormat="1" applyFont="1" applyFill="1" applyBorder="1" applyAlignment="1">
      <alignment horizontal="center" vertical="distributed"/>
    </xf>
    <xf numFmtId="0" fontId="29" fillId="0" borderId="97" xfId="0" applyFont="1" applyFill="1" applyBorder="1" applyAlignment="1">
      <alignment horizontal="center"/>
    </xf>
    <xf numFmtId="0" fontId="29" fillId="0" borderId="42" xfId="0" applyFont="1" applyFill="1" applyBorder="1" applyAlignment="1">
      <alignment horizontal="center"/>
    </xf>
    <xf numFmtId="196" fontId="13" fillId="0" borderId="11" xfId="15" applyNumberFormat="1" applyFont="1" applyFill="1" applyBorder="1" applyAlignment="1" quotePrefix="1">
      <alignment horizontal="center" vertical="center"/>
    </xf>
    <xf numFmtId="0" fontId="29" fillId="0" borderId="45" xfId="0" applyFont="1" applyFill="1" applyBorder="1" applyAlignment="1">
      <alignment horizontal="center" vertical="center"/>
    </xf>
    <xf numFmtId="196" fontId="28" fillId="0" borderId="11" xfId="15" applyNumberFormat="1" applyFont="1" applyFill="1" applyBorder="1" applyAlignment="1">
      <alignment horizontal="center" vertical="distributed"/>
    </xf>
    <xf numFmtId="0" fontId="30" fillId="0" borderId="97" xfId="0" applyFont="1" applyFill="1" applyBorder="1" applyAlignment="1">
      <alignment horizontal="center"/>
    </xf>
    <xf numFmtId="0" fontId="30" fillId="0" borderId="45" xfId="0" applyFont="1" applyFill="1" applyBorder="1" applyAlignment="1">
      <alignment horizontal="center"/>
    </xf>
    <xf numFmtId="0" fontId="30" fillId="0" borderId="42" xfId="0" applyFont="1" applyFill="1" applyBorder="1" applyAlignment="1">
      <alignment horizontal="center"/>
    </xf>
    <xf numFmtId="38" fontId="13" fillId="0" borderId="93" xfId="15" applyFont="1" applyFill="1" applyBorder="1" applyAlignment="1">
      <alignment horizontal="center" vertical="distributed" textRotation="255"/>
    </xf>
    <xf numFmtId="38" fontId="31" fillId="0" borderId="15" xfId="15" applyFont="1" applyFill="1" applyBorder="1" applyAlignment="1">
      <alignment horizontal="center" vertical="distributed" textRotation="255" wrapText="1"/>
    </xf>
    <xf numFmtId="0" fontId="6" fillId="0" borderId="98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>
      <alignment vertical="center"/>
    </xf>
    <xf numFmtId="0" fontId="6" fillId="0" borderId="95" xfId="0" applyFont="1" applyFill="1" applyBorder="1" applyAlignment="1" applyProtection="1">
      <alignment horizontal="center" vertical="center"/>
      <protection/>
    </xf>
  </cellXfs>
  <cellStyles count="2">
    <cellStyle name="Normal" xfId="0"/>
    <cellStyle name="Comma [0]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</xdr:row>
      <xdr:rowOff>0</xdr:rowOff>
    </xdr:from>
    <xdr:to>
      <xdr:col>2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28575" y="876300"/>
          <a:ext cx="1590675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15</xdr:row>
      <xdr:rowOff>9525</xdr:rowOff>
    </xdr:from>
    <xdr:to>
      <xdr:col>1</xdr:col>
      <xdr:colOff>962025</xdr:colOff>
      <xdr:row>17</xdr:row>
      <xdr:rowOff>0</xdr:rowOff>
    </xdr:to>
    <xdr:sp>
      <xdr:nvSpPr>
        <xdr:cNvPr id="2" name="Line 2"/>
        <xdr:cNvSpPr>
          <a:spLocks/>
        </xdr:cNvSpPr>
      </xdr:nvSpPr>
      <xdr:spPr>
        <a:xfrm>
          <a:off x="28575" y="10077450"/>
          <a:ext cx="1590675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4</xdr:row>
      <xdr:rowOff>9525</xdr:rowOff>
    </xdr:from>
    <xdr:to>
      <xdr:col>14</xdr:col>
      <xdr:colOff>19050</xdr:colOff>
      <xdr:row>5</xdr:row>
      <xdr:rowOff>0</xdr:rowOff>
    </xdr:to>
    <xdr:sp>
      <xdr:nvSpPr>
        <xdr:cNvPr id="3" name="Line 3"/>
        <xdr:cNvSpPr>
          <a:spLocks/>
        </xdr:cNvSpPr>
      </xdr:nvSpPr>
      <xdr:spPr>
        <a:xfrm>
          <a:off x="4791075" y="2143125"/>
          <a:ext cx="1076325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4</xdr:row>
      <xdr:rowOff>0</xdr:rowOff>
    </xdr:from>
    <xdr:to>
      <xdr:col>16</xdr:col>
      <xdr:colOff>342900</xdr:colOff>
      <xdr:row>5</xdr:row>
      <xdr:rowOff>0</xdr:rowOff>
    </xdr:to>
    <xdr:sp>
      <xdr:nvSpPr>
        <xdr:cNvPr id="4" name="Line 4"/>
        <xdr:cNvSpPr>
          <a:spLocks/>
        </xdr:cNvSpPr>
      </xdr:nvSpPr>
      <xdr:spPr>
        <a:xfrm>
          <a:off x="5857875" y="2133600"/>
          <a:ext cx="1038225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9525</xdr:colOff>
      <xdr:row>13</xdr:row>
      <xdr:rowOff>9525</xdr:rowOff>
    </xdr:from>
    <xdr:to>
      <xdr:col>14</xdr:col>
      <xdr:colOff>9525</xdr:colOff>
      <xdr:row>13</xdr:row>
      <xdr:rowOff>647700</xdr:rowOff>
    </xdr:to>
    <xdr:sp>
      <xdr:nvSpPr>
        <xdr:cNvPr id="5" name="Line 8"/>
        <xdr:cNvSpPr>
          <a:spLocks/>
        </xdr:cNvSpPr>
      </xdr:nvSpPr>
      <xdr:spPr>
        <a:xfrm>
          <a:off x="4800600" y="8143875"/>
          <a:ext cx="1057275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12</xdr:row>
      <xdr:rowOff>647700</xdr:rowOff>
    </xdr:from>
    <xdr:to>
      <xdr:col>16</xdr:col>
      <xdr:colOff>333375</xdr:colOff>
      <xdr:row>13</xdr:row>
      <xdr:rowOff>647700</xdr:rowOff>
    </xdr:to>
    <xdr:sp>
      <xdr:nvSpPr>
        <xdr:cNvPr id="6" name="Line 9"/>
        <xdr:cNvSpPr>
          <a:spLocks/>
        </xdr:cNvSpPr>
      </xdr:nvSpPr>
      <xdr:spPr>
        <a:xfrm>
          <a:off x="5848350" y="8115300"/>
          <a:ext cx="1038225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13</xdr:row>
      <xdr:rowOff>9525</xdr:rowOff>
    </xdr:from>
    <xdr:to>
      <xdr:col>20</xdr:col>
      <xdr:colOff>0</xdr:colOff>
      <xdr:row>13</xdr:row>
      <xdr:rowOff>647700</xdr:rowOff>
    </xdr:to>
    <xdr:sp>
      <xdr:nvSpPr>
        <xdr:cNvPr id="7" name="Line 10"/>
        <xdr:cNvSpPr>
          <a:spLocks/>
        </xdr:cNvSpPr>
      </xdr:nvSpPr>
      <xdr:spPr>
        <a:xfrm>
          <a:off x="6905625" y="8143875"/>
          <a:ext cx="1057275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13</xdr:row>
      <xdr:rowOff>0</xdr:rowOff>
    </xdr:from>
    <xdr:to>
      <xdr:col>22</xdr:col>
      <xdr:colOff>333375</xdr:colOff>
      <xdr:row>13</xdr:row>
      <xdr:rowOff>647700</xdr:rowOff>
    </xdr:to>
    <xdr:sp>
      <xdr:nvSpPr>
        <xdr:cNvPr id="8" name="Line 11"/>
        <xdr:cNvSpPr>
          <a:spLocks/>
        </xdr:cNvSpPr>
      </xdr:nvSpPr>
      <xdr:spPr>
        <a:xfrm>
          <a:off x="7962900" y="8134350"/>
          <a:ext cx="1038225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9525</xdr:colOff>
      <xdr:row>13</xdr:row>
      <xdr:rowOff>0</xdr:rowOff>
    </xdr:from>
    <xdr:to>
      <xdr:col>25</xdr:col>
      <xdr:colOff>314325</xdr:colOff>
      <xdr:row>13</xdr:row>
      <xdr:rowOff>638175</xdr:rowOff>
    </xdr:to>
    <xdr:sp>
      <xdr:nvSpPr>
        <xdr:cNvPr id="9" name="Line 12"/>
        <xdr:cNvSpPr>
          <a:spLocks/>
        </xdr:cNvSpPr>
      </xdr:nvSpPr>
      <xdr:spPr>
        <a:xfrm>
          <a:off x="9029700" y="8134350"/>
          <a:ext cx="10096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12</xdr:row>
      <xdr:rowOff>9525</xdr:rowOff>
    </xdr:from>
    <xdr:to>
      <xdr:col>13</xdr:col>
      <xdr:colOff>333375</xdr:colOff>
      <xdr:row>12</xdr:row>
      <xdr:rowOff>647700</xdr:rowOff>
    </xdr:to>
    <xdr:sp>
      <xdr:nvSpPr>
        <xdr:cNvPr id="10" name="Line 13"/>
        <xdr:cNvSpPr>
          <a:spLocks/>
        </xdr:cNvSpPr>
      </xdr:nvSpPr>
      <xdr:spPr>
        <a:xfrm>
          <a:off x="4791075" y="7477125"/>
          <a:ext cx="1038225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12</xdr:row>
      <xdr:rowOff>9525</xdr:rowOff>
    </xdr:from>
    <xdr:to>
      <xdr:col>16</xdr:col>
      <xdr:colOff>342900</xdr:colOff>
      <xdr:row>13</xdr:row>
      <xdr:rowOff>0</xdr:rowOff>
    </xdr:to>
    <xdr:sp>
      <xdr:nvSpPr>
        <xdr:cNvPr id="11" name="Line 14"/>
        <xdr:cNvSpPr>
          <a:spLocks/>
        </xdr:cNvSpPr>
      </xdr:nvSpPr>
      <xdr:spPr>
        <a:xfrm>
          <a:off x="5857875" y="7477125"/>
          <a:ext cx="1038225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12</xdr:row>
      <xdr:rowOff>0</xdr:rowOff>
    </xdr:from>
    <xdr:to>
      <xdr:col>20</xdr:col>
      <xdr:colOff>0</xdr:colOff>
      <xdr:row>13</xdr:row>
      <xdr:rowOff>9525</xdr:rowOff>
    </xdr:to>
    <xdr:sp>
      <xdr:nvSpPr>
        <xdr:cNvPr id="12" name="Line 15"/>
        <xdr:cNvSpPr>
          <a:spLocks/>
        </xdr:cNvSpPr>
      </xdr:nvSpPr>
      <xdr:spPr>
        <a:xfrm>
          <a:off x="6905625" y="7467600"/>
          <a:ext cx="105727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</xdr:colOff>
      <xdr:row>12</xdr:row>
      <xdr:rowOff>0</xdr:rowOff>
    </xdr:from>
    <xdr:to>
      <xdr:col>23</xdr:col>
      <xdr:colOff>0</xdr:colOff>
      <xdr:row>12</xdr:row>
      <xdr:rowOff>647700</xdr:rowOff>
    </xdr:to>
    <xdr:sp>
      <xdr:nvSpPr>
        <xdr:cNvPr id="13" name="Line 16"/>
        <xdr:cNvSpPr>
          <a:spLocks/>
        </xdr:cNvSpPr>
      </xdr:nvSpPr>
      <xdr:spPr>
        <a:xfrm>
          <a:off x="7981950" y="7467600"/>
          <a:ext cx="1038225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12</xdr:row>
      <xdr:rowOff>9525</xdr:rowOff>
    </xdr:from>
    <xdr:to>
      <xdr:col>25</xdr:col>
      <xdr:colOff>333375</xdr:colOff>
      <xdr:row>12</xdr:row>
      <xdr:rowOff>647700</xdr:rowOff>
    </xdr:to>
    <xdr:sp>
      <xdr:nvSpPr>
        <xdr:cNvPr id="14" name="Line 17"/>
        <xdr:cNvSpPr>
          <a:spLocks/>
        </xdr:cNvSpPr>
      </xdr:nvSpPr>
      <xdr:spPr>
        <a:xfrm>
          <a:off x="9020175" y="7477125"/>
          <a:ext cx="1038225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9525</xdr:colOff>
      <xdr:row>4</xdr:row>
      <xdr:rowOff>0</xdr:rowOff>
    </xdr:from>
    <xdr:to>
      <xdr:col>20</xdr:col>
      <xdr:colOff>9525</xdr:colOff>
      <xdr:row>5</xdr:row>
      <xdr:rowOff>0</xdr:rowOff>
    </xdr:to>
    <xdr:sp>
      <xdr:nvSpPr>
        <xdr:cNvPr id="15" name="Line 19"/>
        <xdr:cNvSpPr>
          <a:spLocks/>
        </xdr:cNvSpPr>
      </xdr:nvSpPr>
      <xdr:spPr>
        <a:xfrm>
          <a:off x="6915150" y="2133600"/>
          <a:ext cx="1057275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4</xdr:row>
      <xdr:rowOff>0</xdr:rowOff>
    </xdr:from>
    <xdr:to>
      <xdr:col>22</xdr:col>
      <xdr:colOff>342900</xdr:colOff>
      <xdr:row>4</xdr:row>
      <xdr:rowOff>647700</xdr:rowOff>
    </xdr:to>
    <xdr:sp>
      <xdr:nvSpPr>
        <xdr:cNvPr id="16" name="Line 20"/>
        <xdr:cNvSpPr>
          <a:spLocks/>
        </xdr:cNvSpPr>
      </xdr:nvSpPr>
      <xdr:spPr>
        <a:xfrm>
          <a:off x="7962900" y="2133600"/>
          <a:ext cx="104775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342900</xdr:colOff>
      <xdr:row>4</xdr:row>
      <xdr:rowOff>0</xdr:rowOff>
    </xdr:from>
    <xdr:to>
      <xdr:col>25</xdr:col>
      <xdr:colOff>323850</xdr:colOff>
      <xdr:row>5</xdr:row>
      <xdr:rowOff>0</xdr:rowOff>
    </xdr:to>
    <xdr:sp>
      <xdr:nvSpPr>
        <xdr:cNvPr id="17" name="Line 21"/>
        <xdr:cNvSpPr>
          <a:spLocks/>
        </xdr:cNvSpPr>
      </xdr:nvSpPr>
      <xdr:spPr>
        <a:xfrm>
          <a:off x="9010650" y="2133600"/>
          <a:ext cx="1038225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2</xdr:row>
      <xdr:rowOff>0</xdr:rowOff>
    </xdr:from>
    <xdr:to>
      <xdr:col>2</xdr:col>
      <xdr:colOff>0</xdr:colOff>
      <xdr:row>4</xdr:row>
      <xdr:rowOff>0</xdr:rowOff>
    </xdr:to>
    <xdr:sp>
      <xdr:nvSpPr>
        <xdr:cNvPr id="18" name="Line 1"/>
        <xdr:cNvSpPr>
          <a:spLocks/>
        </xdr:cNvSpPr>
      </xdr:nvSpPr>
      <xdr:spPr>
        <a:xfrm>
          <a:off x="28575" y="876300"/>
          <a:ext cx="1590675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15</xdr:row>
      <xdr:rowOff>9525</xdr:rowOff>
    </xdr:from>
    <xdr:to>
      <xdr:col>1</xdr:col>
      <xdr:colOff>962025</xdr:colOff>
      <xdr:row>17</xdr:row>
      <xdr:rowOff>0</xdr:rowOff>
    </xdr:to>
    <xdr:sp>
      <xdr:nvSpPr>
        <xdr:cNvPr id="19" name="Line 2"/>
        <xdr:cNvSpPr>
          <a:spLocks/>
        </xdr:cNvSpPr>
      </xdr:nvSpPr>
      <xdr:spPr>
        <a:xfrm>
          <a:off x="28575" y="10077450"/>
          <a:ext cx="1590675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4</xdr:row>
      <xdr:rowOff>9525</xdr:rowOff>
    </xdr:from>
    <xdr:to>
      <xdr:col>14</xdr:col>
      <xdr:colOff>19050</xdr:colOff>
      <xdr:row>5</xdr:row>
      <xdr:rowOff>0</xdr:rowOff>
    </xdr:to>
    <xdr:sp>
      <xdr:nvSpPr>
        <xdr:cNvPr id="20" name="Line 3"/>
        <xdr:cNvSpPr>
          <a:spLocks/>
        </xdr:cNvSpPr>
      </xdr:nvSpPr>
      <xdr:spPr>
        <a:xfrm>
          <a:off x="4791075" y="2143125"/>
          <a:ext cx="1076325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4</xdr:row>
      <xdr:rowOff>0</xdr:rowOff>
    </xdr:from>
    <xdr:to>
      <xdr:col>16</xdr:col>
      <xdr:colOff>342900</xdr:colOff>
      <xdr:row>5</xdr:row>
      <xdr:rowOff>0</xdr:rowOff>
    </xdr:to>
    <xdr:sp>
      <xdr:nvSpPr>
        <xdr:cNvPr id="21" name="Line 4"/>
        <xdr:cNvSpPr>
          <a:spLocks/>
        </xdr:cNvSpPr>
      </xdr:nvSpPr>
      <xdr:spPr>
        <a:xfrm>
          <a:off x="5857875" y="2133600"/>
          <a:ext cx="1038225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9525</xdr:colOff>
      <xdr:row>13</xdr:row>
      <xdr:rowOff>9525</xdr:rowOff>
    </xdr:from>
    <xdr:to>
      <xdr:col>14</xdr:col>
      <xdr:colOff>9525</xdr:colOff>
      <xdr:row>13</xdr:row>
      <xdr:rowOff>647700</xdr:rowOff>
    </xdr:to>
    <xdr:sp>
      <xdr:nvSpPr>
        <xdr:cNvPr id="22" name="Line 8"/>
        <xdr:cNvSpPr>
          <a:spLocks/>
        </xdr:cNvSpPr>
      </xdr:nvSpPr>
      <xdr:spPr>
        <a:xfrm>
          <a:off x="4800600" y="8143875"/>
          <a:ext cx="1057275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12</xdr:row>
      <xdr:rowOff>647700</xdr:rowOff>
    </xdr:from>
    <xdr:to>
      <xdr:col>16</xdr:col>
      <xdr:colOff>333375</xdr:colOff>
      <xdr:row>13</xdr:row>
      <xdr:rowOff>647700</xdr:rowOff>
    </xdr:to>
    <xdr:sp>
      <xdr:nvSpPr>
        <xdr:cNvPr id="23" name="Line 9"/>
        <xdr:cNvSpPr>
          <a:spLocks/>
        </xdr:cNvSpPr>
      </xdr:nvSpPr>
      <xdr:spPr>
        <a:xfrm>
          <a:off x="5848350" y="8115300"/>
          <a:ext cx="1038225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13</xdr:row>
      <xdr:rowOff>9525</xdr:rowOff>
    </xdr:from>
    <xdr:to>
      <xdr:col>20</xdr:col>
      <xdr:colOff>0</xdr:colOff>
      <xdr:row>13</xdr:row>
      <xdr:rowOff>647700</xdr:rowOff>
    </xdr:to>
    <xdr:sp>
      <xdr:nvSpPr>
        <xdr:cNvPr id="24" name="Line 10"/>
        <xdr:cNvSpPr>
          <a:spLocks/>
        </xdr:cNvSpPr>
      </xdr:nvSpPr>
      <xdr:spPr>
        <a:xfrm>
          <a:off x="6905625" y="8143875"/>
          <a:ext cx="1057275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13</xdr:row>
      <xdr:rowOff>0</xdr:rowOff>
    </xdr:from>
    <xdr:to>
      <xdr:col>22</xdr:col>
      <xdr:colOff>333375</xdr:colOff>
      <xdr:row>13</xdr:row>
      <xdr:rowOff>647700</xdr:rowOff>
    </xdr:to>
    <xdr:sp>
      <xdr:nvSpPr>
        <xdr:cNvPr id="25" name="Line 11"/>
        <xdr:cNvSpPr>
          <a:spLocks/>
        </xdr:cNvSpPr>
      </xdr:nvSpPr>
      <xdr:spPr>
        <a:xfrm>
          <a:off x="7962900" y="8134350"/>
          <a:ext cx="1038225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9525</xdr:colOff>
      <xdr:row>13</xdr:row>
      <xdr:rowOff>0</xdr:rowOff>
    </xdr:from>
    <xdr:to>
      <xdr:col>25</xdr:col>
      <xdr:colOff>314325</xdr:colOff>
      <xdr:row>13</xdr:row>
      <xdr:rowOff>638175</xdr:rowOff>
    </xdr:to>
    <xdr:sp>
      <xdr:nvSpPr>
        <xdr:cNvPr id="26" name="Line 12"/>
        <xdr:cNvSpPr>
          <a:spLocks/>
        </xdr:cNvSpPr>
      </xdr:nvSpPr>
      <xdr:spPr>
        <a:xfrm>
          <a:off x="9029700" y="8134350"/>
          <a:ext cx="10096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12</xdr:row>
      <xdr:rowOff>9525</xdr:rowOff>
    </xdr:from>
    <xdr:to>
      <xdr:col>13</xdr:col>
      <xdr:colOff>333375</xdr:colOff>
      <xdr:row>12</xdr:row>
      <xdr:rowOff>647700</xdr:rowOff>
    </xdr:to>
    <xdr:sp>
      <xdr:nvSpPr>
        <xdr:cNvPr id="27" name="Line 13"/>
        <xdr:cNvSpPr>
          <a:spLocks/>
        </xdr:cNvSpPr>
      </xdr:nvSpPr>
      <xdr:spPr>
        <a:xfrm>
          <a:off x="4791075" y="7477125"/>
          <a:ext cx="1038225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12</xdr:row>
      <xdr:rowOff>9525</xdr:rowOff>
    </xdr:from>
    <xdr:to>
      <xdr:col>16</xdr:col>
      <xdr:colOff>342900</xdr:colOff>
      <xdr:row>13</xdr:row>
      <xdr:rowOff>0</xdr:rowOff>
    </xdr:to>
    <xdr:sp>
      <xdr:nvSpPr>
        <xdr:cNvPr id="28" name="Line 14"/>
        <xdr:cNvSpPr>
          <a:spLocks/>
        </xdr:cNvSpPr>
      </xdr:nvSpPr>
      <xdr:spPr>
        <a:xfrm>
          <a:off x="5857875" y="7477125"/>
          <a:ext cx="1038225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12</xdr:row>
      <xdr:rowOff>0</xdr:rowOff>
    </xdr:from>
    <xdr:to>
      <xdr:col>20</xdr:col>
      <xdr:colOff>0</xdr:colOff>
      <xdr:row>13</xdr:row>
      <xdr:rowOff>9525</xdr:rowOff>
    </xdr:to>
    <xdr:sp>
      <xdr:nvSpPr>
        <xdr:cNvPr id="29" name="Line 15"/>
        <xdr:cNvSpPr>
          <a:spLocks/>
        </xdr:cNvSpPr>
      </xdr:nvSpPr>
      <xdr:spPr>
        <a:xfrm>
          <a:off x="6905625" y="7467600"/>
          <a:ext cx="105727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</xdr:colOff>
      <xdr:row>12</xdr:row>
      <xdr:rowOff>0</xdr:rowOff>
    </xdr:from>
    <xdr:to>
      <xdr:col>23</xdr:col>
      <xdr:colOff>0</xdr:colOff>
      <xdr:row>12</xdr:row>
      <xdr:rowOff>647700</xdr:rowOff>
    </xdr:to>
    <xdr:sp>
      <xdr:nvSpPr>
        <xdr:cNvPr id="30" name="Line 16"/>
        <xdr:cNvSpPr>
          <a:spLocks/>
        </xdr:cNvSpPr>
      </xdr:nvSpPr>
      <xdr:spPr>
        <a:xfrm>
          <a:off x="7981950" y="7467600"/>
          <a:ext cx="1038225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12</xdr:row>
      <xdr:rowOff>9525</xdr:rowOff>
    </xdr:from>
    <xdr:to>
      <xdr:col>25</xdr:col>
      <xdr:colOff>333375</xdr:colOff>
      <xdr:row>12</xdr:row>
      <xdr:rowOff>647700</xdr:rowOff>
    </xdr:to>
    <xdr:sp>
      <xdr:nvSpPr>
        <xdr:cNvPr id="31" name="Line 17"/>
        <xdr:cNvSpPr>
          <a:spLocks/>
        </xdr:cNvSpPr>
      </xdr:nvSpPr>
      <xdr:spPr>
        <a:xfrm>
          <a:off x="9020175" y="7477125"/>
          <a:ext cx="1038225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9525</xdr:colOff>
      <xdr:row>4</xdr:row>
      <xdr:rowOff>0</xdr:rowOff>
    </xdr:from>
    <xdr:to>
      <xdr:col>20</xdr:col>
      <xdr:colOff>9525</xdr:colOff>
      <xdr:row>5</xdr:row>
      <xdr:rowOff>0</xdr:rowOff>
    </xdr:to>
    <xdr:sp>
      <xdr:nvSpPr>
        <xdr:cNvPr id="32" name="Line 19"/>
        <xdr:cNvSpPr>
          <a:spLocks/>
        </xdr:cNvSpPr>
      </xdr:nvSpPr>
      <xdr:spPr>
        <a:xfrm>
          <a:off x="6915150" y="2133600"/>
          <a:ext cx="1057275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4</xdr:row>
      <xdr:rowOff>0</xdr:rowOff>
    </xdr:from>
    <xdr:to>
      <xdr:col>22</xdr:col>
      <xdr:colOff>342900</xdr:colOff>
      <xdr:row>4</xdr:row>
      <xdr:rowOff>647700</xdr:rowOff>
    </xdr:to>
    <xdr:sp>
      <xdr:nvSpPr>
        <xdr:cNvPr id="33" name="Line 20"/>
        <xdr:cNvSpPr>
          <a:spLocks/>
        </xdr:cNvSpPr>
      </xdr:nvSpPr>
      <xdr:spPr>
        <a:xfrm>
          <a:off x="7962900" y="2133600"/>
          <a:ext cx="104775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342900</xdr:colOff>
      <xdr:row>4</xdr:row>
      <xdr:rowOff>0</xdr:rowOff>
    </xdr:from>
    <xdr:to>
      <xdr:col>25</xdr:col>
      <xdr:colOff>323850</xdr:colOff>
      <xdr:row>5</xdr:row>
      <xdr:rowOff>0</xdr:rowOff>
    </xdr:to>
    <xdr:sp>
      <xdr:nvSpPr>
        <xdr:cNvPr id="34" name="Line 21"/>
        <xdr:cNvSpPr>
          <a:spLocks/>
        </xdr:cNvSpPr>
      </xdr:nvSpPr>
      <xdr:spPr>
        <a:xfrm>
          <a:off x="9010650" y="2133600"/>
          <a:ext cx="1038225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0</xdr:rowOff>
    </xdr:from>
    <xdr:to>
      <xdr:col>2</xdr:col>
      <xdr:colOff>0</xdr:colOff>
      <xdr:row>8</xdr:row>
      <xdr:rowOff>38100</xdr:rowOff>
    </xdr:to>
    <xdr:sp>
      <xdr:nvSpPr>
        <xdr:cNvPr id="1" name="Line 8"/>
        <xdr:cNvSpPr>
          <a:spLocks/>
        </xdr:cNvSpPr>
      </xdr:nvSpPr>
      <xdr:spPr>
        <a:xfrm>
          <a:off x="19050" y="485775"/>
          <a:ext cx="1171575" cy="2419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2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514350"/>
          <a:ext cx="1247775" cy="1638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2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485775"/>
          <a:ext cx="1162050" cy="1619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190500</xdr:rowOff>
    </xdr:from>
    <xdr:to>
      <xdr:col>2</xdr:col>
      <xdr:colOff>0</xdr:colOff>
      <xdr:row>9</xdr:row>
      <xdr:rowOff>0</xdr:rowOff>
    </xdr:to>
    <xdr:sp>
      <xdr:nvSpPr>
        <xdr:cNvPr id="1" name="Line 6"/>
        <xdr:cNvSpPr>
          <a:spLocks/>
        </xdr:cNvSpPr>
      </xdr:nvSpPr>
      <xdr:spPr>
        <a:xfrm>
          <a:off x="9525" y="504825"/>
          <a:ext cx="1285875" cy="2457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2</xdr:col>
      <xdr:colOff>0</xdr:colOff>
      <xdr:row>9</xdr:row>
      <xdr:rowOff>19050</xdr:rowOff>
    </xdr:to>
    <xdr:sp>
      <xdr:nvSpPr>
        <xdr:cNvPr id="1" name="Line 9"/>
        <xdr:cNvSpPr>
          <a:spLocks/>
        </xdr:cNvSpPr>
      </xdr:nvSpPr>
      <xdr:spPr>
        <a:xfrm>
          <a:off x="19050" y="657225"/>
          <a:ext cx="1276350" cy="2295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0</xdr:rowOff>
    </xdr:from>
    <xdr:to>
      <xdr:col>0</xdr:col>
      <xdr:colOff>800100</xdr:colOff>
      <xdr:row>4</xdr:row>
      <xdr:rowOff>304800</xdr:rowOff>
    </xdr:to>
    <xdr:sp>
      <xdr:nvSpPr>
        <xdr:cNvPr id="1" name="Line 1"/>
        <xdr:cNvSpPr>
          <a:spLocks/>
        </xdr:cNvSpPr>
      </xdr:nvSpPr>
      <xdr:spPr>
        <a:xfrm>
          <a:off x="19050" y="504825"/>
          <a:ext cx="781050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800100</xdr:colOff>
      <xdr:row>4</xdr:row>
      <xdr:rowOff>304800</xdr:rowOff>
    </xdr:to>
    <xdr:sp>
      <xdr:nvSpPr>
        <xdr:cNvPr id="2" name="Line 1"/>
        <xdr:cNvSpPr>
          <a:spLocks/>
        </xdr:cNvSpPr>
      </xdr:nvSpPr>
      <xdr:spPr>
        <a:xfrm>
          <a:off x="19050" y="504825"/>
          <a:ext cx="781050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942975</xdr:colOff>
      <xdr:row>3</xdr:row>
      <xdr:rowOff>304800</xdr:rowOff>
    </xdr:from>
    <xdr:to>
      <xdr:col>0</xdr:col>
      <xdr:colOff>952500</xdr:colOff>
      <xdr:row>4</xdr:row>
      <xdr:rowOff>0</xdr:rowOff>
    </xdr:to>
    <xdr:sp>
      <xdr:nvSpPr>
        <xdr:cNvPr id="1" name="Line 2"/>
        <xdr:cNvSpPr>
          <a:spLocks/>
        </xdr:cNvSpPr>
      </xdr:nvSpPr>
      <xdr:spPr>
        <a:xfrm flipH="1" flipV="1">
          <a:off x="942975" y="14573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1</xdr:row>
      <xdr:rowOff>0</xdr:rowOff>
    </xdr:from>
    <xdr:to>
      <xdr:col>1</xdr:col>
      <xdr:colOff>19050</xdr:colOff>
      <xdr:row>4</xdr:row>
      <xdr:rowOff>0</xdr:rowOff>
    </xdr:to>
    <xdr:sp>
      <xdr:nvSpPr>
        <xdr:cNvPr id="2" name="Line 4"/>
        <xdr:cNvSpPr>
          <a:spLocks/>
        </xdr:cNvSpPr>
      </xdr:nvSpPr>
      <xdr:spPr>
        <a:xfrm flipH="1" flipV="1">
          <a:off x="38100" y="504825"/>
          <a:ext cx="121920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942975</xdr:colOff>
      <xdr:row>3</xdr:row>
      <xdr:rowOff>304800</xdr:rowOff>
    </xdr:from>
    <xdr:to>
      <xdr:col>0</xdr:col>
      <xdr:colOff>952500</xdr:colOff>
      <xdr:row>4</xdr:row>
      <xdr:rowOff>0</xdr:rowOff>
    </xdr:to>
    <xdr:sp>
      <xdr:nvSpPr>
        <xdr:cNvPr id="3" name="Line 2"/>
        <xdr:cNvSpPr>
          <a:spLocks/>
        </xdr:cNvSpPr>
      </xdr:nvSpPr>
      <xdr:spPr>
        <a:xfrm flipH="1" flipV="1">
          <a:off x="942975" y="14573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1</xdr:row>
      <xdr:rowOff>0</xdr:rowOff>
    </xdr:from>
    <xdr:to>
      <xdr:col>1</xdr:col>
      <xdr:colOff>19050</xdr:colOff>
      <xdr:row>4</xdr:row>
      <xdr:rowOff>0</xdr:rowOff>
    </xdr:to>
    <xdr:sp>
      <xdr:nvSpPr>
        <xdr:cNvPr id="4" name="Line 4"/>
        <xdr:cNvSpPr>
          <a:spLocks/>
        </xdr:cNvSpPr>
      </xdr:nvSpPr>
      <xdr:spPr>
        <a:xfrm flipH="1" flipV="1">
          <a:off x="38100" y="504825"/>
          <a:ext cx="121920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0</xdr:rowOff>
    </xdr:from>
    <xdr:to>
      <xdr:col>4</xdr:col>
      <xdr:colOff>9525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514350"/>
          <a:ext cx="2809875" cy="1571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4</xdr:col>
      <xdr:colOff>9525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19050" y="514350"/>
          <a:ext cx="2809875" cy="1571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514350"/>
          <a:ext cx="809625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9525</xdr:rowOff>
    </xdr:from>
    <xdr:to>
      <xdr:col>1</xdr:col>
      <xdr:colOff>0</xdr:colOff>
      <xdr:row>4</xdr:row>
      <xdr:rowOff>0</xdr:rowOff>
    </xdr:to>
    <xdr:sp>
      <xdr:nvSpPr>
        <xdr:cNvPr id="2" name="Line 1"/>
        <xdr:cNvSpPr>
          <a:spLocks/>
        </xdr:cNvSpPr>
      </xdr:nvSpPr>
      <xdr:spPr>
        <a:xfrm flipH="1" flipV="1">
          <a:off x="0" y="514350"/>
          <a:ext cx="809625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9525" y="504825"/>
          <a:ext cx="8001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</xdr:row>
      <xdr:rowOff>0</xdr:rowOff>
    </xdr:from>
    <xdr:to>
      <xdr:col>1</xdr:col>
      <xdr:colOff>0</xdr:colOff>
      <xdr:row>4</xdr:row>
      <xdr:rowOff>0</xdr:rowOff>
    </xdr:to>
    <xdr:sp>
      <xdr:nvSpPr>
        <xdr:cNvPr id="2" name="Line 1"/>
        <xdr:cNvSpPr>
          <a:spLocks/>
        </xdr:cNvSpPr>
      </xdr:nvSpPr>
      <xdr:spPr>
        <a:xfrm flipH="1" flipV="1">
          <a:off x="9525" y="504825"/>
          <a:ext cx="8001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9525" y="514350"/>
          <a:ext cx="87630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</xdr:row>
      <xdr:rowOff>9525</xdr:rowOff>
    </xdr:from>
    <xdr:to>
      <xdr:col>1</xdr:col>
      <xdr:colOff>0</xdr:colOff>
      <xdr:row>4</xdr:row>
      <xdr:rowOff>0</xdr:rowOff>
    </xdr:to>
    <xdr:sp>
      <xdr:nvSpPr>
        <xdr:cNvPr id="2" name="Line 1"/>
        <xdr:cNvSpPr>
          <a:spLocks/>
        </xdr:cNvSpPr>
      </xdr:nvSpPr>
      <xdr:spPr>
        <a:xfrm flipH="1" flipV="1">
          <a:off x="9525" y="514350"/>
          <a:ext cx="87630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3</xdr:row>
      <xdr:rowOff>219075</xdr:rowOff>
    </xdr:to>
    <xdr:sp>
      <xdr:nvSpPr>
        <xdr:cNvPr id="1" name="Line 2"/>
        <xdr:cNvSpPr>
          <a:spLocks/>
        </xdr:cNvSpPr>
      </xdr:nvSpPr>
      <xdr:spPr>
        <a:xfrm flipH="1" flipV="1">
          <a:off x="9525" y="514350"/>
          <a:ext cx="800100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</xdr:row>
      <xdr:rowOff>9525</xdr:rowOff>
    </xdr:from>
    <xdr:to>
      <xdr:col>1</xdr:col>
      <xdr:colOff>0</xdr:colOff>
      <xdr:row>3</xdr:row>
      <xdr:rowOff>219075</xdr:rowOff>
    </xdr:to>
    <xdr:sp>
      <xdr:nvSpPr>
        <xdr:cNvPr id="2" name="Line 2"/>
        <xdr:cNvSpPr>
          <a:spLocks/>
        </xdr:cNvSpPr>
      </xdr:nvSpPr>
      <xdr:spPr>
        <a:xfrm flipH="1" flipV="1">
          <a:off x="9525" y="514350"/>
          <a:ext cx="800100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0</xdr:col>
      <xdr:colOff>914400</xdr:colOff>
      <xdr:row>6</xdr:row>
      <xdr:rowOff>57150</xdr:rowOff>
    </xdr:to>
    <xdr:sp>
      <xdr:nvSpPr>
        <xdr:cNvPr id="1" name="Line 1"/>
        <xdr:cNvSpPr>
          <a:spLocks/>
        </xdr:cNvSpPr>
      </xdr:nvSpPr>
      <xdr:spPr>
        <a:xfrm>
          <a:off x="9525" y="895350"/>
          <a:ext cx="904875" cy="2714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0</xdr:col>
      <xdr:colOff>914400</xdr:colOff>
      <xdr:row>6</xdr:row>
      <xdr:rowOff>57150</xdr:rowOff>
    </xdr:to>
    <xdr:sp>
      <xdr:nvSpPr>
        <xdr:cNvPr id="2" name="Line 2"/>
        <xdr:cNvSpPr>
          <a:spLocks/>
        </xdr:cNvSpPr>
      </xdr:nvSpPr>
      <xdr:spPr>
        <a:xfrm>
          <a:off x="9525" y="895350"/>
          <a:ext cx="904875" cy="2714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24"/>
  <sheetViews>
    <sheetView tabSelected="1" workbookViewId="0" topLeftCell="A1">
      <selection activeCell="B2" sqref="B2"/>
    </sheetView>
  </sheetViews>
  <sheetFormatPr defaultColWidth="9.00390625" defaultRowHeight="14.25"/>
  <cols>
    <col min="1" max="1" width="4.00390625" style="0" customWidth="1"/>
    <col min="2" max="2" width="77.625" style="922" customWidth="1"/>
  </cols>
  <sheetData>
    <row r="1" ht="14.25">
      <c r="B1" s="929" t="s">
        <v>828</v>
      </c>
    </row>
    <row r="3" ht="14.25">
      <c r="B3" s="21" t="s">
        <v>806</v>
      </c>
    </row>
    <row r="4" ht="14.25">
      <c r="B4" s="876" t="s">
        <v>825</v>
      </c>
    </row>
    <row r="5" ht="14.25">
      <c r="B5" s="876" t="s">
        <v>807</v>
      </c>
    </row>
    <row r="6" ht="14.25">
      <c r="B6" s="924" t="s">
        <v>808</v>
      </c>
    </row>
    <row r="7" ht="14.25">
      <c r="B7" s="925" t="s">
        <v>809</v>
      </c>
    </row>
    <row r="8" ht="14.25">
      <c r="B8" s="925" t="s">
        <v>810</v>
      </c>
    </row>
    <row r="9" ht="14.25">
      <c r="B9" s="923" t="s">
        <v>827</v>
      </c>
    </row>
    <row r="10" ht="14.25">
      <c r="B10" s="925" t="s">
        <v>826</v>
      </c>
    </row>
    <row r="11" ht="14.25">
      <c r="B11" s="876" t="s">
        <v>811</v>
      </c>
    </row>
    <row r="12" ht="14.25">
      <c r="B12" s="876" t="s">
        <v>812</v>
      </c>
    </row>
    <row r="13" ht="14.25">
      <c r="B13" s="876" t="s">
        <v>813</v>
      </c>
    </row>
    <row r="14" ht="14.25">
      <c r="B14" s="876" t="s">
        <v>814</v>
      </c>
    </row>
    <row r="15" ht="14.25">
      <c r="B15" s="21" t="s">
        <v>815</v>
      </c>
    </row>
    <row r="16" ht="14.25">
      <c r="B16" s="21" t="s">
        <v>816</v>
      </c>
    </row>
    <row r="17" ht="14.25">
      <c r="B17" s="926" t="s">
        <v>817</v>
      </c>
    </row>
    <row r="18" ht="14.25">
      <c r="B18" s="927" t="s">
        <v>818</v>
      </c>
    </row>
    <row r="19" ht="14.25">
      <c r="B19" s="928" t="s">
        <v>819</v>
      </c>
    </row>
    <row r="20" ht="14.25">
      <c r="B20" s="928" t="s">
        <v>820</v>
      </c>
    </row>
    <row r="21" ht="14.25">
      <c r="B21" s="928" t="s">
        <v>821</v>
      </c>
    </row>
    <row r="22" ht="14.25">
      <c r="B22" s="927" t="s">
        <v>822</v>
      </c>
    </row>
    <row r="23" ht="14.25">
      <c r="B23" s="928" t="s">
        <v>823</v>
      </c>
    </row>
    <row r="24" ht="14.25">
      <c r="B24" s="927" t="s">
        <v>824</v>
      </c>
    </row>
  </sheetData>
  <printOptions/>
  <pageMargins left="0.75" right="0.75" top="1" bottom="1" header="0.512" footer="0.51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7"/>
  <sheetViews>
    <sheetView zoomScale="75" zoomScaleNormal="75" workbookViewId="0" topLeftCell="A1">
      <selection activeCell="B2" sqref="B2"/>
    </sheetView>
  </sheetViews>
  <sheetFormatPr defaultColWidth="9.00390625" defaultRowHeight="14.25"/>
  <cols>
    <col min="1" max="1" width="10.625" style="447" customWidth="1"/>
    <col min="2" max="2" width="13.625" style="447" customWidth="1"/>
    <col min="3" max="3" width="12.625" style="447" customWidth="1"/>
    <col min="4" max="4" width="13.625" style="447" customWidth="1"/>
    <col min="5" max="8" width="12.625" style="447" customWidth="1"/>
    <col min="9" max="9" width="13.625" style="447" customWidth="1"/>
    <col min="10" max="16384" width="9.00390625" style="447" customWidth="1"/>
  </cols>
  <sheetData>
    <row r="1" spans="1:9" ht="39.75" customHeight="1" thickBot="1">
      <c r="A1" s="374" t="s">
        <v>484</v>
      </c>
      <c r="B1" s="21"/>
      <c r="C1" s="21"/>
      <c r="D1" s="21"/>
      <c r="E1" s="21"/>
      <c r="F1" s="21"/>
      <c r="G1" s="21"/>
      <c r="H1" s="21"/>
      <c r="I1" s="21"/>
    </row>
    <row r="2" spans="1:9" ht="21.75" customHeight="1">
      <c r="A2" s="22" t="s">
        <v>485</v>
      </c>
      <c r="B2" s="375"/>
      <c r="C2" s="274"/>
      <c r="D2" s="1308" t="s">
        <v>486</v>
      </c>
      <c r="E2" s="1309"/>
      <c r="F2" s="1309"/>
      <c r="G2" s="1309"/>
      <c r="H2" s="1309"/>
      <c r="I2" s="1310"/>
    </row>
    <row r="3" spans="1:9" ht="21.75" customHeight="1">
      <c r="A3" s="23"/>
      <c r="B3" s="32" t="s">
        <v>487</v>
      </c>
      <c r="C3" s="24" t="s">
        <v>272</v>
      </c>
      <c r="D3" s="1363" t="s">
        <v>487</v>
      </c>
      <c r="E3" s="1363" t="s">
        <v>266</v>
      </c>
      <c r="F3" s="1363" t="s">
        <v>488</v>
      </c>
      <c r="G3" s="1363" t="s">
        <v>267</v>
      </c>
      <c r="H3" s="1363" t="s">
        <v>268</v>
      </c>
      <c r="I3" s="1380" t="s">
        <v>269</v>
      </c>
    </row>
    <row r="4" spans="1:9" s="448" customFormat="1" ht="21.75" customHeight="1" thickBot="1">
      <c r="A4" s="34" t="s">
        <v>489</v>
      </c>
      <c r="B4" s="376"/>
      <c r="C4" s="280"/>
      <c r="D4" s="1377"/>
      <c r="E4" s="1377"/>
      <c r="F4" s="1378"/>
      <c r="G4" s="1379"/>
      <c r="H4" s="1379"/>
      <c r="I4" s="1381"/>
    </row>
    <row r="5" spans="1:9" ht="33" customHeight="1">
      <c r="A5" s="44" t="s">
        <v>707</v>
      </c>
      <c r="B5" s="47">
        <v>20171187</v>
      </c>
      <c r="C5" s="223">
        <v>3495934</v>
      </c>
      <c r="D5" s="47">
        <v>16675253</v>
      </c>
      <c r="E5" s="223">
        <v>626216</v>
      </c>
      <c r="F5" s="47">
        <v>110</v>
      </c>
      <c r="G5" s="223">
        <v>93832</v>
      </c>
      <c r="H5" s="51">
        <v>4902912</v>
      </c>
      <c r="I5" s="377">
        <v>11052183</v>
      </c>
    </row>
    <row r="6" spans="1:9" ht="33" customHeight="1">
      <c r="A6" s="44">
        <v>17</v>
      </c>
      <c r="B6" s="47">
        <v>20036429</v>
      </c>
      <c r="C6" s="223">
        <v>3484676</v>
      </c>
      <c r="D6" s="47">
        <v>16551753</v>
      </c>
      <c r="E6" s="223">
        <v>609003</v>
      </c>
      <c r="F6" s="47">
        <v>10</v>
      </c>
      <c r="G6" s="223">
        <v>79460</v>
      </c>
      <c r="H6" s="51">
        <v>4963069</v>
      </c>
      <c r="I6" s="377">
        <v>10900211</v>
      </c>
    </row>
    <row r="7" spans="1:9" s="448" customFormat="1" ht="33" customHeight="1">
      <c r="A7" s="378">
        <v>18</v>
      </c>
      <c r="B7" s="997">
        <f aca="true" t="shared" si="0" ref="B7:I7">SUM(B9:B25)</f>
        <v>19685847</v>
      </c>
      <c r="C7" s="998">
        <f t="shared" si="0"/>
        <v>3474546</v>
      </c>
      <c r="D7" s="997">
        <f t="shared" si="0"/>
        <v>16211301</v>
      </c>
      <c r="E7" s="998">
        <f t="shared" si="0"/>
        <v>604149</v>
      </c>
      <c r="F7" s="997">
        <f t="shared" si="0"/>
        <v>17</v>
      </c>
      <c r="G7" s="998">
        <f t="shared" si="0"/>
        <v>64148</v>
      </c>
      <c r="H7" s="997">
        <f t="shared" si="0"/>
        <v>4910430</v>
      </c>
      <c r="I7" s="999">
        <f t="shared" si="0"/>
        <v>10632557</v>
      </c>
    </row>
    <row r="8" spans="1:9" ht="9" customHeight="1">
      <c r="A8" s="44"/>
      <c r="B8" s="47"/>
      <c r="C8" s="223"/>
      <c r="D8" s="47"/>
      <c r="E8" s="223"/>
      <c r="F8" s="47"/>
      <c r="G8" s="223"/>
      <c r="H8" s="47"/>
      <c r="I8" s="59"/>
    </row>
    <row r="9" spans="1:9" ht="50.25" customHeight="1">
      <c r="A9" s="44" t="s">
        <v>322</v>
      </c>
      <c r="B9" s="1000">
        <f>C9+D9</f>
        <v>5659630</v>
      </c>
      <c r="C9" s="379">
        <v>1069560</v>
      </c>
      <c r="D9" s="1000">
        <f>SUM(E9:I9)</f>
        <v>4590070</v>
      </c>
      <c r="E9" s="379">
        <v>151908</v>
      </c>
      <c r="F9" s="379" t="s">
        <v>332</v>
      </c>
      <c r="G9" s="379">
        <v>16813</v>
      </c>
      <c r="H9" s="379">
        <v>1125601</v>
      </c>
      <c r="I9" s="380">
        <v>3295748</v>
      </c>
    </row>
    <row r="10" spans="1:9" ht="50.25" customHeight="1">
      <c r="A10" s="44" t="s">
        <v>466</v>
      </c>
      <c r="B10" s="1000">
        <f>C10+D10</f>
        <v>1906453</v>
      </c>
      <c r="C10" s="379">
        <v>175638</v>
      </c>
      <c r="D10" s="1000">
        <f aca="true" t="shared" si="1" ref="D10:D25">SUM(E10:I10)</f>
        <v>1730815</v>
      </c>
      <c r="E10" s="379">
        <v>173682</v>
      </c>
      <c r="F10" s="379" t="s">
        <v>332</v>
      </c>
      <c r="G10" s="379" t="s">
        <v>293</v>
      </c>
      <c r="H10" s="379">
        <v>450211</v>
      </c>
      <c r="I10" s="63">
        <v>1106922</v>
      </c>
    </row>
    <row r="11" spans="1:9" ht="50.25" customHeight="1">
      <c r="A11" s="44" t="s">
        <v>467</v>
      </c>
      <c r="B11" s="1000">
        <f>D11</f>
        <v>1172035</v>
      </c>
      <c r="C11" s="379" t="s">
        <v>293</v>
      </c>
      <c r="D11" s="1000">
        <f t="shared" si="1"/>
        <v>1172035</v>
      </c>
      <c r="E11" s="379" t="s">
        <v>293</v>
      </c>
      <c r="F11" s="379" t="s">
        <v>293</v>
      </c>
      <c r="G11" s="379" t="s">
        <v>293</v>
      </c>
      <c r="H11" s="379">
        <v>395468</v>
      </c>
      <c r="I11" s="63">
        <v>776567</v>
      </c>
    </row>
    <row r="12" spans="1:9" ht="50.25" customHeight="1">
      <c r="A12" s="44" t="s">
        <v>490</v>
      </c>
      <c r="B12" s="1000">
        <f>C12+D12</f>
        <v>1519865</v>
      </c>
      <c r="C12" s="379">
        <v>248418</v>
      </c>
      <c r="D12" s="1000">
        <f t="shared" si="1"/>
        <v>1271447</v>
      </c>
      <c r="E12" s="379">
        <v>17718</v>
      </c>
      <c r="F12" s="379" t="s">
        <v>293</v>
      </c>
      <c r="G12" s="379">
        <v>17543</v>
      </c>
      <c r="H12" s="62">
        <v>386261</v>
      </c>
      <c r="I12" s="63">
        <v>849925</v>
      </c>
    </row>
    <row r="13" spans="1:9" ht="50.25" customHeight="1">
      <c r="A13" s="44" t="s">
        <v>491</v>
      </c>
      <c r="B13" s="1000">
        <f>D13</f>
        <v>89124</v>
      </c>
      <c r="C13" s="379" t="s">
        <v>293</v>
      </c>
      <c r="D13" s="1000">
        <f t="shared" si="1"/>
        <v>89124</v>
      </c>
      <c r="E13" s="379" t="s">
        <v>293</v>
      </c>
      <c r="F13" s="379" t="s">
        <v>293</v>
      </c>
      <c r="G13" s="379" t="s">
        <v>293</v>
      </c>
      <c r="H13" s="379">
        <v>7148</v>
      </c>
      <c r="I13" s="63">
        <v>81976</v>
      </c>
    </row>
    <row r="14" spans="1:9" ht="50.25" customHeight="1">
      <c r="A14" s="44" t="s">
        <v>492</v>
      </c>
      <c r="B14" s="1000">
        <f>D14</f>
        <v>1185450</v>
      </c>
      <c r="C14" s="379" t="s">
        <v>293</v>
      </c>
      <c r="D14" s="1000">
        <f t="shared" si="1"/>
        <v>1185450</v>
      </c>
      <c r="E14" s="379">
        <v>89503</v>
      </c>
      <c r="F14" s="379" t="s">
        <v>293</v>
      </c>
      <c r="G14" s="379" t="s">
        <v>293</v>
      </c>
      <c r="H14" s="379">
        <v>479466</v>
      </c>
      <c r="I14" s="63">
        <v>616481</v>
      </c>
    </row>
    <row r="15" spans="1:9" ht="50.25" customHeight="1">
      <c r="A15" s="44" t="s">
        <v>493</v>
      </c>
      <c r="B15" s="1000">
        <f aca="true" t="shared" si="2" ref="B15:B21">C15+D15</f>
        <v>1274545</v>
      </c>
      <c r="C15" s="379">
        <v>457356</v>
      </c>
      <c r="D15" s="1000">
        <f t="shared" si="1"/>
        <v>817189</v>
      </c>
      <c r="E15" s="379" t="s">
        <v>293</v>
      </c>
      <c r="F15" s="379" t="s">
        <v>293</v>
      </c>
      <c r="G15" s="379">
        <v>16955</v>
      </c>
      <c r="H15" s="379">
        <v>260188</v>
      </c>
      <c r="I15" s="63">
        <v>540046</v>
      </c>
    </row>
    <row r="16" spans="1:9" ht="50.25" customHeight="1">
      <c r="A16" s="44" t="s">
        <v>494</v>
      </c>
      <c r="B16" s="1000">
        <f t="shared" si="2"/>
        <v>1190928</v>
      </c>
      <c r="C16" s="379">
        <v>251236</v>
      </c>
      <c r="D16" s="1000">
        <f t="shared" si="1"/>
        <v>939692</v>
      </c>
      <c r="E16" s="379" t="s">
        <v>293</v>
      </c>
      <c r="F16" s="379" t="s">
        <v>293</v>
      </c>
      <c r="G16" s="379" t="s">
        <v>293</v>
      </c>
      <c r="H16" s="379">
        <v>246632</v>
      </c>
      <c r="I16" s="63">
        <v>693060</v>
      </c>
    </row>
    <row r="17" spans="1:9" ht="50.25" customHeight="1">
      <c r="A17" s="44" t="s">
        <v>495</v>
      </c>
      <c r="B17" s="1000">
        <f t="shared" si="2"/>
        <v>1252552</v>
      </c>
      <c r="C17" s="379">
        <v>281746</v>
      </c>
      <c r="D17" s="1000">
        <f t="shared" si="1"/>
        <v>970806</v>
      </c>
      <c r="E17" s="379" t="s">
        <v>293</v>
      </c>
      <c r="F17" s="379">
        <v>17</v>
      </c>
      <c r="G17" s="379" t="s">
        <v>293</v>
      </c>
      <c r="H17" s="379">
        <v>316040</v>
      </c>
      <c r="I17" s="63">
        <v>654749</v>
      </c>
    </row>
    <row r="18" spans="1:9" ht="50.25" customHeight="1">
      <c r="A18" s="44" t="s">
        <v>496</v>
      </c>
      <c r="B18" s="1000">
        <f t="shared" si="2"/>
        <v>1365474</v>
      </c>
      <c r="C18" s="379">
        <v>293434</v>
      </c>
      <c r="D18" s="1000">
        <f t="shared" si="1"/>
        <v>1072040</v>
      </c>
      <c r="E18" s="379" t="s">
        <v>293</v>
      </c>
      <c r="F18" s="379" t="s">
        <v>332</v>
      </c>
      <c r="G18" s="379">
        <v>8906</v>
      </c>
      <c r="H18" s="62">
        <v>422035</v>
      </c>
      <c r="I18" s="63">
        <v>641099</v>
      </c>
    </row>
    <row r="19" spans="1:9" ht="50.25" customHeight="1">
      <c r="A19" s="44" t="s">
        <v>474</v>
      </c>
      <c r="B19" s="1000">
        <f t="shared" si="2"/>
        <v>552275</v>
      </c>
      <c r="C19" s="379">
        <v>130222</v>
      </c>
      <c r="D19" s="1000">
        <f t="shared" si="1"/>
        <v>422053</v>
      </c>
      <c r="E19" s="379" t="s">
        <v>293</v>
      </c>
      <c r="F19" s="379" t="s">
        <v>293</v>
      </c>
      <c r="G19" s="379" t="s">
        <v>293</v>
      </c>
      <c r="H19" s="379">
        <v>132783</v>
      </c>
      <c r="I19" s="63">
        <v>289270</v>
      </c>
    </row>
    <row r="20" spans="1:9" ht="50.25" customHeight="1">
      <c r="A20" s="44" t="s">
        <v>497</v>
      </c>
      <c r="B20" s="1000">
        <f t="shared" si="2"/>
        <v>562708</v>
      </c>
      <c r="C20" s="379">
        <v>89414</v>
      </c>
      <c r="D20" s="1000">
        <f t="shared" si="1"/>
        <v>473294</v>
      </c>
      <c r="E20" s="379">
        <v>111298</v>
      </c>
      <c r="F20" s="379" t="s">
        <v>332</v>
      </c>
      <c r="G20" s="379" t="s">
        <v>293</v>
      </c>
      <c r="H20" s="379">
        <v>84414</v>
      </c>
      <c r="I20" s="63">
        <v>277582</v>
      </c>
    </row>
    <row r="21" spans="1:9" ht="50.25" customHeight="1">
      <c r="A21" s="44" t="s">
        <v>498</v>
      </c>
      <c r="B21" s="1000">
        <f t="shared" si="2"/>
        <v>188856</v>
      </c>
      <c r="C21" s="379">
        <v>103932</v>
      </c>
      <c r="D21" s="1000">
        <f t="shared" si="1"/>
        <v>84924</v>
      </c>
      <c r="E21" s="379" t="s">
        <v>293</v>
      </c>
      <c r="F21" s="379" t="s">
        <v>293</v>
      </c>
      <c r="G21" s="379" t="s">
        <v>293</v>
      </c>
      <c r="H21" s="379">
        <v>36872</v>
      </c>
      <c r="I21" s="63">
        <v>48052</v>
      </c>
    </row>
    <row r="22" spans="1:9" ht="50.25" customHeight="1">
      <c r="A22" s="44" t="s">
        <v>499</v>
      </c>
      <c r="B22" s="1000">
        <f>D22</f>
        <v>299007</v>
      </c>
      <c r="C22" s="379" t="s">
        <v>293</v>
      </c>
      <c r="D22" s="1000">
        <f t="shared" si="1"/>
        <v>299007</v>
      </c>
      <c r="E22" s="379">
        <v>16125</v>
      </c>
      <c r="F22" s="379" t="s">
        <v>332</v>
      </c>
      <c r="G22" s="379" t="s">
        <v>293</v>
      </c>
      <c r="H22" s="379">
        <v>62540</v>
      </c>
      <c r="I22" s="63">
        <v>220342</v>
      </c>
    </row>
    <row r="23" spans="1:9" ht="50.25" customHeight="1">
      <c r="A23" s="44" t="s">
        <v>500</v>
      </c>
      <c r="B23" s="1000">
        <f>C23+D23</f>
        <v>372507</v>
      </c>
      <c r="C23" s="379">
        <v>188023</v>
      </c>
      <c r="D23" s="1000">
        <f t="shared" si="1"/>
        <v>184484</v>
      </c>
      <c r="E23" s="379" t="s">
        <v>293</v>
      </c>
      <c r="F23" s="379" t="s">
        <v>293</v>
      </c>
      <c r="G23" s="379">
        <v>731</v>
      </c>
      <c r="H23" s="62">
        <v>27689</v>
      </c>
      <c r="I23" s="63">
        <v>156064</v>
      </c>
    </row>
    <row r="24" spans="1:9" ht="50.25" customHeight="1">
      <c r="A24" s="44" t="s">
        <v>501</v>
      </c>
      <c r="B24" s="1000">
        <f>C24+D24</f>
        <v>415107</v>
      </c>
      <c r="C24" s="379">
        <v>95605</v>
      </c>
      <c r="D24" s="1000">
        <f t="shared" si="1"/>
        <v>319502</v>
      </c>
      <c r="E24" s="379" t="s">
        <v>293</v>
      </c>
      <c r="F24" s="379" t="s">
        <v>332</v>
      </c>
      <c r="G24" s="379" t="s">
        <v>332</v>
      </c>
      <c r="H24" s="62">
        <v>129956</v>
      </c>
      <c r="I24" s="63">
        <v>189546</v>
      </c>
    </row>
    <row r="25" spans="1:9" ht="50.25" customHeight="1" thickBot="1">
      <c r="A25" s="381" t="s">
        <v>481</v>
      </c>
      <c r="B25" s="1001">
        <f>C25+D25</f>
        <v>679331</v>
      </c>
      <c r="C25" s="382">
        <v>89962</v>
      </c>
      <c r="D25" s="1001">
        <f t="shared" si="1"/>
        <v>589369</v>
      </c>
      <c r="E25" s="453">
        <v>43915</v>
      </c>
      <c r="F25" s="453" t="s">
        <v>332</v>
      </c>
      <c r="G25" s="453">
        <v>3200</v>
      </c>
      <c r="H25" s="383">
        <v>347126</v>
      </c>
      <c r="I25" s="384">
        <v>195128</v>
      </c>
    </row>
    <row r="26" ht="22.5" customHeight="1">
      <c r="A26" s="305"/>
    </row>
    <row r="27" ht="14.25">
      <c r="A27" s="305"/>
    </row>
  </sheetData>
  <mergeCells count="7">
    <mergeCell ref="D2:I2"/>
    <mergeCell ref="D3:D4"/>
    <mergeCell ref="E3:E4"/>
    <mergeCell ref="F3:F4"/>
    <mergeCell ref="G3:G4"/>
    <mergeCell ref="H3:H4"/>
    <mergeCell ref="I3:I4"/>
  </mergeCells>
  <printOptions/>
  <pageMargins left="0.6692913385826772" right="0.5118110236220472" top="0.7480314960629921" bottom="0.5511811023622047" header="0.5118110236220472" footer="0.5118110236220472"/>
  <pageSetup horizontalDpi="1200" verticalDpi="1200" orientation="portrait" paperSize="9" scale="7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0"/>
  <sheetViews>
    <sheetView zoomScale="75" zoomScaleNormal="75" workbookViewId="0" topLeftCell="A1">
      <selection activeCell="B4" sqref="B4"/>
    </sheetView>
  </sheetViews>
  <sheetFormatPr defaultColWidth="9.00390625" defaultRowHeight="14.25"/>
  <cols>
    <col min="1" max="1" width="10.625" style="447" customWidth="1"/>
    <col min="2" max="9" width="12.625" style="447" customWidth="1"/>
    <col min="10" max="16384" width="9.00390625" style="447" customWidth="1"/>
  </cols>
  <sheetData>
    <row r="1" spans="1:9" ht="39.75" customHeight="1" thickBot="1">
      <c r="A1" s="374" t="s">
        <v>502</v>
      </c>
      <c r="B1" s="21"/>
      <c r="C1" s="21"/>
      <c r="D1" s="21"/>
      <c r="E1" s="21"/>
      <c r="F1" s="21"/>
      <c r="G1" s="21"/>
      <c r="H1" s="21"/>
      <c r="I1" s="21"/>
    </row>
    <row r="2" spans="1:9" ht="21.75" customHeight="1">
      <c r="A2" s="22" t="s">
        <v>581</v>
      </c>
      <c r="B2" s="375"/>
      <c r="C2" s="274"/>
      <c r="D2" s="1308" t="s">
        <v>503</v>
      </c>
      <c r="E2" s="1309"/>
      <c r="F2" s="1309"/>
      <c r="G2" s="1309"/>
      <c r="H2" s="1309"/>
      <c r="I2" s="1310"/>
    </row>
    <row r="3" spans="1:9" ht="21.75" customHeight="1">
      <c r="A3" s="23"/>
      <c r="B3" s="32" t="s">
        <v>504</v>
      </c>
      <c r="C3" s="24" t="s">
        <v>505</v>
      </c>
      <c r="D3" s="1363" t="s">
        <v>504</v>
      </c>
      <c r="E3" s="1363" t="s">
        <v>506</v>
      </c>
      <c r="F3" s="1363" t="s">
        <v>507</v>
      </c>
      <c r="G3" s="1363" t="s">
        <v>508</v>
      </c>
      <c r="H3" s="1363" t="s">
        <v>268</v>
      </c>
      <c r="I3" s="1380" t="s">
        <v>269</v>
      </c>
    </row>
    <row r="4" spans="1:9" s="448" customFormat="1" ht="21.75" customHeight="1" thickBot="1">
      <c r="A4" s="34" t="s">
        <v>569</v>
      </c>
      <c r="B4" s="376"/>
      <c r="C4" s="280"/>
      <c r="D4" s="1382"/>
      <c r="E4" s="1382"/>
      <c r="F4" s="1382"/>
      <c r="G4" s="1382"/>
      <c r="H4" s="1377"/>
      <c r="I4" s="1381"/>
    </row>
    <row r="5" spans="1:9" ht="31.5" customHeight="1">
      <c r="A5" s="44" t="s">
        <v>707</v>
      </c>
      <c r="B5" s="47">
        <v>595486</v>
      </c>
      <c r="C5" s="223">
        <v>7950</v>
      </c>
      <c r="D5" s="47">
        <v>587536</v>
      </c>
      <c r="E5" s="223">
        <v>2016</v>
      </c>
      <c r="F5" s="47">
        <v>13</v>
      </c>
      <c r="G5" s="223">
        <v>1203</v>
      </c>
      <c r="H5" s="51">
        <v>16338</v>
      </c>
      <c r="I5" s="377">
        <v>567966</v>
      </c>
    </row>
    <row r="6" spans="1:9" ht="31.5" customHeight="1">
      <c r="A6" s="44">
        <v>17</v>
      </c>
      <c r="B6" s="47">
        <v>603037</v>
      </c>
      <c r="C6" s="223">
        <v>8124</v>
      </c>
      <c r="D6" s="47">
        <v>594913</v>
      </c>
      <c r="E6" s="223">
        <v>2036</v>
      </c>
      <c r="F6" s="47">
        <v>3</v>
      </c>
      <c r="G6" s="223">
        <v>1100</v>
      </c>
      <c r="H6" s="51">
        <v>15977</v>
      </c>
      <c r="I6" s="377">
        <v>575797</v>
      </c>
    </row>
    <row r="7" spans="1:9" s="448" customFormat="1" ht="35.25" customHeight="1">
      <c r="A7" s="378">
        <v>18</v>
      </c>
      <c r="B7" s="997">
        <f aca="true" t="shared" si="0" ref="B7:I7">SUM(B9:B25)</f>
        <v>605671</v>
      </c>
      <c r="C7" s="998">
        <f t="shared" si="0"/>
        <v>8357</v>
      </c>
      <c r="D7" s="997">
        <f t="shared" si="0"/>
        <v>597314</v>
      </c>
      <c r="E7" s="998">
        <f t="shared" si="0"/>
        <v>2138</v>
      </c>
      <c r="F7" s="997">
        <f t="shared" si="0"/>
        <v>1</v>
      </c>
      <c r="G7" s="998">
        <f t="shared" si="0"/>
        <v>955</v>
      </c>
      <c r="H7" s="997">
        <f t="shared" si="0"/>
        <v>15815</v>
      </c>
      <c r="I7" s="999">
        <f t="shared" si="0"/>
        <v>578405</v>
      </c>
    </row>
    <row r="8" spans="1:9" ht="9" customHeight="1">
      <c r="A8" s="44"/>
      <c r="B8" s="47"/>
      <c r="C8" s="223"/>
      <c r="D8" s="47"/>
      <c r="E8" s="223"/>
      <c r="F8" s="47"/>
      <c r="G8" s="223"/>
      <c r="H8" s="47"/>
      <c r="I8" s="59"/>
    </row>
    <row r="9" spans="1:9" ht="49.5" customHeight="1">
      <c r="A9" s="44" t="s">
        <v>320</v>
      </c>
      <c r="B9" s="1000">
        <f>SUM(C9:D9)</f>
        <v>184854</v>
      </c>
      <c r="C9" s="379">
        <v>3183</v>
      </c>
      <c r="D9" s="1000">
        <f>SUM(E9:I9)</f>
        <v>181671</v>
      </c>
      <c r="E9" s="238">
        <v>476</v>
      </c>
      <c r="F9" s="62" t="s">
        <v>332</v>
      </c>
      <c r="G9" s="238">
        <v>378</v>
      </c>
      <c r="H9" s="62">
        <v>3589</v>
      </c>
      <c r="I9" s="63">
        <v>177228</v>
      </c>
    </row>
    <row r="10" spans="1:9" ht="49.5" customHeight="1">
      <c r="A10" s="44" t="s">
        <v>324</v>
      </c>
      <c r="B10" s="1000">
        <f aca="true" t="shared" si="1" ref="B10:B25">SUM(C10:D10)</f>
        <v>67853</v>
      </c>
      <c r="C10" s="379">
        <v>404</v>
      </c>
      <c r="D10" s="1000">
        <f aca="true" t="shared" si="2" ref="D10:D25">SUM(E10:I10)</f>
        <v>67449</v>
      </c>
      <c r="E10" s="238">
        <v>428</v>
      </c>
      <c r="F10" s="379" t="s">
        <v>332</v>
      </c>
      <c r="G10" s="385" t="s">
        <v>293</v>
      </c>
      <c r="H10" s="379">
        <v>2031</v>
      </c>
      <c r="I10" s="63">
        <v>64990</v>
      </c>
    </row>
    <row r="11" spans="1:9" ht="49.5" customHeight="1">
      <c r="A11" s="44" t="s">
        <v>325</v>
      </c>
      <c r="B11" s="1000">
        <f t="shared" si="1"/>
        <v>49090</v>
      </c>
      <c r="C11" s="379" t="s">
        <v>293</v>
      </c>
      <c r="D11" s="1000">
        <f t="shared" si="2"/>
        <v>49090</v>
      </c>
      <c r="E11" s="385" t="s">
        <v>293</v>
      </c>
      <c r="F11" s="379" t="s">
        <v>293</v>
      </c>
      <c r="G11" s="385" t="s">
        <v>293</v>
      </c>
      <c r="H11" s="379">
        <v>1831</v>
      </c>
      <c r="I11" s="63">
        <v>47259</v>
      </c>
    </row>
    <row r="12" spans="1:9" ht="49.5" customHeight="1">
      <c r="A12" s="44" t="s">
        <v>468</v>
      </c>
      <c r="B12" s="1000">
        <f t="shared" si="1"/>
        <v>51198</v>
      </c>
      <c r="C12" s="379">
        <v>855</v>
      </c>
      <c r="D12" s="1000">
        <f t="shared" si="2"/>
        <v>50343</v>
      </c>
      <c r="E12" s="238">
        <v>175</v>
      </c>
      <c r="F12" s="379" t="s">
        <v>293</v>
      </c>
      <c r="G12" s="385">
        <v>187</v>
      </c>
      <c r="H12" s="379">
        <v>1026</v>
      </c>
      <c r="I12" s="63">
        <v>48955</v>
      </c>
    </row>
    <row r="13" spans="1:9" ht="49.5" customHeight="1">
      <c r="A13" s="44" t="s">
        <v>570</v>
      </c>
      <c r="B13" s="1000">
        <f t="shared" si="1"/>
        <v>4083</v>
      </c>
      <c r="C13" s="379" t="s">
        <v>293</v>
      </c>
      <c r="D13" s="1000">
        <f t="shared" si="2"/>
        <v>4083</v>
      </c>
      <c r="E13" s="385" t="s">
        <v>293</v>
      </c>
      <c r="F13" s="379" t="s">
        <v>293</v>
      </c>
      <c r="G13" s="385" t="s">
        <v>293</v>
      </c>
      <c r="H13" s="379">
        <v>87</v>
      </c>
      <c r="I13" s="63">
        <v>3996</v>
      </c>
    </row>
    <row r="14" spans="1:9" ht="49.5" customHeight="1">
      <c r="A14" s="44" t="s">
        <v>571</v>
      </c>
      <c r="B14" s="1000">
        <f t="shared" si="1"/>
        <v>38104</v>
      </c>
      <c r="C14" s="379" t="s">
        <v>293</v>
      </c>
      <c r="D14" s="1000">
        <f t="shared" si="2"/>
        <v>38104</v>
      </c>
      <c r="E14" s="238">
        <v>232</v>
      </c>
      <c r="F14" s="379" t="s">
        <v>293</v>
      </c>
      <c r="G14" s="385" t="s">
        <v>293</v>
      </c>
      <c r="H14" s="379">
        <v>1026</v>
      </c>
      <c r="I14" s="63">
        <v>36846</v>
      </c>
    </row>
    <row r="15" spans="1:9" ht="49.5" customHeight="1">
      <c r="A15" s="44" t="s">
        <v>572</v>
      </c>
      <c r="B15" s="1000">
        <f t="shared" si="1"/>
        <v>26955</v>
      </c>
      <c r="C15" s="379">
        <v>722</v>
      </c>
      <c r="D15" s="1000">
        <f t="shared" si="2"/>
        <v>26233</v>
      </c>
      <c r="E15" s="385" t="s">
        <v>293</v>
      </c>
      <c r="F15" s="379" t="s">
        <v>293</v>
      </c>
      <c r="G15" s="385">
        <v>176</v>
      </c>
      <c r="H15" s="379">
        <v>349</v>
      </c>
      <c r="I15" s="63">
        <v>25708</v>
      </c>
    </row>
    <row r="16" spans="1:9" ht="49.5" customHeight="1">
      <c r="A16" s="44" t="s">
        <v>573</v>
      </c>
      <c r="B16" s="1000">
        <f t="shared" si="1"/>
        <v>36414</v>
      </c>
      <c r="C16" s="379">
        <v>757</v>
      </c>
      <c r="D16" s="1000">
        <f>SUM(E16:I16)</f>
        <v>35657</v>
      </c>
      <c r="E16" s="385" t="s">
        <v>293</v>
      </c>
      <c r="F16" s="379" t="s">
        <v>293</v>
      </c>
      <c r="G16" s="385" t="s">
        <v>293</v>
      </c>
      <c r="H16" s="379">
        <v>466</v>
      </c>
      <c r="I16" s="63">
        <v>35191</v>
      </c>
    </row>
    <row r="17" spans="1:9" ht="49.5" customHeight="1">
      <c r="A17" s="44" t="s">
        <v>330</v>
      </c>
      <c r="B17" s="1000">
        <f t="shared" si="1"/>
        <v>37287</v>
      </c>
      <c r="C17" s="379">
        <v>443</v>
      </c>
      <c r="D17" s="1000">
        <f t="shared" si="2"/>
        <v>36844</v>
      </c>
      <c r="E17" s="385" t="s">
        <v>293</v>
      </c>
      <c r="F17" s="379">
        <v>1</v>
      </c>
      <c r="G17" s="385" t="s">
        <v>293</v>
      </c>
      <c r="H17" s="379">
        <v>1044</v>
      </c>
      <c r="I17" s="63">
        <v>35799</v>
      </c>
    </row>
    <row r="18" spans="1:9" ht="49.5" customHeight="1">
      <c r="A18" s="44" t="s">
        <v>472</v>
      </c>
      <c r="B18" s="1000">
        <f t="shared" si="1"/>
        <v>31492</v>
      </c>
      <c r="C18" s="379">
        <v>430</v>
      </c>
      <c r="D18" s="1000">
        <f t="shared" si="2"/>
        <v>31062</v>
      </c>
      <c r="E18" s="385" t="s">
        <v>293</v>
      </c>
      <c r="F18" s="379" t="s">
        <v>332</v>
      </c>
      <c r="G18" s="385">
        <v>147</v>
      </c>
      <c r="H18" s="379">
        <v>1413</v>
      </c>
      <c r="I18" s="63">
        <v>29502</v>
      </c>
    </row>
    <row r="19" spans="1:9" ht="49.5" customHeight="1">
      <c r="A19" s="44" t="s">
        <v>474</v>
      </c>
      <c r="B19" s="1000">
        <f t="shared" si="1"/>
        <v>12183</v>
      </c>
      <c r="C19" s="379">
        <v>348</v>
      </c>
      <c r="D19" s="1000">
        <f t="shared" si="2"/>
        <v>11835</v>
      </c>
      <c r="E19" s="385" t="s">
        <v>293</v>
      </c>
      <c r="F19" s="379" t="s">
        <v>293</v>
      </c>
      <c r="G19" s="385" t="s">
        <v>293</v>
      </c>
      <c r="H19" s="379">
        <v>312</v>
      </c>
      <c r="I19" s="63">
        <v>11523</v>
      </c>
    </row>
    <row r="20" spans="1:9" ht="49.5" customHeight="1">
      <c r="A20" s="44" t="s">
        <v>574</v>
      </c>
      <c r="B20" s="1000">
        <f t="shared" si="1"/>
        <v>16174</v>
      </c>
      <c r="C20" s="379">
        <v>182</v>
      </c>
      <c r="D20" s="1000">
        <f t="shared" si="2"/>
        <v>15992</v>
      </c>
      <c r="E20" s="238">
        <v>473</v>
      </c>
      <c r="F20" s="379" t="s">
        <v>332</v>
      </c>
      <c r="G20" s="385" t="s">
        <v>293</v>
      </c>
      <c r="H20" s="379">
        <v>346</v>
      </c>
      <c r="I20" s="63">
        <v>15173</v>
      </c>
    </row>
    <row r="21" spans="1:9" ht="49.5" customHeight="1">
      <c r="A21" s="44" t="s">
        <v>575</v>
      </c>
      <c r="B21" s="1000">
        <f t="shared" si="1"/>
        <v>2506</v>
      </c>
      <c r="C21" s="379">
        <v>395</v>
      </c>
      <c r="D21" s="1000">
        <f t="shared" si="2"/>
        <v>2111</v>
      </c>
      <c r="E21" s="385" t="s">
        <v>293</v>
      </c>
      <c r="F21" s="379" t="s">
        <v>293</v>
      </c>
      <c r="G21" s="385" t="s">
        <v>293</v>
      </c>
      <c r="H21" s="379">
        <v>57</v>
      </c>
      <c r="I21" s="63">
        <v>2054</v>
      </c>
    </row>
    <row r="22" spans="1:9" ht="49.5" customHeight="1">
      <c r="A22" s="44" t="s">
        <v>576</v>
      </c>
      <c r="B22" s="1000">
        <f t="shared" si="1"/>
        <v>14302</v>
      </c>
      <c r="C22" s="379" t="s">
        <v>293</v>
      </c>
      <c r="D22" s="1000">
        <f t="shared" si="2"/>
        <v>14302</v>
      </c>
      <c r="E22" s="238">
        <v>198</v>
      </c>
      <c r="F22" s="379" t="s">
        <v>332</v>
      </c>
      <c r="G22" s="385" t="s">
        <v>293</v>
      </c>
      <c r="H22" s="379">
        <v>338</v>
      </c>
      <c r="I22" s="63">
        <v>13766</v>
      </c>
    </row>
    <row r="23" spans="1:9" ht="49.5" customHeight="1">
      <c r="A23" s="44" t="s">
        <v>343</v>
      </c>
      <c r="B23" s="1000">
        <f t="shared" si="1"/>
        <v>7491</v>
      </c>
      <c r="C23" s="379">
        <v>290</v>
      </c>
      <c r="D23" s="1000">
        <f t="shared" si="2"/>
        <v>7201</v>
      </c>
      <c r="E23" s="385" t="s">
        <v>293</v>
      </c>
      <c r="F23" s="379" t="s">
        <v>293</v>
      </c>
      <c r="G23" s="385">
        <v>23</v>
      </c>
      <c r="H23" s="379">
        <v>3</v>
      </c>
      <c r="I23" s="63">
        <v>7175</v>
      </c>
    </row>
    <row r="24" spans="1:9" ht="49.5" customHeight="1">
      <c r="A24" s="44" t="s">
        <v>577</v>
      </c>
      <c r="B24" s="1000">
        <f t="shared" si="1"/>
        <v>10022</v>
      </c>
      <c r="C24" s="379">
        <v>124</v>
      </c>
      <c r="D24" s="1000">
        <f t="shared" si="2"/>
        <v>9898</v>
      </c>
      <c r="E24" s="385" t="s">
        <v>293</v>
      </c>
      <c r="F24" s="379" t="s">
        <v>332</v>
      </c>
      <c r="G24" s="385" t="s">
        <v>332</v>
      </c>
      <c r="H24" s="379">
        <v>286</v>
      </c>
      <c r="I24" s="63">
        <v>9612</v>
      </c>
    </row>
    <row r="25" spans="1:9" ht="49.5" customHeight="1" thickBot="1">
      <c r="A25" s="381" t="s">
        <v>481</v>
      </c>
      <c r="B25" s="1001">
        <f t="shared" si="1"/>
        <v>15663</v>
      </c>
      <c r="C25" s="382">
        <v>224</v>
      </c>
      <c r="D25" s="1001">
        <f t="shared" si="2"/>
        <v>15439</v>
      </c>
      <c r="E25" s="386">
        <v>156</v>
      </c>
      <c r="F25" s="383" t="s">
        <v>332</v>
      </c>
      <c r="G25" s="382">
        <v>44</v>
      </c>
      <c r="H25" s="383">
        <v>1611</v>
      </c>
      <c r="I25" s="384">
        <v>13628</v>
      </c>
    </row>
    <row r="26" spans="1:9" ht="21" customHeight="1">
      <c r="A26" s="305"/>
      <c r="B26" s="21"/>
      <c r="C26" s="21"/>
      <c r="D26" s="21"/>
      <c r="E26" s="21"/>
      <c r="F26" s="21"/>
      <c r="G26" s="21"/>
      <c r="H26" s="21"/>
      <c r="I26" s="21"/>
    </row>
    <row r="27" spans="1:9" ht="14.25">
      <c r="A27" s="305"/>
      <c r="B27" s="21"/>
      <c r="C27" s="21"/>
      <c r="D27" s="21"/>
      <c r="E27" s="21"/>
      <c r="F27" s="21"/>
      <c r="G27" s="21"/>
      <c r="H27" s="21"/>
      <c r="I27" s="21"/>
    </row>
    <row r="28" spans="1:9" ht="14.25">
      <c r="A28" s="21"/>
      <c r="B28" s="21"/>
      <c r="C28" s="21"/>
      <c r="D28" s="21"/>
      <c r="E28" s="21"/>
      <c r="F28" s="21"/>
      <c r="G28" s="21"/>
      <c r="H28" s="21"/>
      <c r="I28" s="21"/>
    </row>
    <row r="29" spans="1:9" ht="14.25">
      <c r="A29" s="21"/>
      <c r="B29" s="21"/>
      <c r="C29" s="21"/>
      <c r="D29" s="21"/>
      <c r="E29" s="21"/>
      <c r="F29" s="21"/>
      <c r="G29" s="21"/>
      <c r="H29" s="21"/>
      <c r="I29" s="21"/>
    </row>
    <row r="30" spans="1:9" ht="14.25">
      <c r="A30" s="21"/>
      <c r="B30" s="21"/>
      <c r="C30" s="21"/>
      <c r="D30" s="21"/>
      <c r="E30" s="21"/>
      <c r="F30" s="21"/>
      <c r="G30" s="21"/>
      <c r="H30" s="21"/>
      <c r="I30" s="21"/>
    </row>
  </sheetData>
  <mergeCells count="7">
    <mergeCell ref="D2:I2"/>
    <mergeCell ref="D3:D4"/>
    <mergeCell ref="E3:E4"/>
    <mergeCell ref="F3:F4"/>
    <mergeCell ref="G3:G4"/>
    <mergeCell ref="H3:H4"/>
    <mergeCell ref="I3:I4"/>
  </mergeCells>
  <printOptions/>
  <pageMargins left="0.7086614173228347" right="0.4724409448818898" top="0.7480314960629921" bottom="0.5511811023622047" header="0.5118110236220472" footer="0.5118110236220472"/>
  <pageSetup horizontalDpi="1200" verticalDpi="1200" orientation="portrait" paperSize="9" scale="74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8"/>
  <sheetViews>
    <sheetView zoomScale="80" zoomScaleNormal="80" workbookViewId="0" topLeftCell="A1">
      <selection activeCell="B2" sqref="B2"/>
    </sheetView>
  </sheetViews>
  <sheetFormatPr defaultColWidth="9.00390625" defaultRowHeight="14.25"/>
  <cols>
    <col min="1" max="9" width="11.625" style="447" customWidth="1"/>
    <col min="10" max="16384" width="9.00390625" style="447" customWidth="1"/>
  </cols>
  <sheetData>
    <row r="1" spans="1:9" ht="39.75" customHeight="1" thickBot="1">
      <c r="A1" s="18" t="s">
        <v>509</v>
      </c>
      <c r="B1" s="21"/>
      <c r="C1" s="21"/>
      <c r="D1" s="21"/>
      <c r="E1" s="21"/>
      <c r="F1" s="21"/>
      <c r="G1" s="21"/>
      <c r="H1" s="21"/>
      <c r="I1" s="21"/>
    </row>
    <row r="2" spans="1:9" ht="21.75" customHeight="1">
      <c r="A2" s="22" t="s">
        <v>578</v>
      </c>
      <c r="B2" s="375"/>
      <c r="C2" s="274"/>
      <c r="D2" s="1308" t="s">
        <v>503</v>
      </c>
      <c r="E2" s="1309"/>
      <c r="F2" s="1309"/>
      <c r="G2" s="1309"/>
      <c r="H2" s="1309"/>
      <c r="I2" s="1310"/>
    </row>
    <row r="3" spans="1:9" ht="21.75" customHeight="1">
      <c r="A3" s="23"/>
      <c r="B3" s="32" t="s">
        <v>579</v>
      </c>
      <c r="C3" s="24" t="s">
        <v>505</v>
      </c>
      <c r="D3" s="1363" t="s">
        <v>580</v>
      </c>
      <c r="E3" s="1363" t="s">
        <v>506</v>
      </c>
      <c r="F3" s="1363" t="s">
        <v>507</v>
      </c>
      <c r="G3" s="1363" t="s">
        <v>508</v>
      </c>
      <c r="H3" s="1363" t="s">
        <v>268</v>
      </c>
      <c r="I3" s="1380" t="s">
        <v>269</v>
      </c>
    </row>
    <row r="4" spans="1:9" s="448" customFormat="1" ht="21.75" customHeight="1" thickBot="1">
      <c r="A4" s="34" t="s">
        <v>569</v>
      </c>
      <c r="B4" s="376"/>
      <c r="C4" s="280"/>
      <c r="D4" s="1377"/>
      <c r="E4" s="1377"/>
      <c r="F4" s="1378"/>
      <c r="G4" s="1379"/>
      <c r="H4" s="1379"/>
      <c r="I4" s="1381"/>
    </row>
    <row r="5" spans="1:9" ht="29.25" customHeight="1">
      <c r="A5" s="44" t="s">
        <v>707</v>
      </c>
      <c r="B5" s="47">
        <v>595732</v>
      </c>
      <c r="C5" s="223">
        <v>7992</v>
      </c>
      <c r="D5" s="47">
        <v>587740</v>
      </c>
      <c r="E5" s="223">
        <v>2043</v>
      </c>
      <c r="F5" s="47">
        <v>13</v>
      </c>
      <c r="G5" s="223">
        <v>1274</v>
      </c>
      <c r="H5" s="387">
        <v>26403</v>
      </c>
      <c r="I5" s="377">
        <v>558007</v>
      </c>
    </row>
    <row r="6" spans="1:9" ht="29.25" customHeight="1">
      <c r="A6" s="44">
        <v>17</v>
      </c>
      <c r="B6" s="47">
        <v>602561</v>
      </c>
      <c r="C6" s="223">
        <v>8145</v>
      </c>
      <c r="D6" s="47">
        <v>594416</v>
      </c>
      <c r="E6" s="223">
        <v>2084</v>
      </c>
      <c r="F6" s="47">
        <v>3</v>
      </c>
      <c r="G6" s="223">
        <v>1221</v>
      </c>
      <c r="H6" s="51">
        <v>26186</v>
      </c>
      <c r="I6" s="377">
        <v>564922</v>
      </c>
    </row>
    <row r="7" spans="1:9" s="448" customFormat="1" ht="33.75" customHeight="1">
      <c r="A7" s="378">
        <v>18</v>
      </c>
      <c r="B7" s="997">
        <f aca="true" t="shared" si="0" ref="B7:I7">SUM(B9:B25)</f>
        <v>607894</v>
      </c>
      <c r="C7" s="998">
        <f t="shared" si="0"/>
        <v>8391</v>
      </c>
      <c r="D7" s="997">
        <f t="shared" si="0"/>
        <v>599503</v>
      </c>
      <c r="E7" s="998">
        <f t="shared" si="0"/>
        <v>2144</v>
      </c>
      <c r="F7" s="997">
        <f t="shared" si="0"/>
        <v>1</v>
      </c>
      <c r="G7" s="998">
        <f t="shared" si="0"/>
        <v>1010</v>
      </c>
      <c r="H7" s="997">
        <f t="shared" si="0"/>
        <v>25978</v>
      </c>
      <c r="I7" s="999">
        <f t="shared" si="0"/>
        <v>570370</v>
      </c>
    </row>
    <row r="8" spans="1:9" ht="11.25" customHeight="1">
      <c r="A8" s="44"/>
      <c r="B8" s="47"/>
      <c r="C8" s="223"/>
      <c r="D8" s="47"/>
      <c r="E8" s="223"/>
      <c r="F8" s="47"/>
      <c r="G8" s="223"/>
      <c r="H8" s="47"/>
      <c r="I8" s="59"/>
    </row>
    <row r="9" spans="1:9" ht="43.5" customHeight="1">
      <c r="A9" s="44" t="s">
        <v>320</v>
      </c>
      <c r="B9" s="1000">
        <f>SUM(C9:D9)</f>
        <v>185393</v>
      </c>
      <c r="C9" s="379">
        <v>3212</v>
      </c>
      <c r="D9" s="1000">
        <f>SUM(E9:I9)</f>
        <v>182181</v>
      </c>
      <c r="E9" s="238">
        <v>489</v>
      </c>
      <c r="F9" s="62" t="s">
        <v>332</v>
      </c>
      <c r="G9" s="238">
        <v>457</v>
      </c>
      <c r="H9" s="62">
        <v>6437</v>
      </c>
      <c r="I9" s="63">
        <v>174798</v>
      </c>
    </row>
    <row r="10" spans="1:9" ht="43.5" customHeight="1">
      <c r="A10" s="44" t="s">
        <v>324</v>
      </c>
      <c r="B10" s="1000">
        <f aca="true" t="shared" si="1" ref="B10:B25">SUM(C10:D10)</f>
        <v>67996</v>
      </c>
      <c r="C10" s="379">
        <v>397</v>
      </c>
      <c r="D10" s="1000">
        <f aca="true" t="shared" si="2" ref="D10:D25">SUM(E10:I10)</f>
        <v>67599</v>
      </c>
      <c r="E10" s="238">
        <v>418</v>
      </c>
      <c r="F10" s="379" t="s">
        <v>332</v>
      </c>
      <c r="G10" s="385" t="s">
        <v>293</v>
      </c>
      <c r="H10" s="379">
        <v>2942</v>
      </c>
      <c r="I10" s="63">
        <v>64239</v>
      </c>
    </row>
    <row r="11" spans="1:9" ht="43.5" customHeight="1">
      <c r="A11" s="44" t="s">
        <v>325</v>
      </c>
      <c r="B11" s="1000">
        <f t="shared" si="1"/>
        <v>49353</v>
      </c>
      <c r="C11" s="379" t="s">
        <v>293</v>
      </c>
      <c r="D11" s="1000">
        <f t="shared" si="2"/>
        <v>49353</v>
      </c>
      <c r="E11" s="385" t="s">
        <v>293</v>
      </c>
      <c r="F11" s="379" t="s">
        <v>293</v>
      </c>
      <c r="G11" s="385" t="s">
        <v>293</v>
      </c>
      <c r="H11" s="379">
        <v>2903</v>
      </c>
      <c r="I11" s="63">
        <v>46450</v>
      </c>
    </row>
    <row r="12" spans="1:9" ht="43.5" customHeight="1">
      <c r="A12" s="44" t="s">
        <v>468</v>
      </c>
      <c r="B12" s="1000">
        <f t="shared" si="1"/>
        <v>51314</v>
      </c>
      <c r="C12" s="379">
        <v>856</v>
      </c>
      <c r="D12" s="1000">
        <f t="shared" si="2"/>
        <v>50458</v>
      </c>
      <c r="E12" s="238">
        <v>173</v>
      </c>
      <c r="F12" s="379" t="s">
        <v>293</v>
      </c>
      <c r="G12" s="238">
        <v>162</v>
      </c>
      <c r="H12" s="62">
        <v>2082</v>
      </c>
      <c r="I12" s="63">
        <v>48041</v>
      </c>
    </row>
    <row r="13" spans="1:9" ht="43.5" customHeight="1">
      <c r="A13" s="44" t="s">
        <v>570</v>
      </c>
      <c r="B13" s="1000">
        <f t="shared" si="1"/>
        <v>4115</v>
      </c>
      <c r="C13" s="379" t="s">
        <v>293</v>
      </c>
      <c r="D13" s="1000">
        <f t="shared" si="2"/>
        <v>4115</v>
      </c>
      <c r="E13" s="385" t="s">
        <v>293</v>
      </c>
      <c r="F13" s="379" t="s">
        <v>293</v>
      </c>
      <c r="G13" s="385" t="s">
        <v>293</v>
      </c>
      <c r="H13" s="379">
        <v>90</v>
      </c>
      <c r="I13" s="63">
        <v>4025</v>
      </c>
    </row>
    <row r="14" spans="1:9" ht="43.5" customHeight="1">
      <c r="A14" s="44" t="s">
        <v>571</v>
      </c>
      <c r="B14" s="1000">
        <f t="shared" si="1"/>
        <v>38281</v>
      </c>
      <c r="C14" s="379" t="s">
        <v>293</v>
      </c>
      <c r="D14" s="1000">
        <f t="shared" si="2"/>
        <v>38281</v>
      </c>
      <c r="E14" s="238">
        <v>234</v>
      </c>
      <c r="F14" s="379" t="s">
        <v>293</v>
      </c>
      <c r="G14" s="385" t="s">
        <v>293</v>
      </c>
      <c r="H14" s="379">
        <v>1530</v>
      </c>
      <c r="I14" s="63">
        <v>36517</v>
      </c>
    </row>
    <row r="15" spans="1:9" ht="43.5" customHeight="1">
      <c r="A15" s="44" t="s">
        <v>572</v>
      </c>
      <c r="B15" s="1000">
        <f t="shared" si="1"/>
        <v>27024</v>
      </c>
      <c r="C15" s="379">
        <v>706</v>
      </c>
      <c r="D15" s="1000">
        <f t="shared" si="2"/>
        <v>26318</v>
      </c>
      <c r="E15" s="385" t="s">
        <v>293</v>
      </c>
      <c r="F15" s="379" t="s">
        <v>293</v>
      </c>
      <c r="G15" s="385">
        <v>174</v>
      </c>
      <c r="H15" s="379">
        <v>625</v>
      </c>
      <c r="I15" s="63">
        <v>25519</v>
      </c>
    </row>
    <row r="16" spans="1:9" ht="43.5" customHeight="1">
      <c r="A16" s="44" t="s">
        <v>573</v>
      </c>
      <c r="B16" s="1000">
        <f t="shared" si="1"/>
        <v>36591</v>
      </c>
      <c r="C16" s="379">
        <v>801</v>
      </c>
      <c r="D16" s="1000">
        <f t="shared" si="2"/>
        <v>35790</v>
      </c>
      <c r="E16" s="385" t="s">
        <v>293</v>
      </c>
      <c r="F16" s="379" t="s">
        <v>293</v>
      </c>
      <c r="G16" s="385" t="s">
        <v>293</v>
      </c>
      <c r="H16" s="379">
        <v>1258</v>
      </c>
      <c r="I16" s="63">
        <v>34532</v>
      </c>
    </row>
    <row r="17" spans="1:9" ht="43.5" customHeight="1">
      <c r="A17" s="44" t="s">
        <v>330</v>
      </c>
      <c r="B17" s="1000">
        <f t="shared" si="1"/>
        <v>37356</v>
      </c>
      <c r="C17" s="379">
        <v>442</v>
      </c>
      <c r="D17" s="1000">
        <f t="shared" si="2"/>
        <v>36914</v>
      </c>
      <c r="E17" s="385" t="s">
        <v>293</v>
      </c>
      <c r="F17" s="62">
        <v>1</v>
      </c>
      <c r="G17" s="385" t="s">
        <v>293</v>
      </c>
      <c r="H17" s="379">
        <v>1670</v>
      </c>
      <c r="I17" s="63">
        <v>35243</v>
      </c>
    </row>
    <row r="18" spans="1:9" ht="43.5" customHeight="1">
      <c r="A18" s="44" t="s">
        <v>472</v>
      </c>
      <c r="B18" s="1000">
        <f t="shared" si="1"/>
        <v>31685</v>
      </c>
      <c r="C18" s="379">
        <v>414</v>
      </c>
      <c r="D18" s="1000">
        <f t="shared" si="2"/>
        <v>31271</v>
      </c>
      <c r="E18" s="385" t="s">
        <v>293</v>
      </c>
      <c r="F18" s="379" t="s">
        <v>332</v>
      </c>
      <c r="G18" s="385">
        <v>145</v>
      </c>
      <c r="H18" s="379">
        <v>1580</v>
      </c>
      <c r="I18" s="63">
        <v>29546</v>
      </c>
    </row>
    <row r="19" spans="1:9" ht="43.5" customHeight="1">
      <c r="A19" s="44" t="s">
        <v>474</v>
      </c>
      <c r="B19" s="1000">
        <f t="shared" si="1"/>
        <v>12188</v>
      </c>
      <c r="C19" s="379">
        <v>348</v>
      </c>
      <c r="D19" s="1000">
        <f t="shared" si="2"/>
        <v>11840</v>
      </c>
      <c r="E19" s="385" t="s">
        <v>293</v>
      </c>
      <c r="F19" s="379" t="s">
        <v>293</v>
      </c>
      <c r="G19" s="385" t="s">
        <v>293</v>
      </c>
      <c r="H19" s="379">
        <v>608</v>
      </c>
      <c r="I19" s="63">
        <v>11232</v>
      </c>
    </row>
    <row r="20" spans="1:9" ht="43.5" customHeight="1">
      <c r="A20" s="44" t="s">
        <v>574</v>
      </c>
      <c r="B20" s="1000">
        <f t="shared" si="1"/>
        <v>16233</v>
      </c>
      <c r="C20" s="379">
        <v>182</v>
      </c>
      <c r="D20" s="1000">
        <f t="shared" si="2"/>
        <v>16051</v>
      </c>
      <c r="E20" s="238">
        <v>475</v>
      </c>
      <c r="F20" s="62" t="s">
        <v>332</v>
      </c>
      <c r="G20" s="385" t="s">
        <v>293</v>
      </c>
      <c r="H20" s="379">
        <v>403</v>
      </c>
      <c r="I20" s="63">
        <v>15173</v>
      </c>
    </row>
    <row r="21" spans="1:9" ht="43.5" customHeight="1">
      <c r="A21" s="44" t="s">
        <v>575</v>
      </c>
      <c r="B21" s="1000">
        <f t="shared" si="1"/>
        <v>2644</v>
      </c>
      <c r="C21" s="379">
        <v>392</v>
      </c>
      <c r="D21" s="1000">
        <f t="shared" si="2"/>
        <v>2252</v>
      </c>
      <c r="E21" s="385" t="s">
        <v>293</v>
      </c>
      <c r="F21" s="379" t="s">
        <v>293</v>
      </c>
      <c r="G21" s="385" t="s">
        <v>293</v>
      </c>
      <c r="H21" s="379">
        <v>56</v>
      </c>
      <c r="I21" s="63">
        <v>2196</v>
      </c>
    </row>
    <row r="22" spans="1:9" ht="43.5" customHeight="1">
      <c r="A22" s="44" t="s">
        <v>576</v>
      </c>
      <c r="B22" s="1000">
        <f t="shared" si="1"/>
        <v>14417</v>
      </c>
      <c r="C22" s="379" t="s">
        <v>293</v>
      </c>
      <c r="D22" s="1000">
        <f t="shared" si="2"/>
        <v>14417</v>
      </c>
      <c r="E22" s="238">
        <v>224</v>
      </c>
      <c r="F22" s="62" t="s">
        <v>332</v>
      </c>
      <c r="G22" s="385" t="s">
        <v>293</v>
      </c>
      <c r="H22" s="379">
        <v>345</v>
      </c>
      <c r="I22" s="63">
        <v>13848</v>
      </c>
    </row>
    <row r="23" spans="1:9" ht="43.5" customHeight="1">
      <c r="A23" s="44" t="s">
        <v>343</v>
      </c>
      <c r="B23" s="1000">
        <f t="shared" si="1"/>
        <v>7513</v>
      </c>
      <c r="C23" s="379">
        <v>294</v>
      </c>
      <c r="D23" s="1000">
        <f t="shared" si="2"/>
        <v>7219</v>
      </c>
      <c r="E23" s="385" t="s">
        <v>293</v>
      </c>
      <c r="F23" s="62" t="s">
        <v>293</v>
      </c>
      <c r="G23" s="385">
        <v>22</v>
      </c>
      <c r="H23" s="379">
        <v>495</v>
      </c>
      <c r="I23" s="63">
        <v>6702</v>
      </c>
    </row>
    <row r="24" spans="1:9" ht="43.5" customHeight="1">
      <c r="A24" s="44" t="s">
        <v>577</v>
      </c>
      <c r="B24" s="1000">
        <f t="shared" si="1"/>
        <v>10070</v>
      </c>
      <c r="C24" s="379">
        <v>129</v>
      </c>
      <c r="D24" s="1000">
        <f t="shared" si="2"/>
        <v>9941</v>
      </c>
      <c r="E24" s="385" t="s">
        <v>293</v>
      </c>
      <c r="F24" s="62" t="s">
        <v>332</v>
      </c>
      <c r="G24" s="385" t="s">
        <v>332</v>
      </c>
      <c r="H24" s="379">
        <v>466</v>
      </c>
      <c r="I24" s="63">
        <v>9475</v>
      </c>
    </row>
    <row r="25" spans="1:9" ht="43.5" customHeight="1" thickBot="1">
      <c r="A25" s="381" t="s">
        <v>481</v>
      </c>
      <c r="B25" s="1001">
        <f t="shared" si="1"/>
        <v>15721</v>
      </c>
      <c r="C25" s="382">
        <v>218</v>
      </c>
      <c r="D25" s="1001">
        <f t="shared" si="2"/>
        <v>15503</v>
      </c>
      <c r="E25" s="386">
        <v>131</v>
      </c>
      <c r="F25" s="383" t="s">
        <v>332</v>
      </c>
      <c r="G25" s="382">
        <v>50</v>
      </c>
      <c r="H25" s="383">
        <v>2488</v>
      </c>
      <c r="I25" s="384">
        <v>12834</v>
      </c>
    </row>
    <row r="26" spans="1:9" ht="21" customHeight="1">
      <c r="A26" s="305"/>
      <c r="B26" s="21"/>
      <c r="C26" s="21"/>
      <c r="D26" s="21"/>
      <c r="E26" s="21"/>
      <c r="F26" s="21"/>
      <c r="G26" s="21"/>
      <c r="H26" s="21"/>
      <c r="I26" s="21"/>
    </row>
    <row r="27" spans="1:9" ht="14.25">
      <c r="A27" s="305"/>
      <c r="B27" s="21"/>
      <c r="C27" s="21"/>
      <c r="D27" s="21"/>
      <c r="E27" s="21"/>
      <c r="F27" s="21"/>
      <c r="G27" s="21"/>
      <c r="H27" s="21"/>
      <c r="I27" s="21"/>
    </row>
    <row r="28" spans="1:9" ht="14.25">
      <c r="A28" s="21"/>
      <c r="B28" s="21"/>
      <c r="C28" s="21"/>
      <c r="D28" s="21"/>
      <c r="E28" s="21"/>
      <c r="F28" s="21"/>
      <c r="G28" s="21"/>
      <c r="H28" s="21"/>
      <c r="I28" s="21"/>
    </row>
  </sheetData>
  <mergeCells count="7">
    <mergeCell ref="D2:I2"/>
    <mergeCell ref="D3:D4"/>
    <mergeCell ref="E3:E4"/>
    <mergeCell ref="F3:F4"/>
    <mergeCell ref="G3:G4"/>
    <mergeCell ref="H3:H4"/>
    <mergeCell ref="I3:I4"/>
  </mergeCells>
  <printOptions/>
  <pageMargins left="0.6299212598425197" right="0.5118110236220472" top="0.7480314960629921" bottom="0.5511811023622047" header="0.5118110236220472" footer="0.5118110236220472"/>
  <pageSetup horizontalDpi="1200" verticalDpi="1200" orientation="portrait" paperSize="9" scale="8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25"/>
  <sheetViews>
    <sheetView zoomScale="78" zoomScaleNormal="78" workbookViewId="0" topLeftCell="A1">
      <selection activeCell="D10" sqref="D10"/>
    </sheetView>
  </sheetViews>
  <sheetFormatPr defaultColWidth="9.00390625" defaultRowHeight="14.25"/>
  <cols>
    <col min="1" max="1" width="10.625" style="447" customWidth="1"/>
    <col min="2" max="4" width="25.50390625" style="447" customWidth="1"/>
    <col min="5" max="16384" width="9.00390625" style="447" customWidth="1"/>
  </cols>
  <sheetData>
    <row r="1" spans="1:4" ht="39.75" customHeight="1" thickBot="1">
      <c r="A1" s="388" t="s">
        <v>510</v>
      </c>
      <c r="B1" s="21"/>
      <c r="C1" s="21"/>
      <c r="D1" s="21"/>
    </row>
    <row r="2" spans="1:4" ht="15" customHeight="1">
      <c r="A2" s="389" t="s">
        <v>568</v>
      </c>
      <c r="B2" s="390"/>
      <c r="C2" s="391"/>
      <c r="D2" s="392"/>
    </row>
    <row r="3" spans="1:4" ht="15" customHeight="1">
      <c r="A3" s="393"/>
      <c r="B3" s="60" t="s">
        <v>504</v>
      </c>
      <c r="C3" s="394" t="s">
        <v>505</v>
      </c>
      <c r="D3" s="395" t="s">
        <v>511</v>
      </c>
    </row>
    <row r="4" spans="1:4" ht="17.25" customHeight="1" thickBot="1">
      <c r="A4" s="396" t="s">
        <v>569</v>
      </c>
      <c r="B4" s="397"/>
      <c r="C4" s="398"/>
      <c r="D4" s="399"/>
    </row>
    <row r="5" spans="1:4" ht="24.75" customHeight="1">
      <c r="A5" s="44" t="s">
        <v>707</v>
      </c>
      <c r="B5" s="64">
        <v>24430454</v>
      </c>
      <c r="C5" s="400">
        <v>468079</v>
      </c>
      <c r="D5" s="401">
        <v>23962375</v>
      </c>
    </row>
    <row r="6" spans="1:4" ht="24.75" customHeight="1">
      <c r="A6" s="44">
        <v>17</v>
      </c>
      <c r="B6" s="64">
        <v>23770183</v>
      </c>
      <c r="C6" s="400">
        <v>476225</v>
      </c>
      <c r="D6" s="401">
        <v>23293958</v>
      </c>
    </row>
    <row r="7" spans="1:4" s="448" customFormat="1" ht="27.75" customHeight="1">
      <c r="A7" s="378">
        <v>18</v>
      </c>
      <c r="B7" s="997">
        <f>SUM(B9:B25)</f>
        <v>23043480</v>
      </c>
      <c r="C7" s="998">
        <f>SUM(C9:C25)</f>
        <v>491017</v>
      </c>
      <c r="D7" s="999">
        <f>SUM(D9:D25)</f>
        <v>22552463</v>
      </c>
    </row>
    <row r="8" spans="1:4" ht="11.25" customHeight="1">
      <c r="A8" s="402"/>
      <c r="B8" s="47"/>
      <c r="C8" s="223"/>
      <c r="D8" s="59"/>
    </row>
    <row r="9" spans="1:4" ht="38.25" customHeight="1">
      <c r="A9" s="402" t="s">
        <v>320</v>
      </c>
      <c r="B9" s="1000">
        <f>SUM(C9:D9)</f>
        <v>7241930</v>
      </c>
      <c r="C9" s="379">
        <v>165741</v>
      </c>
      <c r="D9" s="63">
        <v>7076189</v>
      </c>
    </row>
    <row r="10" spans="1:4" ht="38.25" customHeight="1">
      <c r="A10" s="402" t="s">
        <v>324</v>
      </c>
      <c r="B10" s="1000">
        <f aca="true" t="shared" si="0" ref="B10:B25">SUM(C10:D10)</f>
        <v>2301077</v>
      </c>
      <c r="C10" s="379">
        <v>31177</v>
      </c>
      <c r="D10" s="63">
        <v>2269900</v>
      </c>
    </row>
    <row r="11" spans="1:4" ht="38.25" customHeight="1">
      <c r="A11" s="402" t="s">
        <v>325</v>
      </c>
      <c r="B11" s="1000">
        <f t="shared" si="0"/>
        <v>1945267</v>
      </c>
      <c r="C11" s="379" t="s">
        <v>293</v>
      </c>
      <c r="D11" s="63">
        <v>1945267</v>
      </c>
    </row>
    <row r="12" spans="1:4" ht="38.25" customHeight="1">
      <c r="A12" s="402" t="s">
        <v>468</v>
      </c>
      <c r="B12" s="1000">
        <f t="shared" si="0"/>
        <v>1904948</v>
      </c>
      <c r="C12" s="379">
        <v>26388</v>
      </c>
      <c r="D12" s="63">
        <v>1878560</v>
      </c>
    </row>
    <row r="13" spans="1:4" ht="38.25" customHeight="1">
      <c r="A13" s="402" t="s">
        <v>570</v>
      </c>
      <c r="B13" s="1000">
        <f t="shared" si="0"/>
        <v>158904</v>
      </c>
      <c r="C13" s="379" t="s">
        <v>293</v>
      </c>
      <c r="D13" s="63">
        <v>158904</v>
      </c>
    </row>
    <row r="14" spans="1:4" ht="38.25" customHeight="1">
      <c r="A14" s="402" t="s">
        <v>571</v>
      </c>
      <c r="B14" s="1000">
        <f t="shared" si="0"/>
        <v>1257731</v>
      </c>
      <c r="C14" s="379" t="s">
        <v>293</v>
      </c>
      <c r="D14" s="63">
        <v>1257731</v>
      </c>
    </row>
    <row r="15" spans="1:4" ht="38.25" customHeight="1">
      <c r="A15" s="402" t="s">
        <v>572</v>
      </c>
      <c r="B15" s="1000">
        <f t="shared" si="0"/>
        <v>872173</v>
      </c>
      <c r="C15" s="379">
        <v>34878</v>
      </c>
      <c r="D15" s="63">
        <v>837295</v>
      </c>
    </row>
    <row r="16" spans="1:4" ht="38.25" customHeight="1">
      <c r="A16" s="402" t="s">
        <v>573</v>
      </c>
      <c r="B16" s="1000">
        <f t="shared" si="0"/>
        <v>1386997</v>
      </c>
      <c r="C16" s="379">
        <v>49859</v>
      </c>
      <c r="D16" s="63">
        <v>1337138</v>
      </c>
    </row>
    <row r="17" spans="1:4" ht="38.25" customHeight="1">
      <c r="A17" s="402" t="s">
        <v>330</v>
      </c>
      <c r="B17" s="1000">
        <f t="shared" si="0"/>
        <v>1407706</v>
      </c>
      <c r="C17" s="379">
        <v>32166</v>
      </c>
      <c r="D17" s="63">
        <v>1375540</v>
      </c>
    </row>
    <row r="18" spans="1:4" ht="38.25" customHeight="1">
      <c r="A18" s="402" t="s">
        <v>472</v>
      </c>
      <c r="B18" s="1000">
        <f t="shared" si="0"/>
        <v>1151587</v>
      </c>
      <c r="C18" s="379">
        <v>28715</v>
      </c>
      <c r="D18" s="63">
        <v>1122872</v>
      </c>
    </row>
    <row r="19" spans="1:4" ht="38.25" customHeight="1">
      <c r="A19" s="402" t="s">
        <v>474</v>
      </c>
      <c r="B19" s="1000">
        <f t="shared" si="0"/>
        <v>651779</v>
      </c>
      <c r="C19" s="379">
        <v>22221</v>
      </c>
      <c r="D19" s="63">
        <v>629558</v>
      </c>
    </row>
    <row r="20" spans="1:4" ht="38.25" customHeight="1">
      <c r="A20" s="402" t="s">
        <v>574</v>
      </c>
      <c r="B20" s="1000">
        <f t="shared" si="0"/>
        <v>652390</v>
      </c>
      <c r="C20" s="379">
        <v>25969</v>
      </c>
      <c r="D20" s="63">
        <v>626421</v>
      </c>
    </row>
    <row r="21" spans="1:4" ht="38.25" customHeight="1">
      <c r="A21" s="402" t="s">
        <v>575</v>
      </c>
      <c r="B21" s="1000">
        <f t="shared" si="0"/>
        <v>180225</v>
      </c>
      <c r="C21" s="379">
        <v>26441</v>
      </c>
      <c r="D21" s="63">
        <v>153784</v>
      </c>
    </row>
    <row r="22" spans="1:4" ht="38.25" customHeight="1">
      <c r="A22" s="402" t="s">
        <v>576</v>
      </c>
      <c r="B22" s="1000">
        <f t="shared" si="0"/>
        <v>569639</v>
      </c>
      <c r="C22" s="379" t="s">
        <v>293</v>
      </c>
      <c r="D22" s="63">
        <v>569639</v>
      </c>
    </row>
    <row r="23" spans="1:4" ht="38.25" customHeight="1">
      <c r="A23" s="402" t="s">
        <v>343</v>
      </c>
      <c r="B23" s="1000">
        <f t="shared" si="0"/>
        <v>277481</v>
      </c>
      <c r="C23" s="379">
        <v>17523</v>
      </c>
      <c r="D23" s="63">
        <v>259958</v>
      </c>
    </row>
    <row r="24" spans="1:4" ht="38.25" customHeight="1">
      <c r="A24" s="402" t="s">
        <v>577</v>
      </c>
      <c r="B24" s="1000">
        <f t="shared" si="0"/>
        <v>489582</v>
      </c>
      <c r="C24" s="379">
        <v>7625</v>
      </c>
      <c r="D24" s="63">
        <v>481957</v>
      </c>
    </row>
    <row r="25" spans="1:4" ht="38.25" customHeight="1" thickBot="1">
      <c r="A25" s="403" t="s">
        <v>481</v>
      </c>
      <c r="B25" s="1001">
        <f t="shared" si="0"/>
        <v>594064</v>
      </c>
      <c r="C25" s="382">
        <v>22314</v>
      </c>
      <c r="D25" s="384">
        <v>571750</v>
      </c>
    </row>
  </sheetData>
  <printOptions/>
  <pageMargins left="0.7086614173228347" right="0.5118110236220472" top="0.7480314960629921" bottom="0.5511811023622047" header="0.5118110236220472" footer="0.5118110236220472"/>
  <pageSetup horizontalDpi="1200" verticalDpi="1200" orientation="portrait" paperSize="9" scale="9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47"/>
  <sheetViews>
    <sheetView zoomScale="78" zoomScaleNormal="78" workbookViewId="0" topLeftCell="A1">
      <selection activeCell="E9" sqref="E9"/>
    </sheetView>
  </sheetViews>
  <sheetFormatPr defaultColWidth="9.00390625" defaultRowHeight="14.25"/>
  <cols>
    <col min="1" max="1" width="1.625" style="448" customWidth="1"/>
    <col min="2" max="2" width="26.625" style="448" customWidth="1"/>
    <col min="3" max="3" width="1.625" style="448" customWidth="1"/>
    <col min="4" max="6" width="18.625" style="448" customWidth="1"/>
    <col min="7" max="7" width="3.625" style="448" customWidth="1"/>
    <col min="8" max="16384" width="9.00390625" style="448" customWidth="1"/>
  </cols>
  <sheetData>
    <row r="1" spans="1:6" s="447" customFormat="1" ht="33" customHeight="1">
      <c r="A1" s="1251" t="s">
        <v>512</v>
      </c>
      <c r="B1" s="448"/>
      <c r="C1" s="404"/>
      <c r="D1" s="21"/>
      <c r="E1" s="21"/>
      <c r="F1" s="21"/>
    </row>
    <row r="2" spans="2:6" s="447" customFormat="1" ht="14.25" customHeight="1" thickBot="1">
      <c r="B2" s="21"/>
      <c r="C2" s="21"/>
      <c r="D2" s="21"/>
      <c r="E2" s="305" t="s">
        <v>802</v>
      </c>
      <c r="F2" s="21"/>
    </row>
    <row r="3" spans="1:6" s="447" customFormat="1" ht="46.5" customHeight="1" thickBot="1">
      <c r="A3" s="449"/>
      <c r="B3" s="405" t="s">
        <v>513</v>
      </c>
      <c r="C3" s="405"/>
      <c r="D3" s="406" t="s">
        <v>514</v>
      </c>
      <c r="E3" s="405" t="s">
        <v>272</v>
      </c>
      <c r="F3" s="407" t="s">
        <v>511</v>
      </c>
    </row>
    <row r="4" spans="1:6" s="447" customFormat="1" ht="18" customHeight="1">
      <c r="A4" s="450"/>
      <c r="B4" s="283" t="s">
        <v>707</v>
      </c>
      <c r="C4" s="24"/>
      <c r="D4" s="408">
        <v>66585.7</v>
      </c>
      <c r="E4" s="409">
        <v>5991</v>
      </c>
      <c r="F4" s="410">
        <v>60594.7</v>
      </c>
    </row>
    <row r="5" spans="1:6" s="447" customFormat="1" ht="18" customHeight="1">
      <c r="A5" s="450"/>
      <c r="B5" s="24">
        <v>17</v>
      </c>
      <c r="C5" s="24"/>
      <c r="D5" s="408">
        <v>67376.1</v>
      </c>
      <c r="E5" s="409">
        <v>5992</v>
      </c>
      <c r="F5" s="410">
        <v>61384.1</v>
      </c>
    </row>
    <row r="6" spans="1:6" ht="22.5" customHeight="1">
      <c r="A6" s="450"/>
      <c r="B6" s="329">
        <v>18</v>
      </c>
      <c r="C6" s="329"/>
      <c r="D6" s="1002">
        <f>SUM(E6:F6)</f>
        <v>68068.29999999999</v>
      </c>
      <c r="E6" s="1003">
        <f>SUM(E8:E43)</f>
        <v>6121.800000000002</v>
      </c>
      <c r="F6" s="1004">
        <f>SUM(F8:F43)</f>
        <v>61946.499999999985</v>
      </c>
    </row>
    <row r="7" spans="1:6" s="447" customFormat="1" ht="14.25" customHeight="1">
      <c r="A7" s="451"/>
      <c r="B7" s="276"/>
      <c r="C7" s="276"/>
      <c r="D7" s="46"/>
      <c r="E7" s="411"/>
      <c r="F7" s="49"/>
    </row>
    <row r="8" spans="1:6" s="447" customFormat="1" ht="18.75" customHeight="1">
      <c r="A8" s="450"/>
      <c r="B8" s="295" t="s">
        <v>515</v>
      </c>
      <c r="C8" s="295"/>
      <c r="D8" s="1005">
        <f aca="true" t="shared" si="0" ref="D8:D43">SUM(E8:F8)</f>
        <v>7203.400000000001</v>
      </c>
      <c r="E8" s="412">
        <v>316.6</v>
      </c>
      <c r="F8" s="413">
        <v>6886.8</v>
      </c>
    </row>
    <row r="9" spans="1:6" s="447" customFormat="1" ht="18.75" customHeight="1">
      <c r="A9" s="450"/>
      <c r="B9" s="295" t="s">
        <v>516</v>
      </c>
      <c r="C9" s="295"/>
      <c r="D9" s="1005">
        <f t="shared" si="0"/>
        <v>164.60000000000002</v>
      </c>
      <c r="E9" s="412">
        <v>6.8</v>
      </c>
      <c r="F9" s="413">
        <v>157.8</v>
      </c>
    </row>
    <row r="10" spans="1:6" s="447" customFormat="1" ht="18.75" customHeight="1">
      <c r="A10" s="450"/>
      <c r="B10" s="295" t="s">
        <v>517</v>
      </c>
      <c r="C10" s="295"/>
      <c r="D10" s="1005">
        <f t="shared" si="0"/>
        <v>1797.8</v>
      </c>
      <c r="E10" s="437">
        <v>109</v>
      </c>
      <c r="F10" s="413">
        <v>1688.8</v>
      </c>
    </row>
    <row r="11" spans="1:6" s="447" customFormat="1" ht="18.75" customHeight="1">
      <c r="A11" s="450"/>
      <c r="B11" s="295" t="s">
        <v>518</v>
      </c>
      <c r="C11" s="295"/>
      <c r="D11" s="1005">
        <f t="shared" si="0"/>
        <v>56.1</v>
      </c>
      <c r="E11" s="437">
        <v>1</v>
      </c>
      <c r="F11" s="413">
        <v>55.1</v>
      </c>
    </row>
    <row r="12" spans="1:6" s="447" customFormat="1" ht="18.75" customHeight="1">
      <c r="A12" s="450"/>
      <c r="B12" s="295" t="s">
        <v>519</v>
      </c>
      <c r="C12" s="295"/>
      <c r="D12" s="1005">
        <f t="shared" si="0"/>
        <v>705.8</v>
      </c>
      <c r="E12" s="437">
        <v>0</v>
      </c>
      <c r="F12" s="413">
        <v>705.8</v>
      </c>
    </row>
    <row r="13" spans="1:6" s="447" customFormat="1" ht="12" customHeight="1">
      <c r="A13" s="450"/>
      <c r="B13" s="295"/>
      <c r="C13" s="295"/>
      <c r="D13" s="1005"/>
      <c r="E13" s="437"/>
      <c r="F13" s="413"/>
    </row>
    <row r="14" spans="1:6" s="447" customFormat="1" ht="18.75" customHeight="1">
      <c r="A14" s="450"/>
      <c r="B14" s="295" t="s">
        <v>520</v>
      </c>
      <c r="C14" s="295"/>
      <c r="D14" s="1005">
        <f t="shared" si="0"/>
        <v>25458.199999999997</v>
      </c>
      <c r="E14" s="437">
        <v>1729.6</v>
      </c>
      <c r="F14" s="413">
        <v>23728.6</v>
      </c>
    </row>
    <row r="15" spans="1:6" s="447" customFormat="1" ht="18.75" customHeight="1">
      <c r="A15" s="450"/>
      <c r="B15" s="295" t="s">
        <v>521</v>
      </c>
      <c r="C15" s="295"/>
      <c r="D15" s="1005">
        <f t="shared" si="0"/>
        <v>6454.299999999999</v>
      </c>
      <c r="E15" s="437">
        <v>1310.6</v>
      </c>
      <c r="F15" s="413">
        <v>5143.7</v>
      </c>
    </row>
    <row r="16" spans="1:6" s="447" customFormat="1" ht="18.75" customHeight="1">
      <c r="A16" s="450"/>
      <c r="B16" s="295" t="s">
        <v>522</v>
      </c>
      <c r="C16" s="295"/>
      <c r="D16" s="1005">
        <f t="shared" si="0"/>
        <v>7583.9</v>
      </c>
      <c r="E16" s="437">
        <v>1163</v>
      </c>
      <c r="F16" s="413">
        <v>6420.9</v>
      </c>
    </row>
    <row r="17" spans="1:6" s="447" customFormat="1" ht="18.75" customHeight="1">
      <c r="A17" s="450"/>
      <c r="B17" s="295" t="s">
        <v>523</v>
      </c>
      <c r="C17" s="295"/>
      <c r="D17" s="1005">
        <f t="shared" si="0"/>
        <v>1308.6999999999998</v>
      </c>
      <c r="E17" s="437">
        <v>5.6</v>
      </c>
      <c r="F17" s="413">
        <v>1303.1</v>
      </c>
    </row>
    <row r="18" spans="1:6" s="447" customFormat="1" ht="18.75" customHeight="1">
      <c r="A18" s="450"/>
      <c r="B18" s="295" t="s">
        <v>524</v>
      </c>
      <c r="C18" s="295"/>
      <c r="D18" s="1005">
        <f t="shared" si="0"/>
        <v>663.6</v>
      </c>
      <c r="E18" s="437">
        <v>167.8</v>
      </c>
      <c r="F18" s="413">
        <v>495.8</v>
      </c>
    </row>
    <row r="19" spans="1:6" s="447" customFormat="1" ht="12" customHeight="1">
      <c r="A19" s="450"/>
      <c r="B19" s="295"/>
      <c r="C19" s="295"/>
      <c r="D19" s="1005"/>
      <c r="E19" s="437"/>
      <c r="F19" s="413"/>
    </row>
    <row r="20" spans="1:6" s="447" customFormat="1" ht="18.75" customHeight="1">
      <c r="A20" s="450"/>
      <c r="B20" s="295" t="s">
        <v>525</v>
      </c>
      <c r="C20" s="295"/>
      <c r="D20" s="1005">
        <f t="shared" si="0"/>
        <v>161.2</v>
      </c>
      <c r="E20" s="437">
        <v>0</v>
      </c>
      <c r="F20" s="413">
        <v>161.2</v>
      </c>
    </row>
    <row r="21" spans="1:6" s="447" customFormat="1" ht="18.75" customHeight="1">
      <c r="A21" s="450"/>
      <c r="B21" s="295" t="s">
        <v>526</v>
      </c>
      <c r="C21" s="295"/>
      <c r="D21" s="1005">
        <f t="shared" si="0"/>
        <v>254.5</v>
      </c>
      <c r="E21" s="437">
        <v>1.1</v>
      </c>
      <c r="F21" s="413">
        <v>253.4</v>
      </c>
    </row>
    <row r="22" spans="1:6" s="447" customFormat="1" ht="18.75" customHeight="1">
      <c r="A22" s="450"/>
      <c r="B22" s="295" t="s">
        <v>527</v>
      </c>
      <c r="C22" s="295"/>
      <c r="D22" s="1005">
        <f t="shared" si="0"/>
        <v>0</v>
      </c>
      <c r="E22" s="437">
        <v>0</v>
      </c>
      <c r="F22" s="413">
        <v>0</v>
      </c>
    </row>
    <row r="23" spans="1:6" s="447" customFormat="1" ht="18.75" customHeight="1">
      <c r="A23" s="450"/>
      <c r="B23" s="295" t="s">
        <v>528</v>
      </c>
      <c r="C23" s="295"/>
      <c r="D23" s="1005">
        <f t="shared" si="0"/>
        <v>137.3</v>
      </c>
      <c r="E23" s="437">
        <v>5.8</v>
      </c>
      <c r="F23" s="413">
        <v>131.5</v>
      </c>
    </row>
    <row r="24" spans="1:6" s="447" customFormat="1" ht="18.75" customHeight="1">
      <c r="A24" s="450"/>
      <c r="B24" s="295" t="s">
        <v>529</v>
      </c>
      <c r="C24" s="295"/>
      <c r="D24" s="1005">
        <f t="shared" si="0"/>
        <v>25</v>
      </c>
      <c r="E24" s="437">
        <v>0</v>
      </c>
      <c r="F24" s="413">
        <v>25</v>
      </c>
    </row>
    <row r="25" spans="1:6" s="447" customFormat="1" ht="12" customHeight="1">
      <c r="A25" s="450"/>
      <c r="B25" s="295"/>
      <c r="C25" s="295"/>
      <c r="D25" s="1005"/>
      <c r="E25" s="437"/>
      <c r="F25" s="413"/>
    </row>
    <row r="26" spans="1:6" s="447" customFormat="1" ht="18.75" customHeight="1">
      <c r="A26" s="450"/>
      <c r="B26" s="295" t="s">
        <v>530</v>
      </c>
      <c r="C26" s="295"/>
      <c r="D26" s="1005">
        <f t="shared" si="0"/>
        <v>1591.8999999999999</v>
      </c>
      <c r="E26" s="437">
        <v>24.3</v>
      </c>
      <c r="F26" s="413">
        <v>1567.6</v>
      </c>
    </row>
    <row r="27" spans="1:6" s="447" customFormat="1" ht="18.75" customHeight="1">
      <c r="A27" s="450"/>
      <c r="B27" s="295" t="s">
        <v>531</v>
      </c>
      <c r="C27" s="295"/>
      <c r="D27" s="1005">
        <f t="shared" si="0"/>
        <v>25.8</v>
      </c>
      <c r="E27" s="437">
        <v>0.7</v>
      </c>
      <c r="F27" s="413">
        <v>25.1</v>
      </c>
    </row>
    <row r="28" spans="1:6" s="447" customFormat="1" ht="18.75" customHeight="1">
      <c r="A28" s="450"/>
      <c r="B28" s="295" t="s">
        <v>532</v>
      </c>
      <c r="C28" s="295"/>
      <c r="D28" s="1005">
        <f t="shared" si="0"/>
        <v>1981.2</v>
      </c>
      <c r="E28" s="437">
        <v>29.9</v>
      </c>
      <c r="F28" s="413">
        <v>1951.3</v>
      </c>
    </row>
    <row r="29" spans="1:6" s="447" customFormat="1" ht="18.75" customHeight="1">
      <c r="A29" s="450"/>
      <c r="B29" s="295" t="s">
        <v>533</v>
      </c>
      <c r="C29" s="295"/>
      <c r="D29" s="1005">
        <f t="shared" si="0"/>
        <v>8</v>
      </c>
      <c r="E29" s="437">
        <v>0</v>
      </c>
      <c r="F29" s="413">
        <v>8</v>
      </c>
    </row>
    <row r="30" spans="1:6" s="447" customFormat="1" ht="18.75" customHeight="1">
      <c r="A30" s="450"/>
      <c r="B30" s="295" t="s">
        <v>534</v>
      </c>
      <c r="C30" s="295"/>
      <c r="D30" s="1005">
        <f t="shared" si="0"/>
        <v>404.5</v>
      </c>
      <c r="E30" s="437">
        <v>0</v>
      </c>
      <c r="F30" s="413">
        <v>404.5</v>
      </c>
    </row>
    <row r="31" spans="1:6" s="447" customFormat="1" ht="12" customHeight="1">
      <c r="A31" s="450"/>
      <c r="B31" s="295"/>
      <c r="C31" s="295"/>
      <c r="D31" s="1005"/>
      <c r="E31" s="437"/>
      <c r="F31" s="413"/>
    </row>
    <row r="32" spans="1:6" s="447" customFormat="1" ht="18.75" customHeight="1">
      <c r="A32" s="450"/>
      <c r="B32" s="295" t="s">
        <v>535</v>
      </c>
      <c r="C32" s="295"/>
      <c r="D32" s="1005">
        <f t="shared" si="0"/>
        <v>79.4</v>
      </c>
      <c r="E32" s="437">
        <v>0</v>
      </c>
      <c r="F32" s="413">
        <v>79.4</v>
      </c>
    </row>
    <row r="33" spans="1:6" s="447" customFormat="1" ht="18.75" customHeight="1">
      <c r="A33" s="450"/>
      <c r="B33" s="295" t="s">
        <v>536</v>
      </c>
      <c r="C33" s="295"/>
      <c r="D33" s="1005">
        <f t="shared" si="0"/>
        <v>12.1</v>
      </c>
      <c r="E33" s="437">
        <v>0</v>
      </c>
      <c r="F33" s="413">
        <v>12.1</v>
      </c>
    </row>
    <row r="34" spans="1:6" s="447" customFormat="1" ht="18.75" customHeight="1">
      <c r="A34" s="450"/>
      <c r="B34" s="295" t="s">
        <v>537</v>
      </c>
      <c r="C34" s="295"/>
      <c r="D34" s="1005">
        <f t="shared" si="0"/>
        <v>650.8000000000001</v>
      </c>
      <c r="E34" s="437">
        <v>57.1</v>
      </c>
      <c r="F34" s="413">
        <v>593.7</v>
      </c>
    </row>
    <row r="35" spans="1:6" s="447" customFormat="1" ht="18.75" customHeight="1">
      <c r="A35" s="450"/>
      <c r="B35" s="295" t="s">
        <v>538</v>
      </c>
      <c r="C35" s="295"/>
      <c r="D35" s="1005">
        <f t="shared" si="0"/>
        <v>178.6</v>
      </c>
      <c r="E35" s="437">
        <v>24.2</v>
      </c>
      <c r="F35" s="413">
        <v>154.4</v>
      </c>
    </row>
    <row r="36" spans="1:6" s="447" customFormat="1" ht="18.75" customHeight="1">
      <c r="A36" s="450"/>
      <c r="B36" s="295" t="s">
        <v>539</v>
      </c>
      <c r="C36" s="295"/>
      <c r="D36" s="1005">
        <f t="shared" si="0"/>
        <v>193.8</v>
      </c>
      <c r="E36" s="437">
        <v>157.6</v>
      </c>
      <c r="F36" s="413">
        <v>36.2</v>
      </c>
    </row>
    <row r="37" spans="1:6" s="447" customFormat="1" ht="12" customHeight="1">
      <c r="A37" s="450"/>
      <c r="B37" s="295"/>
      <c r="C37" s="295"/>
      <c r="D37" s="1005"/>
      <c r="E37" s="437"/>
      <c r="F37" s="413"/>
    </row>
    <row r="38" spans="1:6" s="447" customFormat="1" ht="18.75" customHeight="1">
      <c r="A38" s="450"/>
      <c r="B38" s="295" t="s">
        <v>540</v>
      </c>
      <c r="C38" s="295"/>
      <c r="D38" s="1005">
        <f t="shared" si="0"/>
        <v>126.7</v>
      </c>
      <c r="E38" s="437">
        <v>1</v>
      </c>
      <c r="F38" s="413">
        <v>125.7</v>
      </c>
    </row>
    <row r="39" spans="1:6" s="447" customFormat="1" ht="18.75" customHeight="1">
      <c r="A39" s="450"/>
      <c r="B39" s="295" t="s">
        <v>541</v>
      </c>
      <c r="C39" s="295"/>
      <c r="D39" s="1005">
        <f t="shared" si="0"/>
        <v>597.2</v>
      </c>
      <c r="E39" s="437">
        <v>36.5</v>
      </c>
      <c r="F39" s="413">
        <v>560.7</v>
      </c>
    </row>
    <row r="40" spans="1:6" s="447" customFormat="1" ht="18.75" customHeight="1">
      <c r="A40" s="450"/>
      <c r="B40" s="295" t="s">
        <v>542</v>
      </c>
      <c r="C40" s="295"/>
      <c r="D40" s="1005">
        <f t="shared" si="0"/>
        <v>497.8</v>
      </c>
      <c r="E40" s="437">
        <v>92</v>
      </c>
      <c r="F40" s="413">
        <v>405.8</v>
      </c>
    </row>
    <row r="41" spans="1:6" s="447" customFormat="1" ht="18.75" customHeight="1">
      <c r="A41" s="450"/>
      <c r="B41" s="295" t="s">
        <v>543</v>
      </c>
      <c r="C41" s="295"/>
      <c r="D41" s="1005">
        <f t="shared" si="0"/>
        <v>302.9</v>
      </c>
      <c r="E41" s="437">
        <v>29.7</v>
      </c>
      <c r="F41" s="413">
        <v>273.2</v>
      </c>
    </row>
    <row r="42" spans="1:6" s="447" customFormat="1" ht="18.75" customHeight="1">
      <c r="A42" s="450"/>
      <c r="B42" s="295" t="s">
        <v>544</v>
      </c>
      <c r="C42" s="295"/>
      <c r="D42" s="1005">
        <f t="shared" si="0"/>
        <v>5909.7</v>
      </c>
      <c r="E42" s="437">
        <v>331.3</v>
      </c>
      <c r="F42" s="413">
        <v>5578.4</v>
      </c>
    </row>
    <row r="43" spans="1:6" s="447" customFormat="1" ht="18.75" customHeight="1" thickBot="1">
      <c r="A43" s="452"/>
      <c r="B43" s="301" t="s">
        <v>545</v>
      </c>
      <c r="C43" s="301"/>
      <c r="D43" s="1006">
        <f t="shared" si="0"/>
        <v>3533.5</v>
      </c>
      <c r="E43" s="443">
        <v>520.6</v>
      </c>
      <c r="F43" s="414">
        <v>3012.9</v>
      </c>
    </row>
    <row r="44" spans="1:3" s="447" customFormat="1" ht="14.25">
      <c r="A44" s="305" t="s">
        <v>546</v>
      </c>
      <c r="B44" s="415"/>
      <c r="C44" s="305"/>
    </row>
    <row r="45" spans="2:3" s="447" customFormat="1" ht="14.25">
      <c r="B45" s="415"/>
      <c r="C45" s="305"/>
    </row>
    <row r="46" spans="1:2" ht="14.25">
      <c r="A46" s="447"/>
      <c r="B46" s="415"/>
    </row>
    <row r="47" ht="14.25">
      <c r="B47" s="415"/>
    </row>
  </sheetData>
  <printOptions/>
  <pageMargins left="0.7480314960629921" right="0.5905511811023623" top="0.7480314960629921" bottom="0.5905511811023623" header="0.5118110236220472" footer="0.5118110236220472"/>
  <pageSetup horizontalDpi="1200" verticalDpi="1200" orientation="portrait" paperSize="9" scale="9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H202"/>
  <sheetViews>
    <sheetView zoomScale="70" zoomScaleNormal="70" workbookViewId="0" topLeftCell="A1">
      <selection activeCell="K12" sqref="K12"/>
    </sheetView>
  </sheetViews>
  <sheetFormatPr defaultColWidth="9.00390625" defaultRowHeight="14.25"/>
  <cols>
    <col min="1" max="2" width="12.00390625" style="447" customWidth="1"/>
    <col min="3" max="3" width="10.625" style="447" customWidth="1"/>
    <col min="4" max="4" width="8.625" style="447" customWidth="1"/>
    <col min="5" max="5" width="10.125" style="447" customWidth="1"/>
    <col min="6" max="6" width="7.50390625" style="447" customWidth="1"/>
    <col min="7" max="7" width="8.625" style="447" customWidth="1"/>
    <col min="8" max="8" width="11.50390625" style="447" customWidth="1"/>
    <col min="9" max="10" width="10.125" style="447" customWidth="1"/>
    <col min="11" max="11" width="10.25390625" style="447" customWidth="1"/>
    <col min="12" max="14" width="8.625" style="447" customWidth="1"/>
    <col min="15" max="15" width="6.875" style="447" customWidth="1"/>
    <col min="16" max="17" width="8.625" style="447" customWidth="1"/>
    <col min="18" max="18" width="10.50390625" style="447" customWidth="1"/>
    <col min="19" max="19" width="8.625" style="447" customWidth="1"/>
    <col min="20" max="20" width="10.125" style="447" customWidth="1"/>
    <col min="21" max="21" width="7.25390625" style="447" customWidth="1"/>
    <col min="22" max="23" width="8.625" style="447" customWidth="1"/>
    <col min="24" max="24" width="7.75390625" style="447" customWidth="1"/>
    <col min="25" max="31" width="8.625" style="447" customWidth="1"/>
    <col min="32" max="33" width="10.25390625" style="447" customWidth="1"/>
    <col min="34" max="16384" width="9.00390625" style="447" customWidth="1"/>
  </cols>
  <sheetData>
    <row r="1" spans="1:34" ht="39.75" customHeight="1">
      <c r="A1" s="416" t="s">
        <v>547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</row>
    <row r="2" spans="1:34" ht="30.75" customHeight="1" thickBo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 t="s">
        <v>0</v>
      </c>
      <c r="AE2" s="20"/>
      <c r="AF2" s="20"/>
      <c r="AG2" s="20"/>
      <c r="AH2" s="20"/>
    </row>
    <row r="3" spans="1:34" ht="4.5" customHeight="1">
      <c r="A3" s="417"/>
      <c r="B3" s="418"/>
      <c r="C3" s="419"/>
      <c r="D3" s="420"/>
      <c r="E3" s="419"/>
      <c r="F3" s="420"/>
      <c r="G3" s="391"/>
      <c r="H3" s="390"/>
      <c r="I3" s="391"/>
      <c r="J3" s="390"/>
      <c r="K3" s="391"/>
      <c r="L3" s="390"/>
      <c r="M3" s="391"/>
      <c r="N3" s="390"/>
      <c r="O3" s="421"/>
      <c r="P3" s="420"/>
      <c r="Q3" s="420"/>
      <c r="R3" s="420"/>
      <c r="S3" s="422"/>
      <c r="T3" s="420"/>
      <c r="U3" s="422"/>
      <c r="V3" s="420"/>
      <c r="W3" s="422"/>
      <c r="X3" s="420"/>
      <c r="Y3" s="420"/>
      <c r="Z3" s="420"/>
      <c r="AA3" s="420"/>
      <c r="AB3" s="423"/>
      <c r="AC3" s="422"/>
      <c r="AD3" s="420"/>
      <c r="AE3" s="422"/>
      <c r="AF3" s="420"/>
      <c r="AG3" s="424"/>
      <c r="AH3" s="20"/>
    </row>
    <row r="4" spans="1:34" ht="30" customHeight="1">
      <c r="A4" s="425" t="s">
        <v>548</v>
      </c>
      <c r="B4" s="1385" t="s">
        <v>549</v>
      </c>
      <c r="C4" s="1383" t="s">
        <v>515</v>
      </c>
      <c r="D4" s="1383" t="s">
        <v>516</v>
      </c>
      <c r="E4" s="1383" t="s">
        <v>517</v>
      </c>
      <c r="F4" s="1383" t="s">
        <v>550</v>
      </c>
      <c r="G4" s="1383" t="s">
        <v>551</v>
      </c>
      <c r="H4" s="1383" t="s">
        <v>552</v>
      </c>
      <c r="I4" s="1383" t="s">
        <v>553</v>
      </c>
      <c r="J4" s="1383" t="s">
        <v>522</v>
      </c>
      <c r="K4" s="1383" t="s">
        <v>554</v>
      </c>
      <c r="L4" s="1383" t="s">
        <v>555</v>
      </c>
      <c r="M4" s="1383" t="s">
        <v>556</v>
      </c>
      <c r="N4" s="1383" t="s">
        <v>557</v>
      </c>
      <c r="O4" s="1383" t="s">
        <v>527</v>
      </c>
      <c r="P4" s="1383" t="s">
        <v>558</v>
      </c>
      <c r="Q4" s="1383" t="s">
        <v>529</v>
      </c>
      <c r="R4" s="1383" t="s">
        <v>530</v>
      </c>
      <c r="S4" s="1383" t="s">
        <v>531</v>
      </c>
      <c r="T4" s="1383" t="s">
        <v>532</v>
      </c>
      <c r="U4" s="1383" t="s">
        <v>533</v>
      </c>
      <c r="V4" s="1383" t="s">
        <v>534</v>
      </c>
      <c r="W4" s="1383" t="s">
        <v>535</v>
      </c>
      <c r="X4" s="1383" t="s">
        <v>536</v>
      </c>
      <c r="Y4" s="1383" t="s">
        <v>537</v>
      </c>
      <c r="Z4" s="1383" t="s">
        <v>538</v>
      </c>
      <c r="AA4" s="1383" t="s">
        <v>539</v>
      </c>
      <c r="AB4" s="1383" t="s">
        <v>559</v>
      </c>
      <c r="AC4" s="1383" t="s">
        <v>541</v>
      </c>
      <c r="AD4" s="1383" t="s">
        <v>542</v>
      </c>
      <c r="AE4" s="1383" t="s">
        <v>543</v>
      </c>
      <c r="AF4" s="1383" t="s">
        <v>544</v>
      </c>
      <c r="AG4" s="1384" t="s">
        <v>545</v>
      </c>
      <c r="AH4" s="20"/>
    </row>
    <row r="5" spans="1:34" ht="4.5" customHeight="1">
      <c r="A5" s="425"/>
      <c r="B5" s="1385"/>
      <c r="C5" s="1383"/>
      <c r="D5" s="1383"/>
      <c r="E5" s="1383"/>
      <c r="F5" s="1383"/>
      <c r="G5" s="1383"/>
      <c r="H5" s="1383"/>
      <c r="I5" s="1383"/>
      <c r="J5" s="1383"/>
      <c r="K5" s="1383"/>
      <c r="L5" s="1383"/>
      <c r="M5" s="1383"/>
      <c r="N5" s="1383"/>
      <c r="O5" s="1383"/>
      <c r="P5" s="1383"/>
      <c r="Q5" s="1383"/>
      <c r="R5" s="1383"/>
      <c r="S5" s="1383"/>
      <c r="T5" s="1383"/>
      <c r="U5" s="1383"/>
      <c r="V5" s="1383"/>
      <c r="W5" s="1383"/>
      <c r="X5" s="1383"/>
      <c r="Y5" s="1383"/>
      <c r="Z5" s="1383"/>
      <c r="AA5" s="1383"/>
      <c r="AB5" s="1383"/>
      <c r="AC5" s="1383"/>
      <c r="AD5" s="1383"/>
      <c r="AE5" s="1383"/>
      <c r="AF5" s="1383"/>
      <c r="AG5" s="1384"/>
      <c r="AH5" s="20"/>
    </row>
    <row r="6" spans="1:34" ht="170.25" customHeight="1">
      <c r="A6" s="426" t="s">
        <v>315</v>
      </c>
      <c r="B6" s="1385"/>
      <c r="C6" s="1383" t="s">
        <v>560</v>
      </c>
      <c r="D6" s="1383" t="s">
        <v>561</v>
      </c>
      <c r="E6" s="1383" t="s">
        <v>560</v>
      </c>
      <c r="F6" s="1383" t="s">
        <v>561</v>
      </c>
      <c r="G6" s="1383"/>
      <c r="H6" s="1383"/>
      <c r="I6" s="1383"/>
      <c r="J6" s="1383"/>
      <c r="K6" s="1383"/>
      <c r="L6" s="1383"/>
      <c r="M6" s="1383"/>
      <c r="N6" s="1383"/>
      <c r="O6" s="1383"/>
      <c r="P6" s="1383"/>
      <c r="Q6" s="1383"/>
      <c r="R6" s="1383"/>
      <c r="S6" s="1383"/>
      <c r="T6" s="1383"/>
      <c r="U6" s="1383"/>
      <c r="V6" s="1383"/>
      <c r="W6" s="1383"/>
      <c r="X6" s="1383"/>
      <c r="Y6" s="1383"/>
      <c r="Z6" s="1383"/>
      <c r="AA6" s="1383"/>
      <c r="AB6" s="1383"/>
      <c r="AC6" s="1383"/>
      <c r="AD6" s="1383"/>
      <c r="AE6" s="1383"/>
      <c r="AF6" s="1383"/>
      <c r="AG6" s="1384"/>
      <c r="AH6" s="20"/>
    </row>
    <row r="7" spans="1:34" ht="4.5" customHeight="1" thickBot="1">
      <c r="A7" s="427"/>
      <c r="B7" s="428"/>
      <c r="C7" s="429"/>
      <c r="D7" s="428"/>
      <c r="E7" s="429"/>
      <c r="F7" s="429"/>
      <c r="G7" s="398"/>
      <c r="H7" s="397"/>
      <c r="I7" s="398"/>
      <c r="J7" s="397"/>
      <c r="K7" s="398"/>
      <c r="L7" s="397"/>
      <c r="M7" s="398"/>
      <c r="N7" s="397"/>
      <c r="O7" s="430"/>
      <c r="P7" s="429"/>
      <c r="Q7" s="429"/>
      <c r="R7" s="429"/>
      <c r="S7" s="430"/>
      <c r="T7" s="429"/>
      <c r="U7" s="430"/>
      <c r="V7" s="429"/>
      <c r="W7" s="430"/>
      <c r="X7" s="429"/>
      <c r="Y7" s="430"/>
      <c r="Z7" s="429"/>
      <c r="AA7" s="430"/>
      <c r="AB7" s="429"/>
      <c r="AC7" s="430"/>
      <c r="AD7" s="429"/>
      <c r="AE7" s="430"/>
      <c r="AF7" s="429"/>
      <c r="AG7" s="431"/>
      <c r="AH7" s="20"/>
    </row>
    <row r="8" spans="1:34" ht="39" customHeight="1">
      <c r="A8" s="44" t="s">
        <v>707</v>
      </c>
      <c r="B8" s="46">
        <v>66585.7</v>
      </c>
      <c r="C8" s="409">
        <v>6976.6</v>
      </c>
      <c r="D8" s="46">
        <v>167.6</v>
      </c>
      <c r="E8" s="409">
        <v>1747</v>
      </c>
      <c r="F8" s="408">
        <v>44.5</v>
      </c>
      <c r="G8" s="411">
        <v>710.5</v>
      </c>
      <c r="H8" s="46">
        <v>24411.1</v>
      </c>
      <c r="I8" s="411">
        <v>6929.5</v>
      </c>
      <c r="J8" s="46">
        <v>7723.6</v>
      </c>
      <c r="K8" s="411">
        <v>1046.4</v>
      </c>
      <c r="L8" s="46">
        <v>495.3</v>
      </c>
      <c r="M8" s="411">
        <v>140</v>
      </c>
      <c r="N8" s="46">
        <v>183.6</v>
      </c>
      <c r="O8" s="409">
        <v>0</v>
      </c>
      <c r="P8" s="408">
        <v>133.5</v>
      </c>
      <c r="Q8" s="408">
        <v>28</v>
      </c>
      <c r="R8" s="408">
        <v>1547.3</v>
      </c>
      <c r="S8" s="409">
        <v>27.6</v>
      </c>
      <c r="T8" s="408">
        <v>1918.4</v>
      </c>
      <c r="U8" s="409">
        <v>10.3</v>
      </c>
      <c r="V8" s="408">
        <v>341.7</v>
      </c>
      <c r="W8" s="409">
        <v>96.5</v>
      </c>
      <c r="X8" s="408">
        <v>11.5</v>
      </c>
      <c r="Y8" s="409">
        <v>612.9</v>
      </c>
      <c r="Z8" s="408">
        <v>212.7</v>
      </c>
      <c r="AA8" s="409">
        <v>163.2</v>
      </c>
      <c r="AB8" s="408">
        <v>78.3</v>
      </c>
      <c r="AC8" s="409">
        <v>469.6</v>
      </c>
      <c r="AD8" s="408">
        <v>542.6</v>
      </c>
      <c r="AE8" s="409">
        <v>332.2</v>
      </c>
      <c r="AF8" s="408">
        <v>5613.8</v>
      </c>
      <c r="AG8" s="432">
        <v>3869.9</v>
      </c>
      <c r="AH8" s="20"/>
    </row>
    <row r="9" spans="1:34" ht="39" customHeight="1">
      <c r="A9" s="44">
        <v>17</v>
      </c>
      <c r="B9" s="46">
        <v>67376.1</v>
      </c>
      <c r="C9" s="409">
        <v>7037.2</v>
      </c>
      <c r="D9" s="46">
        <v>160.8</v>
      </c>
      <c r="E9" s="409">
        <v>1755.3</v>
      </c>
      <c r="F9" s="408">
        <v>54.6</v>
      </c>
      <c r="G9" s="411">
        <v>697.1</v>
      </c>
      <c r="H9" s="46">
        <v>24962.9</v>
      </c>
      <c r="I9" s="411">
        <v>6610.4</v>
      </c>
      <c r="J9" s="46">
        <v>7767</v>
      </c>
      <c r="K9" s="411">
        <v>1141.8</v>
      </c>
      <c r="L9" s="46">
        <v>547.9</v>
      </c>
      <c r="M9" s="411">
        <v>151.4</v>
      </c>
      <c r="N9" s="46">
        <v>211.1</v>
      </c>
      <c r="O9" s="409">
        <v>0</v>
      </c>
      <c r="P9" s="408">
        <v>141.5</v>
      </c>
      <c r="Q9" s="408">
        <v>27</v>
      </c>
      <c r="R9" s="408">
        <v>1581.2</v>
      </c>
      <c r="S9" s="409">
        <v>23.8</v>
      </c>
      <c r="T9" s="408">
        <v>1944.6</v>
      </c>
      <c r="U9" s="409">
        <v>7.3</v>
      </c>
      <c r="V9" s="408">
        <v>364.5</v>
      </c>
      <c r="W9" s="409">
        <v>93.3</v>
      </c>
      <c r="X9" s="408">
        <v>9.8</v>
      </c>
      <c r="Y9" s="409">
        <v>618</v>
      </c>
      <c r="Z9" s="408">
        <v>191.1</v>
      </c>
      <c r="AA9" s="409">
        <v>180.1</v>
      </c>
      <c r="AB9" s="408">
        <v>98.2</v>
      </c>
      <c r="AC9" s="409">
        <v>493.6</v>
      </c>
      <c r="AD9" s="408">
        <v>548.6</v>
      </c>
      <c r="AE9" s="409">
        <v>291.8</v>
      </c>
      <c r="AF9" s="408">
        <v>5860</v>
      </c>
      <c r="AG9" s="432">
        <v>3804.2</v>
      </c>
      <c r="AH9" s="20"/>
    </row>
    <row r="10" spans="1:34" ht="49.5" customHeight="1">
      <c r="A10" s="378">
        <v>18</v>
      </c>
      <c r="B10" s="1002">
        <f>SUM(C10:AG10)</f>
        <v>68068.3</v>
      </c>
      <c r="C10" s="1003">
        <f aca="true" t="shared" si="0" ref="C10:AG10">SUM(C12:C28)</f>
        <v>7203.399999999999</v>
      </c>
      <c r="D10" s="1002">
        <f t="shared" si="0"/>
        <v>164.59999999999997</v>
      </c>
      <c r="E10" s="1003">
        <f t="shared" si="0"/>
        <v>1797.8</v>
      </c>
      <c r="F10" s="1002">
        <f t="shared" si="0"/>
        <v>56.1</v>
      </c>
      <c r="G10" s="1003">
        <f t="shared" si="0"/>
        <v>705.8000000000001</v>
      </c>
      <c r="H10" s="1002">
        <f t="shared" si="0"/>
        <v>25458.2</v>
      </c>
      <c r="I10" s="1003">
        <f t="shared" si="0"/>
        <v>6454.3</v>
      </c>
      <c r="J10" s="1002">
        <f t="shared" si="0"/>
        <v>7583.9</v>
      </c>
      <c r="K10" s="1003">
        <f t="shared" si="0"/>
        <v>1308.7</v>
      </c>
      <c r="L10" s="1002">
        <f t="shared" si="0"/>
        <v>663.6</v>
      </c>
      <c r="M10" s="1003">
        <f t="shared" si="0"/>
        <v>161.2</v>
      </c>
      <c r="N10" s="1002">
        <f t="shared" si="0"/>
        <v>254.5</v>
      </c>
      <c r="O10" s="1003">
        <f t="shared" si="0"/>
        <v>0</v>
      </c>
      <c r="P10" s="1002">
        <f t="shared" si="0"/>
        <v>137.3</v>
      </c>
      <c r="Q10" s="1002">
        <f t="shared" si="0"/>
        <v>25</v>
      </c>
      <c r="R10" s="1002">
        <f t="shared" si="0"/>
        <v>1591.9</v>
      </c>
      <c r="S10" s="1003">
        <f t="shared" si="0"/>
        <v>25.8</v>
      </c>
      <c r="T10" s="1002">
        <f t="shared" si="0"/>
        <v>1981.1999999999996</v>
      </c>
      <c r="U10" s="1003">
        <f t="shared" si="0"/>
        <v>8</v>
      </c>
      <c r="V10" s="1002">
        <f t="shared" si="0"/>
        <v>404.5</v>
      </c>
      <c r="W10" s="1003">
        <f t="shared" si="0"/>
        <v>79.39999999999999</v>
      </c>
      <c r="X10" s="1002">
        <f t="shared" si="0"/>
        <v>12.1</v>
      </c>
      <c r="Y10" s="1003">
        <f t="shared" si="0"/>
        <v>650.8</v>
      </c>
      <c r="Z10" s="1002">
        <f t="shared" si="0"/>
        <v>178.6</v>
      </c>
      <c r="AA10" s="1003">
        <f t="shared" si="0"/>
        <v>193.8</v>
      </c>
      <c r="AB10" s="1002">
        <f t="shared" si="0"/>
        <v>126.7</v>
      </c>
      <c r="AC10" s="1003">
        <f t="shared" si="0"/>
        <v>597.1999999999999</v>
      </c>
      <c r="AD10" s="1002">
        <f t="shared" si="0"/>
        <v>497.8</v>
      </c>
      <c r="AE10" s="1003">
        <f t="shared" si="0"/>
        <v>302.9</v>
      </c>
      <c r="AF10" s="1002">
        <f t="shared" si="0"/>
        <v>5909.7</v>
      </c>
      <c r="AG10" s="1007">
        <f t="shared" si="0"/>
        <v>3533.5</v>
      </c>
      <c r="AH10" s="20"/>
    </row>
    <row r="11" spans="1:34" ht="18" customHeight="1">
      <c r="A11" s="433"/>
      <c r="B11" s="46"/>
      <c r="C11" s="223"/>
      <c r="D11" s="47"/>
      <c r="E11" s="223"/>
      <c r="F11" s="46"/>
      <c r="G11" s="223"/>
      <c r="H11" s="47"/>
      <c r="I11" s="223"/>
      <c r="J11" s="47"/>
      <c r="K11" s="223"/>
      <c r="L11" s="47"/>
      <c r="M11" s="223"/>
      <c r="N11" s="47"/>
      <c r="O11" s="223"/>
      <c r="P11" s="47"/>
      <c r="Q11" s="47"/>
      <c r="R11" s="47"/>
      <c r="S11" s="223"/>
      <c r="T11" s="47"/>
      <c r="U11" s="223"/>
      <c r="V11" s="47"/>
      <c r="W11" s="223"/>
      <c r="X11" s="47"/>
      <c r="Y11" s="223"/>
      <c r="Z11" s="47"/>
      <c r="AA11" s="223"/>
      <c r="AB11" s="47"/>
      <c r="AC11" s="223"/>
      <c r="AD11" s="47"/>
      <c r="AE11" s="223"/>
      <c r="AF11" s="47"/>
      <c r="AG11" s="434"/>
      <c r="AH11" s="20"/>
    </row>
    <row r="12" spans="1:34" ht="59.25" customHeight="1">
      <c r="A12" s="435" t="s">
        <v>322</v>
      </c>
      <c r="B12" s="1008">
        <f aca="true" t="shared" si="1" ref="B12:B28">SUM(C12:AG12)</f>
        <v>20458.299999999996</v>
      </c>
      <c r="C12" s="379">
        <v>2401.6</v>
      </c>
      <c r="D12" s="436">
        <v>64.6</v>
      </c>
      <c r="E12" s="437">
        <v>537.4</v>
      </c>
      <c r="F12" s="438">
        <v>47</v>
      </c>
      <c r="G12" s="437">
        <v>261.8</v>
      </c>
      <c r="H12" s="438">
        <v>8160.1</v>
      </c>
      <c r="I12" s="437">
        <v>1541</v>
      </c>
      <c r="J12" s="438">
        <v>1926.6</v>
      </c>
      <c r="K12" s="437">
        <v>367.3</v>
      </c>
      <c r="L12" s="438">
        <v>215.6</v>
      </c>
      <c r="M12" s="437">
        <v>54.6</v>
      </c>
      <c r="N12" s="438">
        <v>69.9</v>
      </c>
      <c r="O12" s="437" t="s">
        <v>332</v>
      </c>
      <c r="P12" s="438">
        <v>50.2</v>
      </c>
      <c r="Q12" s="438">
        <v>7</v>
      </c>
      <c r="R12" s="438">
        <v>503.1</v>
      </c>
      <c r="S12" s="437">
        <v>4.8</v>
      </c>
      <c r="T12" s="438">
        <v>652.4</v>
      </c>
      <c r="U12" s="437">
        <v>1</v>
      </c>
      <c r="V12" s="438">
        <v>173.1</v>
      </c>
      <c r="W12" s="437">
        <v>24</v>
      </c>
      <c r="X12" s="438">
        <v>6</v>
      </c>
      <c r="Y12" s="437">
        <v>191.7</v>
      </c>
      <c r="Z12" s="438">
        <v>31.8</v>
      </c>
      <c r="AA12" s="437">
        <v>63.6</v>
      </c>
      <c r="AB12" s="438">
        <v>36</v>
      </c>
      <c r="AC12" s="437">
        <v>142.2</v>
      </c>
      <c r="AD12" s="438">
        <v>127.8</v>
      </c>
      <c r="AE12" s="437">
        <v>118.1</v>
      </c>
      <c r="AF12" s="438">
        <v>1796.7</v>
      </c>
      <c r="AG12" s="439">
        <v>881.3</v>
      </c>
      <c r="AH12" s="20"/>
    </row>
    <row r="13" spans="1:34" ht="59.25" customHeight="1">
      <c r="A13" s="435" t="s">
        <v>466</v>
      </c>
      <c r="B13" s="1008">
        <f t="shared" si="1"/>
        <v>6978.7</v>
      </c>
      <c r="C13" s="379">
        <v>641</v>
      </c>
      <c r="D13" s="438">
        <v>6.2</v>
      </c>
      <c r="E13" s="437">
        <v>164.4</v>
      </c>
      <c r="F13" s="438" t="s">
        <v>332</v>
      </c>
      <c r="G13" s="437">
        <v>64.3</v>
      </c>
      <c r="H13" s="438">
        <v>2736.1</v>
      </c>
      <c r="I13" s="437">
        <v>645.6</v>
      </c>
      <c r="J13" s="438">
        <v>772.1</v>
      </c>
      <c r="K13" s="437">
        <v>153.1</v>
      </c>
      <c r="L13" s="438">
        <v>58.7</v>
      </c>
      <c r="M13" s="437">
        <v>17.1</v>
      </c>
      <c r="N13" s="438">
        <v>38.2</v>
      </c>
      <c r="O13" s="437" t="s">
        <v>332</v>
      </c>
      <c r="P13" s="438">
        <v>6.4</v>
      </c>
      <c r="Q13" s="438" t="s">
        <v>332</v>
      </c>
      <c r="R13" s="438">
        <v>162.7</v>
      </c>
      <c r="S13" s="437">
        <v>4</v>
      </c>
      <c r="T13" s="438">
        <v>177.4</v>
      </c>
      <c r="U13" s="437">
        <v>2</v>
      </c>
      <c r="V13" s="438">
        <v>66.5</v>
      </c>
      <c r="W13" s="437">
        <v>7</v>
      </c>
      <c r="X13" s="438" t="s">
        <v>332</v>
      </c>
      <c r="Y13" s="437">
        <v>71.1</v>
      </c>
      <c r="Z13" s="438">
        <v>17.8</v>
      </c>
      <c r="AA13" s="437">
        <v>18.3</v>
      </c>
      <c r="AB13" s="438">
        <v>8</v>
      </c>
      <c r="AC13" s="437">
        <v>46</v>
      </c>
      <c r="AD13" s="438">
        <v>39.2</v>
      </c>
      <c r="AE13" s="437">
        <v>30.4</v>
      </c>
      <c r="AF13" s="438">
        <v>624.9</v>
      </c>
      <c r="AG13" s="439">
        <v>400.2</v>
      </c>
      <c r="AH13" s="20"/>
    </row>
    <row r="14" spans="1:34" ht="59.25" customHeight="1">
      <c r="A14" s="435" t="s">
        <v>467</v>
      </c>
      <c r="B14" s="1008">
        <f t="shared" si="1"/>
        <v>4677.700000000001</v>
      </c>
      <c r="C14" s="379">
        <v>570</v>
      </c>
      <c r="D14" s="438">
        <v>8.2</v>
      </c>
      <c r="E14" s="437">
        <v>119.4</v>
      </c>
      <c r="F14" s="438">
        <v>3.1</v>
      </c>
      <c r="G14" s="437">
        <v>51.9</v>
      </c>
      <c r="H14" s="438">
        <v>1715.9</v>
      </c>
      <c r="I14" s="437">
        <v>443.2</v>
      </c>
      <c r="J14" s="438">
        <v>484.5</v>
      </c>
      <c r="K14" s="437">
        <v>111.9</v>
      </c>
      <c r="L14" s="438">
        <v>29.2</v>
      </c>
      <c r="M14" s="437">
        <v>10.7</v>
      </c>
      <c r="N14" s="438">
        <v>16.2</v>
      </c>
      <c r="O14" s="437" t="s">
        <v>332</v>
      </c>
      <c r="P14" s="438">
        <v>11.3</v>
      </c>
      <c r="Q14" s="438">
        <v>1</v>
      </c>
      <c r="R14" s="438">
        <v>123.8</v>
      </c>
      <c r="S14" s="437">
        <v>2</v>
      </c>
      <c r="T14" s="438">
        <v>157.3</v>
      </c>
      <c r="U14" s="437">
        <v>3</v>
      </c>
      <c r="V14" s="438">
        <v>8.4</v>
      </c>
      <c r="W14" s="437">
        <v>11.5</v>
      </c>
      <c r="X14" s="438" t="s">
        <v>332</v>
      </c>
      <c r="Y14" s="437">
        <v>49.8</v>
      </c>
      <c r="Z14" s="438">
        <v>9</v>
      </c>
      <c r="AA14" s="437">
        <v>1.9</v>
      </c>
      <c r="AB14" s="438">
        <v>8.8</v>
      </c>
      <c r="AC14" s="437">
        <v>6.6</v>
      </c>
      <c r="AD14" s="438">
        <v>21.9</v>
      </c>
      <c r="AE14" s="437">
        <v>22.8</v>
      </c>
      <c r="AF14" s="438">
        <v>457.8</v>
      </c>
      <c r="AG14" s="439">
        <v>216.6</v>
      </c>
      <c r="AH14" s="20"/>
    </row>
    <row r="15" spans="1:34" ht="59.25" customHeight="1">
      <c r="A15" s="435" t="s">
        <v>490</v>
      </c>
      <c r="B15" s="1008">
        <f t="shared" si="1"/>
        <v>5790.5999999999985</v>
      </c>
      <c r="C15" s="379">
        <v>891.8</v>
      </c>
      <c r="D15" s="438">
        <v>31.5</v>
      </c>
      <c r="E15" s="437">
        <v>181.6</v>
      </c>
      <c r="F15" s="438" t="s">
        <v>332</v>
      </c>
      <c r="G15" s="437">
        <v>51.1</v>
      </c>
      <c r="H15" s="438">
        <v>2119.4</v>
      </c>
      <c r="I15" s="437">
        <v>427.1</v>
      </c>
      <c r="J15" s="438">
        <v>650.2</v>
      </c>
      <c r="K15" s="437">
        <v>101.9</v>
      </c>
      <c r="L15" s="438">
        <v>80.2</v>
      </c>
      <c r="M15" s="437">
        <v>13.2</v>
      </c>
      <c r="N15" s="438">
        <v>28.9</v>
      </c>
      <c r="O15" s="437" t="s">
        <v>332</v>
      </c>
      <c r="P15" s="438">
        <v>10.9</v>
      </c>
      <c r="Q15" s="438">
        <v>7</v>
      </c>
      <c r="R15" s="438">
        <v>119.4</v>
      </c>
      <c r="S15" s="437">
        <v>7</v>
      </c>
      <c r="T15" s="438">
        <v>177.6</v>
      </c>
      <c r="U15" s="437" t="s">
        <v>332</v>
      </c>
      <c r="V15" s="438">
        <v>26</v>
      </c>
      <c r="W15" s="437">
        <v>2</v>
      </c>
      <c r="X15" s="438">
        <v>1</v>
      </c>
      <c r="Y15" s="437">
        <v>39.1</v>
      </c>
      <c r="Z15" s="438">
        <v>8.5</v>
      </c>
      <c r="AA15" s="437">
        <v>11</v>
      </c>
      <c r="AB15" s="438">
        <v>13</v>
      </c>
      <c r="AC15" s="437">
        <v>67.7</v>
      </c>
      <c r="AD15" s="438">
        <v>41.6</v>
      </c>
      <c r="AE15" s="437">
        <v>16.4</v>
      </c>
      <c r="AF15" s="438">
        <v>470.8</v>
      </c>
      <c r="AG15" s="439">
        <v>194.7</v>
      </c>
      <c r="AH15" s="20"/>
    </row>
    <row r="16" spans="1:34" ht="59.25" customHeight="1">
      <c r="A16" s="440" t="s">
        <v>491</v>
      </c>
      <c r="B16" s="1008">
        <f t="shared" si="1"/>
        <v>403.3</v>
      </c>
      <c r="C16" s="379">
        <v>67.8</v>
      </c>
      <c r="D16" s="438" t="s">
        <v>332</v>
      </c>
      <c r="E16" s="437">
        <v>15.4</v>
      </c>
      <c r="F16" s="438" t="s">
        <v>332</v>
      </c>
      <c r="G16" s="437">
        <v>12</v>
      </c>
      <c r="H16" s="438">
        <v>159.5</v>
      </c>
      <c r="I16" s="437">
        <v>35.7</v>
      </c>
      <c r="J16" s="438">
        <v>18</v>
      </c>
      <c r="K16" s="437">
        <v>5</v>
      </c>
      <c r="L16" s="438">
        <v>1</v>
      </c>
      <c r="M16" s="437">
        <v>1</v>
      </c>
      <c r="N16" s="438">
        <v>2</v>
      </c>
      <c r="O16" s="437" t="s">
        <v>332</v>
      </c>
      <c r="P16" s="438" t="s">
        <v>332</v>
      </c>
      <c r="Q16" s="438" t="s">
        <v>332</v>
      </c>
      <c r="R16" s="438">
        <v>12.6</v>
      </c>
      <c r="S16" s="437" t="s">
        <v>332</v>
      </c>
      <c r="T16" s="438">
        <v>14.1</v>
      </c>
      <c r="U16" s="437" t="s">
        <v>332</v>
      </c>
      <c r="V16" s="438" t="s">
        <v>332</v>
      </c>
      <c r="W16" s="437" t="s">
        <v>332</v>
      </c>
      <c r="X16" s="438" t="s">
        <v>332</v>
      </c>
      <c r="Y16" s="437">
        <v>4</v>
      </c>
      <c r="Z16" s="438" t="s">
        <v>332</v>
      </c>
      <c r="AA16" s="437" t="s">
        <v>332</v>
      </c>
      <c r="AB16" s="438" t="s">
        <v>332</v>
      </c>
      <c r="AC16" s="437">
        <v>6</v>
      </c>
      <c r="AD16" s="438">
        <v>2.8</v>
      </c>
      <c r="AE16" s="437">
        <v>1</v>
      </c>
      <c r="AF16" s="438">
        <v>33.4</v>
      </c>
      <c r="AG16" s="439">
        <v>12</v>
      </c>
      <c r="AH16" s="20"/>
    </row>
    <row r="17" spans="1:34" ht="59.25" customHeight="1">
      <c r="A17" s="435" t="s">
        <v>492</v>
      </c>
      <c r="B17" s="1008">
        <f t="shared" si="1"/>
        <v>4090.1</v>
      </c>
      <c r="C17" s="379">
        <v>387.7</v>
      </c>
      <c r="D17" s="438">
        <v>10.7</v>
      </c>
      <c r="E17" s="437">
        <v>133.9</v>
      </c>
      <c r="F17" s="438" t="s">
        <v>332</v>
      </c>
      <c r="G17" s="437">
        <v>51.4</v>
      </c>
      <c r="H17" s="438">
        <v>1395</v>
      </c>
      <c r="I17" s="437">
        <v>400.4</v>
      </c>
      <c r="J17" s="438">
        <v>526.3</v>
      </c>
      <c r="K17" s="437">
        <v>64.2</v>
      </c>
      <c r="L17" s="438">
        <v>22</v>
      </c>
      <c r="M17" s="437">
        <v>13.1</v>
      </c>
      <c r="N17" s="438">
        <v>15.9</v>
      </c>
      <c r="O17" s="437" t="s">
        <v>332</v>
      </c>
      <c r="P17" s="438">
        <v>7.9</v>
      </c>
      <c r="Q17" s="438">
        <v>3</v>
      </c>
      <c r="R17" s="438">
        <v>96.8</v>
      </c>
      <c r="S17" s="437">
        <v>2</v>
      </c>
      <c r="T17" s="438">
        <v>113.3</v>
      </c>
      <c r="U17" s="437" t="s">
        <v>332</v>
      </c>
      <c r="V17" s="438">
        <v>18</v>
      </c>
      <c r="W17" s="437">
        <v>3</v>
      </c>
      <c r="X17" s="438" t="s">
        <v>332</v>
      </c>
      <c r="Y17" s="437">
        <v>44</v>
      </c>
      <c r="Z17" s="438">
        <v>11</v>
      </c>
      <c r="AA17" s="437">
        <v>3</v>
      </c>
      <c r="AB17" s="438">
        <v>14</v>
      </c>
      <c r="AC17" s="437">
        <v>77</v>
      </c>
      <c r="AD17" s="438">
        <v>16.2</v>
      </c>
      <c r="AE17" s="437">
        <v>13</v>
      </c>
      <c r="AF17" s="438">
        <v>390.9</v>
      </c>
      <c r="AG17" s="439">
        <v>256.4</v>
      </c>
      <c r="AH17" s="20"/>
    </row>
    <row r="18" spans="1:34" ht="59.25" customHeight="1">
      <c r="A18" s="435" t="s">
        <v>493</v>
      </c>
      <c r="B18" s="1008">
        <f t="shared" si="1"/>
        <v>3587.8000000000006</v>
      </c>
      <c r="C18" s="379">
        <v>298.7</v>
      </c>
      <c r="D18" s="438">
        <v>3.6</v>
      </c>
      <c r="E18" s="437">
        <v>98.2</v>
      </c>
      <c r="F18" s="438" t="s">
        <v>332</v>
      </c>
      <c r="G18" s="437">
        <v>23.9</v>
      </c>
      <c r="H18" s="438">
        <v>1360.5</v>
      </c>
      <c r="I18" s="437">
        <v>339.7</v>
      </c>
      <c r="J18" s="438">
        <v>576.4</v>
      </c>
      <c r="K18" s="437">
        <v>52.9</v>
      </c>
      <c r="L18" s="438">
        <v>18.8</v>
      </c>
      <c r="M18" s="437">
        <v>10.5</v>
      </c>
      <c r="N18" s="438">
        <v>4.8</v>
      </c>
      <c r="O18" s="437" t="s">
        <v>332</v>
      </c>
      <c r="P18" s="438">
        <v>4.4</v>
      </c>
      <c r="Q18" s="438" t="s">
        <v>332</v>
      </c>
      <c r="R18" s="438">
        <v>71</v>
      </c>
      <c r="S18" s="437" t="s">
        <v>332</v>
      </c>
      <c r="T18" s="438">
        <v>86.4</v>
      </c>
      <c r="U18" s="437" t="s">
        <v>332</v>
      </c>
      <c r="V18" s="438">
        <v>14</v>
      </c>
      <c r="W18" s="437">
        <v>1.3</v>
      </c>
      <c r="X18" s="438" t="s">
        <v>332</v>
      </c>
      <c r="Y18" s="437">
        <v>42</v>
      </c>
      <c r="Z18" s="438">
        <v>22</v>
      </c>
      <c r="AA18" s="437">
        <v>10</v>
      </c>
      <c r="AB18" s="438">
        <v>4</v>
      </c>
      <c r="AC18" s="437">
        <v>16</v>
      </c>
      <c r="AD18" s="438">
        <v>15.5</v>
      </c>
      <c r="AE18" s="437">
        <v>12</v>
      </c>
      <c r="AF18" s="438">
        <v>279.5</v>
      </c>
      <c r="AG18" s="439">
        <v>221.7</v>
      </c>
      <c r="AH18" s="20"/>
    </row>
    <row r="19" spans="1:34" ht="59.25" customHeight="1">
      <c r="A19" s="435" t="s">
        <v>494</v>
      </c>
      <c r="B19" s="1008">
        <f t="shared" si="1"/>
        <v>4101</v>
      </c>
      <c r="C19" s="379">
        <v>408.5</v>
      </c>
      <c r="D19" s="438">
        <v>2.4</v>
      </c>
      <c r="E19" s="437">
        <v>96.7</v>
      </c>
      <c r="F19" s="438">
        <v>1</v>
      </c>
      <c r="G19" s="437">
        <v>37.2</v>
      </c>
      <c r="H19" s="438">
        <v>1432.5</v>
      </c>
      <c r="I19" s="437">
        <v>478</v>
      </c>
      <c r="J19" s="438">
        <v>459.3</v>
      </c>
      <c r="K19" s="437">
        <v>66.9</v>
      </c>
      <c r="L19" s="438">
        <v>24</v>
      </c>
      <c r="M19" s="437">
        <v>8.8</v>
      </c>
      <c r="N19" s="438">
        <v>6.6</v>
      </c>
      <c r="O19" s="437" t="s">
        <v>332</v>
      </c>
      <c r="P19" s="438">
        <v>1.5</v>
      </c>
      <c r="Q19" s="438" t="s">
        <v>332</v>
      </c>
      <c r="R19" s="438">
        <v>104.9</v>
      </c>
      <c r="S19" s="437">
        <v>1</v>
      </c>
      <c r="T19" s="438">
        <v>104.5</v>
      </c>
      <c r="U19" s="437" t="s">
        <v>332</v>
      </c>
      <c r="V19" s="438">
        <v>19</v>
      </c>
      <c r="W19" s="437">
        <v>7</v>
      </c>
      <c r="X19" s="438" t="s">
        <v>332</v>
      </c>
      <c r="Y19" s="437">
        <v>42.5</v>
      </c>
      <c r="Z19" s="438">
        <v>6.5</v>
      </c>
      <c r="AA19" s="437">
        <v>14</v>
      </c>
      <c r="AB19" s="438">
        <v>14</v>
      </c>
      <c r="AC19" s="437">
        <v>31.1</v>
      </c>
      <c r="AD19" s="438">
        <v>54.2</v>
      </c>
      <c r="AE19" s="437">
        <v>25.2</v>
      </c>
      <c r="AF19" s="438">
        <v>364.4</v>
      </c>
      <c r="AG19" s="439">
        <v>289.3</v>
      </c>
      <c r="AH19" s="20"/>
    </row>
    <row r="20" spans="1:34" ht="59.25" customHeight="1">
      <c r="A20" s="435" t="s">
        <v>495</v>
      </c>
      <c r="B20" s="1008">
        <f t="shared" si="1"/>
        <v>3740.7999999999997</v>
      </c>
      <c r="C20" s="379">
        <v>361.3</v>
      </c>
      <c r="D20" s="438">
        <v>6.3</v>
      </c>
      <c r="E20" s="437">
        <v>108.6</v>
      </c>
      <c r="F20" s="438" t="s">
        <v>332</v>
      </c>
      <c r="G20" s="437">
        <v>32.2</v>
      </c>
      <c r="H20" s="438">
        <v>1447.3</v>
      </c>
      <c r="I20" s="437">
        <v>408.6</v>
      </c>
      <c r="J20" s="438">
        <v>372</v>
      </c>
      <c r="K20" s="437">
        <v>73.5</v>
      </c>
      <c r="L20" s="438">
        <v>43.3</v>
      </c>
      <c r="M20" s="437">
        <v>8.7</v>
      </c>
      <c r="N20" s="438">
        <v>10</v>
      </c>
      <c r="O20" s="437" t="s">
        <v>332</v>
      </c>
      <c r="P20" s="438">
        <v>6.8</v>
      </c>
      <c r="Q20" s="438">
        <v>2</v>
      </c>
      <c r="R20" s="438">
        <v>93.6</v>
      </c>
      <c r="S20" s="437">
        <v>3</v>
      </c>
      <c r="T20" s="438">
        <v>110.2</v>
      </c>
      <c r="U20" s="437" t="s">
        <v>332</v>
      </c>
      <c r="V20" s="438">
        <v>14</v>
      </c>
      <c r="W20" s="437">
        <v>6</v>
      </c>
      <c r="X20" s="438" t="s">
        <v>332</v>
      </c>
      <c r="Y20" s="437">
        <v>35.5</v>
      </c>
      <c r="Z20" s="438">
        <v>18.6</v>
      </c>
      <c r="AA20" s="437">
        <v>18</v>
      </c>
      <c r="AB20" s="438">
        <v>2</v>
      </c>
      <c r="AC20" s="437">
        <v>38.7</v>
      </c>
      <c r="AD20" s="438">
        <v>26.7</v>
      </c>
      <c r="AE20" s="437">
        <v>10.5</v>
      </c>
      <c r="AF20" s="438">
        <v>289.9</v>
      </c>
      <c r="AG20" s="439">
        <v>193.5</v>
      </c>
      <c r="AH20" s="20"/>
    </row>
    <row r="21" spans="1:34" ht="59.25" customHeight="1">
      <c r="A21" s="435" t="s">
        <v>496</v>
      </c>
      <c r="B21" s="1008">
        <f t="shared" si="1"/>
        <v>4104</v>
      </c>
      <c r="C21" s="379">
        <v>341.2</v>
      </c>
      <c r="D21" s="438">
        <v>3.2</v>
      </c>
      <c r="E21" s="437">
        <v>99.1</v>
      </c>
      <c r="F21" s="438">
        <v>1</v>
      </c>
      <c r="G21" s="437">
        <v>16.2</v>
      </c>
      <c r="H21" s="438">
        <v>1491.5</v>
      </c>
      <c r="I21" s="437">
        <v>497</v>
      </c>
      <c r="J21" s="438">
        <v>565.8</v>
      </c>
      <c r="K21" s="437">
        <v>89.8</v>
      </c>
      <c r="L21" s="438">
        <v>59</v>
      </c>
      <c r="M21" s="437">
        <v>7.5</v>
      </c>
      <c r="N21" s="438">
        <v>20.2</v>
      </c>
      <c r="O21" s="437" t="s">
        <v>332</v>
      </c>
      <c r="P21" s="438">
        <v>5.6</v>
      </c>
      <c r="Q21" s="438">
        <v>1</v>
      </c>
      <c r="R21" s="438">
        <v>80.7</v>
      </c>
      <c r="S21" s="437" t="s">
        <v>332</v>
      </c>
      <c r="T21" s="438">
        <v>112.6</v>
      </c>
      <c r="U21" s="437" t="s">
        <v>332</v>
      </c>
      <c r="V21" s="438">
        <v>24.9</v>
      </c>
      <c r="W21" s="437">
        <v>4</v>
      </c>
      <c r="X21" s="438">
        <v>1</v>
      </c>
      <c r="Y21" s="437">
        <v>38.5</v>
      </c>
      <c r="Z21" s="438">
        <v>6.9</v>
      </c>
      <c r="AA21" s="437">
        <v>12</v>
      </c>
      <c r="AB21" s="438">
        <v>10.9</v>
      </c>
      <c r="AC21" s="437">
        <v>79.5</v>
      </c>
      <c r="AD21" s="438">
        <v>47.2</v>
      </c>
      <c r="AE21" s="437">
        <v>20</v>
      </c>
      <c r="AF21" s="438">
        <v>306.4</v>
      </c>
      <c r="AG21" s="439">
        <v>161.3</v>
      </c>
      <c r="AH21" s="20"/>
    </row>
    <row r="22" spans="1:34" ht="59.25" customHeight="1">
      <c r="A22" s="435" t="s">
        <v>474</v>
      </c>
      <c r="B22" s="1008">
        <f t="shared" si="1"/>
        <v>1853.8999999999999</v>
      </c>
      <c r="C22" s="379">
        <v>140.9</v>
      </c>
      <c r="D22" s="438">
        <v>6.1</v>
      </c>
      <c r="E22" s="437">
        <v>46.8</v>
      </c>
      <c r="F22" s="438" t="s">
        <v>332</v>
      </c>
      <c r="G22" s="437">
        <v>7</v>
      </c>
      <c r="H22" s="438">
        <v>562.8</v>
      </c>
      <c r="I22" s="437">
        <v>251.8</v>
      </c>
      <c r="J22" s="438">
        <v>221.6</v>
      </c>
      <c r="K22" s="437">
        <v>57.3</v>
      </c>
      <c r="L22" s="438">
        <v>24.6</v>
      </c>
      <c r="M22" s="437">
        <v>1</v>
      </c>
      <c r="N22" s="438">
        <v>9</v>
      </c>
      <c r="O22" s="437" t="s">
        <v>332</v>
      </c>
      <c r="P22" s="438">
        <v>11</v>
      </c>
      <c r="Q22" s="438">
        <v>3</v>
      </c>
      <c r="R22" s="438">
        <v>48.9</v>
      </c>
      <c r="S22" s="437">
        <v>1</v>
      </c>
      <c r="T22" s="438">
        <v>37.5</v>
      </c>
      <c r="U22" s="437" t="s">
        <v>332</v>
      </c>
      <c r="V22" s="438">
        <v>6</v>
      </c>
      <c r="W22" s="437">
        <v>5</v>
      </c>
      <c r="X22" s="438">
        <v>1.1</v>
      </c>
      <c r="Y22" s="437">
        <v>17</v>
      </c>
      <c r="Z22" s="438">
        <v>19.7</v>
      </c>
      <c r="AA22" s="437">
        <v>6</v>
      </c>
      <c r="AB22" s="438">
        <v>1</v>
      </c>
      <c r="AC22" s="437">
        <v>25</v>
      </c>
      <c r="AD22" s="438">
        <v>19.2</v>
      </c>
      <c r="AE22" s="437">
        <v>5.5</v>
      </c>
      <c r="AF22" s="438">
        <v>189.4</v>
      </c>
      <c r="AG22" s="439">
        <v>128.7</v>
      </c>
      <c r="AH22" s="20"/>
    </row>
    <row r="23" spans="1:34" ht="59.25" customHeight="1">
      <c r="A23" s="435" t="s">
        <v>497</v>
      </c>
      <c r="B23" s="1008">
        <f t="shared" si="1"/>
        <v>1777.1</v>
      </c>
      <c r="C23" s="379">
        <v>160.6</v>
      </c>
      <c r="D23" s="438">
        <v>4.7</v>
      </c>
      <c r="E23" s="437">
        <v>39.9</v>
      </c>
      <c r="F23" s="438">
        <v>1</v>
      </c>
      <c r="G23" s="437">
        <v>14</v>
      </c>
      <c r="H23" s="438">
        <v>576</v>
      </c>
      <c r="I23" s="437">
        <v>232.3</v>
      </c>
      <c r="J23" s="438">
        <v>209.4</v>
      </c>
      <c r="K23" s="437">
        <v>31.5</v>
      </c>
      <c r="L23" s="438">
        <v>21</v>
      </c>
      <c r="M23" s="437">
        <v>2</v>
      </c>
      <c r="N23" s="438">
        <v>7</v>
      </c>
      <c r="O23" s="437" t="s">
        <v>332</v>
      </c>
      <c r="P23" s="438">
        <v>3.5</v>
      </c>
      <c r="Q23" s="438" t="s">
        <v>332</v>
      </c>
      <c r="R23" s="438">
        <v>34.8</v>
      </c>
      <c r="S23" s="437">
        <v>1</v>
      </c>
      <c r="T23" s="438">
        <v>50.3</v>
      </c>
      <c r="U23" s="437" t="s">
        <v>332</v>
      </c>
      <c r="V23" s="438">
        <v>20</v>
      </c>
      <c r="W23" s="437" t="s">
        <v>332</v>
      </c>
      <c r="X23" s="438" t="s">
        <v>332</v>
      </c>
      <c r="Y23" s="437">
        <v>16.5</v>
      </c>
      <c r="Z23" s="438">
        <v>6</v>
      </c>
      <c r="AA23" s="437">
        <v>10</v>
      </c>
      <c r="AB23" s="438">
        <v>4</v>
      </c>
      <c r="AC23" s="437">
        <v>6</v>
      </c>
      <c r="AD23" s="438">
        <v>19.1</v>
      </c>
      <c r="AE23" s="437">
        <v>5</v>
      </c>
      <c r="AF23" s="438">
        <v>161.6</v>
      </c>
      <c r="AG23" s="439">
        <v>139.9</v>
      </c>
      <c r="AH23" s="20"/>
    </row>
    <row r="24" spans="1:34" ht="59.25" customHeight="1">
      <c r="A24" s="435" t="s">
        <v>498</v>
      </c>
      <c r="B24" s="1008">
        <f t="shared" si="1"/>
        <v>528.1</v>
      </c>
      <c r="C24" s="379">
        <v>33.2</v>
      </c>
      <c r="D24" s="438">
        <v>1</v>
      </c>
      <c r="E24" s="437">
        <v>14</v>
      </c>
      <c r="F24" s="438">
        <v>3</v>
      </c>
      <c r="G24" s="437">
        <v>2</v>
      </c>
      <c r="H24" s="438">
        <v>166.3</v>
      </c>
      <c r="I24" s="437">
        <v>44.1</v>
      </c>
      <c r="J24" s="438">
        <v>90.4</v>
      </c>
      <c r="K24" s="437">
        <v>9</v>
      </c>
      <c r="L24" s="438">
        <v>13</v>
      </c>
      <c r="M24" s="437">
        <v>1</v>
      </c>
      <c r="N24" s="438">
        <v>2</v>
      </c>
      <c r="O24" s="437" t="s">
        <v>332</v>
      </c>
      <c r="P24" s="438">
        <v>2</v>
      </c>
      <c r="Q24" s="438" t="s">
        <v>332</v>
      </c>
      <c r="R24" s="438">
        <v>6.4</v>
      </c>
      <c r="S24" s="437" t="s">
        <v>332</v>
      </c>
      <c r="T24" s="438">
        <v>11</v>
      </c>
      <c r="U24" s="437" t="s">
        <v>332</v>
      </c>
      <c r="V24" s="438">
        <v>2</v>
      </c>
      <c r="W24" s="437" t="s">
        <v>332</v>
      </c>
      <c r="X24" s="438" t="s">
        <v>332</v>
      </c>
      <c r="Y24" s="437">
        <v>4</v>
      </c>
      <c r="Z24" s="438">
        <v>5</v>
      </c>
      <c r="AA24" s="437">
        <v>8</v>
      </c>
      <c r="AB24" s="438">
        <v>2</v>
      </c>
      <c r="AC24" s="437">
        <v>10.5</v>
      </c>
      <c r="AD24" s="438">
        <v>5.8</v>
      </c>
      <c r="AE24" s="437" t="s">
        <v>332</v>
      </c>
      <c r="AF24" s="438">
        <v>44.8</v>
      </c>
      <c r="AG24" s="439">
        <v>47.6</v>
      </c>
      <c r="AH24" s="20"/>
    </row>
    <row r="25" spans="1:34" ht="59.25" customHeight="1">
      <c r="A25" s="435" t="s">
        <v>499</v>
      </c>
      <c r="B25" s="1008">
        <f t="shared" si="1"/>
        <v>1336</v>
      </c>
      <c r="C25" s="379">
        <v>134.4</v>
      </c>
      <c r="D25" s="438">
        <v>8</v>
      </c>
      <c r="E25" s="437">
        <v>34</v>
      </c>
      <c r="F25" s="438" t="s">
        <v>332</v>
      </c>
      <c r="G25" s="437">
        <v>31</v>
      </c>
      <c r="H25" s="438">
        <v>573.8</v>
      </c>
      <c r="I25" s="437">
        <v>102.1</v>
      </c>
      <c r="J25" s="438">
        <v>73</v>
      </c>
      <c r="K25" s="437">
        <v>23</v>
      </c>
      <c r="L25" s="438">
        <v>4</v>
      </c>
      <c r="M25" s="437">
        <v>3</v>
      </c>
      <c r="N25" s="438">
        <v>1</v>
      </c>
      <c r="O25" s="437" t="s">
        <v>332</v>
      </c>
      <c r="P25" s="438">
        <v>3</v>
      </c>
      <c r="Q25" s="438">
        <v>1</v>
      </c>
      <c r="R25" s="438">
        <v>39.3</v>
      </c>
      <c r="S25" s="437" t="s">
        <v>332</v>
      </c>
      <c r="T25" s="438">
        <v>50.4</v>
      </c>
      <c r="U25" s="437" t="s">
        <v>332</v>
      </c>
      <c r="V25" s="438">
        <v>5.6</v>
      </c>
      <c r="W25" s="437">
        <v>3</v>
      </c>
      <c r="X25" s="438" t="s">
        <v>332</v>
      </c>
      <c r="Y25" s="437">
        <v>11</v>
      </c>
      <c r="Z25" s="438">
        <v>3</v>
      </c>
      <c r="AA25" s="437">
        <v>2</v>
      </c>
      <c r="AB25" s="438" t="s">
        <v>332</v>
      </c>
      <c r="AC25" s="437">
        <v>1</v>
      </c>
      <c r="AD25" s="438">
        <v>20.2</v>
      </c>
      <c r="AE25" s="437">
        <v>2</v>
      </c>
      <c r="AF25" s="438">
        <v>119.7</v>
      </c>
      <c r="AG25" s="439">
        <v>87.5</v>
      </c>
      <c r="AH25" s="20"/>
    </row>
    <row r="26" spans="1:34" ht="59.25" customHeight="1">
      <c r="A26" s="435" t="s">
        <v>500</v>
      </c>
      <c r="B26" s="1008">
        <f t="shared" si="1"/>
        <v>1125.8</v>
      </c>
      <c r="C26" s="379">
        <v>79.5</v>
      </c>
      <c r="D26" s="438">
        <v>2</v>
      </c>
      <c r="E26" s="437">
        <v>27.7</v>
      </c>
      <c r="F26" s="438" t="s">
        <v>332</v>
      </c>
      <c r="G26" s="437">
        <v>1</v>
      </c>
      <c r="H26" s="438">
        <v>462.4</v>
      </c>
      <c r="I26" s="437">
        <v>102.6</v>
      </c>
      <c r="J26" s="438">
        <v>107.8</v>
      </c>
      <c r="K26" s="437">
        <v>24.2</v>
      </c>
      <c r="L26" s="438">
        <v>10.6</v>
      </c>
      <c r="M26" s="437">
        <v>2</v>
      </c>
      <c r="N26" s="438">
        <v>4</v>
      </c>
      <c r="O26" s="437" t="s">
        <v>332</v>
      </c>
      <c r="P26" s="438">
        <v>4</v>
      </c>
      <c r="Q26" s="438" t="s">
        <v>332</v>
      </c>
      <c r="R26" s="438">
        <v>22.2</v>
      </c>
      <c r="S26" s="437" t="s">
        <v>332</v>
      </c>
      <c r="T26" s="438">
        <v>32</v>
      </c>
      <c r="U26" s="437" t="s">
        <v>332</v>
      </c>
      <c r="V26" s="438">
        <v>2</v>
      </c>
      <c r="W26" s="437" t="s">
        <v>332</v>
      </c>
      <c r="X26" s="438" t="s">
        <v>332</v>
      </c>
      <c r="Y26" s="437">
        <v>14</v>
      </c>
      <c r="Z26" s="438">
        <v>7.9</v>
      </c>
      <c r="AA26" s="437">
        <v>5</v>
      </c>
      <c r="AB26" s="438">
        <v>1</v>
      </c>
      <c r="AC26" s="437">
        <v>4</v>
      </c>
      <c r="AD26" s="438">
        <v>4.8</v>
      </c>
      <c r="AE26" s="437">
        <v>6</v>
      </c>
      <c r="AF26" s="438">
        <v>114.5</v>
      </c>
      <c r="AG26" s="439">
        <v>84.6</v>
      </c>
      <c r="AH26" s="20"/>
    </row>
    <row r="27" spans="1:34" ht="59.25" customHeight="1">
      <c r="A27" s="435" t="s">
        <v>501</v>
      </c>
      <c r="B27" s="1008">
        <f t="shared" si="1"/>
        <v>1392.3999999999999</v>
      </c>
      <c r="C27" s="379">
        <v>117.5</v>
      </c>
      <c r="D27" s="438">
        <v>1.7</v>
      </c>
      <c r="E27" s="437">
        <v>36.4</v>
      </c>
      <c r="F27" s="438" t="s">
        <v>332</v>
      </c>
      <c r="G27" s="437">
        <v>20.8</v>
      </c>
      <c r="H27" s="438">
        <v>472.4</v>
      </c>
      <c r="I27" s="437">
        <v>169.2</v>
      </c>
      <c r="J27" s="438">
        <v>175.3</v>
      </c>
      <c r="K27" s="437">
        <v>29.3</v>
      </c>
      <c r="L27" s="438">
        <v>12.7</v>
      </c>
      <c r="M27" s="437">
        <v>6</v>
      </c>
      <c r="N27" s="438">
        <v>5.6</v>
      </c>
      <c r="O27" s="437" t="s">
        <v>332</v>
      </c>
      <c r="P27" s="438">
        <v>2.8</v>
      </c>
      <c r="Q27" s="438" t="s">
        <v>332</v>
      </c>
      <c r="R27" s="438">
        <v>30.7</v>
      </c>
      <c r="S27" s="437" t="s">
        <v>332</v>
      </c>
      <c r="T27" s="438">
        <v>41.6</v>
      </c>
      <c r="U27" s="437" t="s">
        <v>332</v>
      </c>
      <c r="V27" s="438">
        <v>1</v>
      </c>
      <c r="W27" s="437" t="s">
        <v>332</v>
      </c>
      <c r="X27" s="438" t="s">
        <v>332</v>
      </c>
      <c r="Y27" s="437">
        <v>11.8</v>
      </c>
      <c r="Z27" s="438">
        <v>2.9</v>
      </c>
      <c r="AA27" s="437">
        <v>3</v>
      </c>
      <c r="AB27" s="438">
        <v>1</v>
      </c>
      <c r="AC27" s="437">
        <v>1</v>
      </c>
      <c r="AD27" s="438">
        <v>7</v>
      </c>
      <c r="AE27" s="437">
        <v>6</v>
      </c>
      <c r="AF27" s="438">
        <v>131.4</v>
      </c>
      <c r="AG27" s="439">
        <v>105.3</v>
      </c>
      <c r="AH27" s="20"/>
    </row>
    <row r="28" spans="1:34" ht="59.25" customHeight="1" thickBot="1">
      <c r="A28" s="441" t="s">
        <v>562</v>
      </c>
      <c r="B28" s="1009">
        <f t="shared" si="1"/>
        <v>2122.7</v>
      </c>
      <c r="C28" s="382">
        <v>167.7</v>
      </c>
      <c r="D28" s="442">
        <v>4.4</v>
      </c>
      <c r="E28" s="443">
        <v>44.3</v>
      </c>
      <c r="F28" s="442" t="s">
        <v>332</v>
      </c>
      <c r="G28" s="443">
        <v>28</v>
      </c>
      <c r="H28" s="442">
        <v>626.7</v>
      </c>
      <c r="I28" s="443">
        <v>335.9</v>
      </c>
      <c r="J28" s="442">
        <v>355.2</v>
      </c>
      <c r="K28" s="443">
        <v>47.9</v>
      </c>
      <c r="L28" s="442">
        <v>25.9</v>
      </c>
      <c r="M28" s="443">
        <v>1</v>
      </c>
      <c r="N28" s="442">
        <v>13.2</v>
      </c>
      <c r="O28" s="443" t="s">
        <v>332</v>
      </c>
      <c r="P28" s="442">
        <v>6</v>
      </c>
      <c r="Q28" s="442" t="s">
        <v>332</v>
      </c>
      <c r="R28" s="442">
        <v>41</v>
      </c>
      <c r="S28" s="443" t="s">
        <v>332</v>
      </c>
      <c r="T28" s="442">
        <v>52.6</v>
      </c>
      <c r="U28" s="443">
        <v>2</v>
      </c>
      <c r="V28" s="442">
        <v>4</v>
      </c>
      <c r="W28" s="443">
        <v>5.6</v>
      </c>
      <c r="X28" s="442">
        <v>3</v>
      </c>
      <c r="Y28" s="443">
        <v>18.3</v>
      </c>
      <c r="Z28" s="442">
        <v>2</v>
      </c>
      <c r="AA28" s="443">
        <v>8</v>
      </c>
      <c r="AB28" s="442">
        <v>7</v>
      </c>
      <c r="AC28" s="443">
        <v>38.9</v>
      </c>
      <c r="AD28" s="442">
        <v>28.6</v>
      </c>
      <c r="AE28" s="443">
        <v>9</v>
      </c>
      <c r="AF28" s="442">
        <v>133.6</v>
      </c>
      <c r="AG28" s="444">
        <v>112.9</v>
      </c>
      <c r="AH28" s="20"/>
    </row>
    <row r="29" spans="1:34" ht="19.5" customHeight="1">
      <c r="A29" s="445" t="s">
        <v>563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</row>
    <row r="30" spans="1:34" ht="15" customHeight="1">
      <c r="A30" s="149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</row>
    <row r="31" spans="1:34" ht="14.2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</row>
    <row r="32" spans="1:34" ht="14.2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</row>
    <row r="33" spans="1:34" ht="14.25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</row>
    <row r="34" spans="1:34" ht="14.2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</row>
    <row r="35" spans="1:34" ht="14.2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</row>
    <row r="36" spans="1:34" ht="14.25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</row>
    <row r="37" spans="1:34" ht="14.25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</row>
    <row r="38" spans="1:34" ht="14.25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</row>
    <row r="39" spans="1:34" ht="14.25">
      <c r="A39" s="20"/>
      <c r="B39" s="446"/>
      <c r="C39" s="446"/>
      <c r="D39" s="446"/>
      <c r="E39" s="446"/>
      <c r="F39" s="446"/>
      <c r="G39" s="446"/>
      <c r="H39" s="446"/>
      <c r="I39" s="446"/>
      <c r="J39" s="446"/>
      <c r="K39" s="446"/>
      <c r="L39" s="446"/>
      <c r="M39" s="446"/>
      <c r="N39" s="446"/>
      <c r="O39" s="446"/>
      <c r="P39" s="446"/>
      <c r="Q39" s="446"/>
      <c r="R39" s="446"/>
      <c r="S39" s="446"/>
      <c r="T39" s="446"/>
      <c r="U39" s="446"/>
      <c r="V39" s="446"/>
      <c r="W39" s="446"/>
      <c r="X39" s="446"/>
      <c r="Y39" s="446"/>
      <c r="Z39" s="446"/>
      <c r="AA39" s="446"/>
      <c r="AB39" s="446"/>
      <c r="AC39" s="446"/>
      <c r="AD39" s="446"/>
      <c r="AE39" s="446"/>
      <c r="AF39" s="446"/>
      <c r="AG39" s="446"/>
      <c r="AH39" s="20"/>
    </row>
    <row r="40" spans="1:34" ht="14.25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</row>
    <row r="41" spans="1:34" ht="14.25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</row>
    <row r="42" spans="1:34" ht="14.25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</row>
    <row r="43" spans="1:34" ht="14.25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</row>
    <row r="44" spans="1:34" ht="14.25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</row>
    <row r="45" spans="1:34" ht="14.25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</row>
    <row r="46" spans="1:34" ht="14.25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</row>
    <row r="47" spans="1:34" ht="14.25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</row>
    <row r="48" spans="1:34" ht="14.25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</row>
    <row r="49" spans="1:34" ht="14.2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</row>
    <row r="50" spans="1:34" ht="14.25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</row>
    <row r="51" spans="1:34" ht="14.25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</row>
    <row r="52" spans="1:34" ht="14.25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</row>
    <row r="53" spans="1:34" ht="14.25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</row>
    <row r="54" spans="1:34" ht="14.25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</row>
    <row r="55" spans="1:34" ht="14.25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</row>
    <row r="56" spans="1:34" ht="14.25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</row>
    <row r="57" spans="1:34" ht="14.25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</row>
    <row r="58" spans="1:34" ht="14.2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</row>
    <row r="59" spans="1:34" ht="14.25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</row>
    <row r="60" spans="1:34" ht="14.25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</row>
    <row r="61" spans="1:34" ht="14.25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</row>
    <row r="62" spans="1:34" ht="14.25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</row>
    <row r="63" spans="1:34" ht="14.25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</row>
    <row r="64" spans="1:34" ht="14.25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</row>
    <row r="65" spans="1:34" ht="14.25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</row>
    <row r="66" spans="1:34" ht="14.25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</row>
    <row r="67" spans="1:34" ht="14.25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</row>
    <row r="68" spans="1:34" ht="14.25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</row>
    <row r="69" spans="1:34" ht="14.25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</row>
    <row r="70" spans="1:34" ht="14.25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</row>
    <row r="71" spans="1:34" ht="14.25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</row>
    <row r="72" spans="1:34" ht="14.25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</row>
    <row r="73" spans="1:34" ht="14.25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</row>
    <row r="74" spans="1:34" ht="14.25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</row>
    <row r="75" spans="1:34" ht="14.25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</row>
    <row r="76" spans="1:34" ht="14.25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</row>
    <row r="77" spans="1:34" ht="14.25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</row>
    <row r="78" spans="1:34" ht="14.25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</row>
    <row r="79" spans="1:34" ht="14.25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</row>
    <row r="80" spans="1:34" ht="14.25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</row>
    <row r="81" spans="1:34" ht="14.25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</row>
    <row r="82" spans="1:34" ht="14.25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</row>
    <row r="83" spans="1:34" ht="14.25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</row>
    <row r="84" spans="1:34" ht="14.25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</row>
    <row r="85" spans="1:34" ht="14.25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</row>
    <row r="86" spans="1:34" ht="14.25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</row>
    <row r="87" spans="1:34" ht="14.25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</row>
    <row r="88" spans="1:34" ht="14.25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</row>
    <row r="89" spans="1:34" ht="14.25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</row>
    <row r="90" spans="1:34" ht="14.25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</row>
    <row r="91" spans="1:34" ht="14.25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</row>
    <row r="92" spans="1:34" ht="14.25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</row>
    <row r="93" spans="1:34" ht="14.25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</row>
    <row r="94" spans="1:34" ht="14.25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</row>
    <row r="95" spans="1:34" ht="14.25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</row>
    <row r="96" spans="1:34" ht="14.25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</row>
    <row r="97" spans="1:34" ht="14.25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</row>
    <row r="98" spans="1:34" ht="14.25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</row>
    <row r="99" spans="1:34" ht="14.25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</row>
    <row r="100" spans="1:34" ht="14.25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</row>
    <row r="101" spans="1:34" ht="14.25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</row>
    <row r="102" spans="1:34" ht="14.25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</row>
    <row r="103" spans="1:34" ht="14.25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</row>
    <row r="104" spans="1:34" ht="14.25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</row>
    <row r="105" spans="1:34" ht="14.25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</row>
    <row r="106" spans="1:34" ht="14.25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</row>
    <row r="107" spans="1:34" ht="14.25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</row>
    <row r="108" spans="1:34" ht="14.25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</row>
    <row r="109" spans="1:34" ht="14.25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</row>
    <row r="110" spans="1:34" ht="14.25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</row>
    <row r="111" spans="1:34" ht="14.25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</row>
    <row r="112" spans="1:34" ht="14.25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</row>
    <row r="113" spans="1:34" ht="14.25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</row>
    <row r="114" spans="1:34" ht="14.25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</row>
    <row r="115" spans="1:34" ht="14.25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</row>
    <row r="116" spans="1:34" ht="14.25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</row>
    <row r="117" spans="1:34" ht="14.25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</row>
    <row r="118" spans="1:34" ht="14.25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</row>
    <row r="119" spans="1:34" ht="14.25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</row>
    <row r="120" spans="1:34" ht="14.25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</row>
    <row r="121" spans="1:34" ht="14.25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</row>
    <row r="122" spans="1:34" ht="14.25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</row>
    <row r="123" spans="1:34" ht="14.25">
      <c r="A123" s="20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</row>
    <row r="124" spans="1:34" ht="14.25">
      <c r="A124" s="20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</row>
    <row r="125" spans="1:34" ht="14.25">
      <c r="A125" s="20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</row>
    <row r="126" spans="1:34" ht="14.25">
      <c r="A126" s="20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</row>
    <row r="127" spans="1:34" ht="14.25">
      <c r="A127" s="20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</row>
    <row r="128" spans="1:34" ht="14.25">
      <c r="A128" s="20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</row>
    <row r="129" spans="1:34" ht="14.25">
      <c r="A129" s="20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</row>
    <row r="130" spans="1:34" ht="14.25">
      <c r="A130" s="20"/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</row>
    <row r="131" spans="1:34" ht="14.25">
      <c r="A131" s="20"/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</row>
    <row r="132" spans="1:34" ht="14.25">
      <c r="A132" s="20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</row>
    <row r="133" spans="1:34" ht="14.25">
      <c r="A133" s="20"/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</row>
    <row r="134" spans="1:34" ht="14.25">
      <c r="A134" s="20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</row>
    <row r="135" spans="1:34" ht="14.25">
      <c r="A135" s="20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</row>
    <row r="136" spans="1:34" ht="14.25">
      <c r="A136" s="20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</row>
    <row r="137" spans="1:34" ht="14.25">
      <c r="A137" s="20"/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</row>
    <row r="138" spans="1:34" ht="14.25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</row>
    <row r="139" spans="1:34" ht="14.25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</row>
    <row r="140" spans="1:34" ht="14.25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</row>
    <row r="141" spans="1:34" ht="14.25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</row>
    <row r="142" spans="1:34" ht="14.25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</row>
    <row r="143" spans="1:34" ht="14.25">
      <c r="A143" s="20"/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</row>
    <row r="144" spans="1:34" ht="14.25">
      <c r="A144" s="20"/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</row>
    <row r="145" spans="1:34" ht="14.25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</row>
    <row r="146" spans="1:34" ht="14.25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</row>
    <row r="147" spans="1:34" ht="14.25">
      <c r="A147" s="20"/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</row>
    <row r="148" spans="1:34" ht="14.25">
      <c r="A148" s="20"/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</row>
    <row r="149" spans="1:34" ht="14.25">
      <c r="A149" s="20"/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</row>
    <row r="150" spans="1:34" ht="14.25">
      <c r="A150" s="20"/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</row>
    <row r="151" spans="1:34" ht="14.25">
      <c r="A151" s="20"/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</row>
    <row r="152" spans="1:34" ht="14.25">
      <c r="A152" s="20"/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</row>
    <row r="153" spans="1:34" ht="14.25">
      <c r="A153" s="20"/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</row>
    <row r="154" spans="1:34" ht="14.25">
      <c r="A154" s="20"/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</row>
    <row r="155" spans="1:34" ht="14.25">
      <c r="A155" s="20"/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</row>
    <row r="156" spans="1:34" ht="14.25">
      <c r="A156" s="20"/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</row>
    <row r="157" spans="1:34" ht="14.25">
      <c r="A157" s="20"/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</row>
    <row r="158" spans="1:34" ht="14.25">
      <c r="A158" s="20"/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</row>
    <row r="159" spans="1:34" ht="14.25">
      <c r="A159" s="20"/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</row>
    <row r="160" spans="1:34" ht="14.25">
      <c r="A160" s="20"/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</row>
    <row r="161" spans="1:34" ht="14.25">
      <c r="A161" s="20"/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</row>
    <row r="162" spans="1:34" ht="14.25">
      <c r="A162" s="20"/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</row>
    <row r="163" spans="1:34" ht="14.25">
      <c r="A163" s="20"/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</row>
    <row r="164" spans="1:34" ht="14.25">
      <c r="A164" s="20"/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</row>
    <row r="165" spans="1:34" ht="14.25">
      <c r="A165" s="20"/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</row>
    <row r="166" spans="1:34" ht="14.25">
      <c r="A166" s="20"/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  <c r="AA166" s="20"/>
      <c r="AB166" s="20"/>
      <c r="AC166" s="20"/>
      <c r="AD166" s="20"/>
      <c r="AE166" s="20"/>
      <c r="AF166" s="20"/>
      <c r="AG166" s="20"/>
      <c r="AH166" s="20"/>
    </row>
    <row r="167" spans="1:34" ht="14.25">
      <c r="A167" s="20"/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  <c r="AA167" s="20"/>
      <c r="AB167" s="20"/>
      <c r="AC167" s="20"/>
      <c r="AD167" s="20"/>
      <c r="AE167" s="20"/>
      <c r="AF167" s="20"/>
      <c r="AG167" s="20"/>
      <c r="AH167" s="20"/>
    </row>
    <row r="168" spans="1:34" ht="14.25">
      <c r="A168" s="20"/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  <c r="AA168" s="20"/>
      <c r="AB168" s="20"/>
      <c r="AC168" s="20"/>
      <c r="AD168" s="20"/>
      <c r="AE168" s="20"/>
      <c r="AF168" s="20"/>
      <c r="AG168" s="20"/>
      <c r="AH168" s="20"/>
    </row>
    <row r="169" spans="1:34" ht="14.25">
      <c r="A169" s="20"/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</row>
    <row r="170" spans="1:34" ht="14.25">
      <c r="A170" s="20"/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  <c r="AA170" s="20"/>
      <c r="AB170" s="20"/>
      <c r="AC170" s="20"/>
      <c r="AD170" s="20"/>
      <c r="AE170" s="20"/>
      <c r="AF170" s="20"/>
      <c r="AG170" s="20"/>
      <c r="AH170" s="20"/>
    </row>
    <row r="171" spans="1:34" ht="14.25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</row>
    <row r="172" spans="1:34" ht="14.25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  <c r="AA172" s="20"/>
      <c r="AB172" s="20"/>
      <c r="AC172" s="20"/>
      <c r="AD172" s="20"/>
      <c r="AE172" s="20"/>
      <c r="AF172" s="20"/>
      <c r="AG172" s="20"/>
      <c r="AH172" s="20"/>
    </row>
    <row r="173" spans="1:34" ht="14.25">
      <c r="A173" s="20"/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  <c r="AA173" s="20"/>
      <c r="AB173" s="20"/>
      <c r="AC173" s="20"/>
      <c r="AD173" s="20"/>
      <c r="AE173" s="20"/>
      <c r="AF173" s="20"/>
      <c r="AG173" s="20"/>
      <c r="AH173" s="20"/>
    </row>
    <row r="174" spans="1:34" ht="14.25">
      <c r="A174" s="20"/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  <c r="AA174" s="20"/>
      <c r="AB174" s="20"/>
      <c r="AC174" s="20"/>
      <c r="AD174" s="20"/>
      <c r="AE174" s="20"/>
      <c r="AF174" s="20"/>
      <c r="AG174" s="20"/>
      <c r="AH174" s="20"/>
    </row>
    <row r="175" spans="1:34" ht="14.25">
      <c r="A175" s="20"/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  <c r="AA175" s="20"/>
      <c r="AB175" s="20"/>
      <c r="AC175" s="20"/>
      <c r="AD175" s="20"/>
      <c r="AE175" s="20"/>
      <c r="AF175" s="20"/>
      <c r="AG175" s="20"/>
      <c r="AH175" s="20"/>
    </row>
    <row r="176" spans="1:34" ht="14.25">
      <c r="A176" s="20"/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</row>
    <row r="177" spans="1:34" ht="14.25">
      <c r="A177" s="20"/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  <c r="AA177" s="20"/>
      <c r="AB177" s="20"/>
      <c r="AC177" s="20"/>
      <c r="AD177" s="20"/>
      <c r="AE177" s="20"/>
      <c r="AF177" s="20"/>
      <c r="AG177" s="20"/>
      <c r="AH177" s="20"/>
    </row>
    <row r="178" spans="1:34" ht="14.25">
      <c r="A178" s="20"/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  <c r="AA178" s="20"/>
      <c r="AB178" s="20"/>
      <c r="AC178" s="20"/>
      <c r="AD178" s="20"/>
      <c r="AE178" s="20"/>
      <c r="AF178" s="20"/>
      <c r="AG178" s="20"/>
      <c r="AH178" s="20"/>
    </row>
    <row r="179" spans="1:34" ht="14.25">
      <c r="A179" s="20"/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  <c r="AA179" s="20"/>
      <c r="AB179" s="20"/>
      <c r="AC179" s="20"/>
      <c r="AD179" s="20"/>
      <c r="AE179" s="20"/>
      <c r="AF179" s="20"/>
      <c r="AG179" s="20"/>
      <c r="AH179" s="20"/>
    </row>
    <row r="180" spans="1:34" ht="14.25">
      <c r="A180" s="20"/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  <c r="AA180" s="20"/>
      <c r="AB180" s="20"/>
      <c r="AC180" s="20"/>
      <c r="AD180" s="20"/>
      <c r="AE180" s="20"/>
      <c r="AF180" s="20"/>
      <c r="AG180" s="20"/>
      <c r="AH180" s="20"/>
    </row>
    <row r="181" spans="1:34" ht="14.25">
      <c r="A181" s="20"/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  <c r="AA181" s="20"/>
      <c r="AB181" s="20"/>
      <c r="AC181" s="20"/>
      <c r="AD181" s="20"/>
      <c r="AE181" s="20"/>
      <c r="AF181" s="20"/>
      <c r="AG181" s="20"/>
      <c r="AH181" s="20"/>
    </row>
    <row r="182" spans="1:34" ht="14.25">
      <c r="A182" s="20"/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  <c r="AA182" s="20"/>
      <c r="AB182" s="20"/>
      <c r="AC182" s="20"/>
      <c r="AD182" s="20"/>
      <c r="AE182" s="20"/>
      <c r="AF182" s="20"/>
      <c r="AG182" s="20"/>
      <c r="AH182" s="20"/>
    </row>
    <row r="183" spans="1:34" ht="14.25">
      <c r="A183" s="20"/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  <c r="AA183" s="20"/>
      <c r="AB183" s="20"/>
      <c r="AC183" s="20"/>
      <c r="AD183" s="20"/>
      <c r="AE183" s="20"/>
      <c r="AF183" s="20"/>
      <c r="AG183" s="20"/>
      <c r="AH183" s="20"/>
    </row>
    <row r="184" spans="1:34" ht="14.25">
      <c r="A184" s="20"/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  <c r="AA184" s="20"/>
      <c r="AB184" s="20"/>
      <c r="AC184" s="20"/>
      <c r="AD184" s="20"/>
      <c r="AE184" s="20"/>
      <c r="AF184" s="20"/>
      <c r="AG184" s="20"/>
      <c r="AH184" s="20"/>
    </row>
    <row r="185" spans="1:34" ht="14.25">
      <c r="A185" s="20"/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  <c r="AA185" s="20"/>
      <c r="AB185" s="20"/>
      <c r="AC185" s="20"/>
      <c r="AD185" s="20"/>
      <c r="AE185" s="20"/>
      <c r="AF185" s="20"/>
      <c r="AG185" s="20"/>
      <c r="AH185" s="20"/>
    </row>
    <row r="186" spans="1:34" ht="14.25">
      <c r="A186" s="20"/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  <c r="AA186" s="20"/>
      <c r="AB186" s="20"/>
      <c r="AC186" s="20"/>
      <c r="AD186" s="20"/>
      <c r="AE186" s="20"/>
      <c r="AF186" s="20"/>
      <c r="AG186" s="20"/>
      <c r="AH186" s="20"/>
    </row>
    <row r="187" spans="1:34" ht="14.25">
      <c r="A187" s="20"/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  <c r="AA187" s="20"/>
      <c r="AB187" s="20"/>
      <c r="AC187" s="20"/>
      <c r="AD187" s="20"/>
      <c r="AE187" s="20"/>
      <c r="AF187" s="20"/>
      <c r="AG187" s="20"/>
      <c r="AH187" s="20"/>
    </row>
    <row r="188" spans="1:34" ht="14.25">
      <c r="A188" s="20"/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  <c r="AA188" s="20"/>
      <c r="AB188" s="20"/>
      <c r="AC188" s="20"/>
      <c r="AD188" s="20"/>
      <c r="AE188" s="20"/>
      <c r="AF188" s="20"/>
      <c r="AG188" s="20"/>
      <c r="AH188" s="20"/>
    </row>
    <row r="189" spans="1:34" ht="14.25">
      <c r="A189" s="20"/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  <c r="AA189" s="20"/>
      <c r="AB189" s="20"/>
      <c r="AC189" s="20"/>
      <c r="AD189" s="20"/>
      <c r="AE189" s="20"/>
      <c r="AF189" s="20"/>
      <c r="AG189" s="20"/>
      <c r="AH189" s="20"/>
    </row>
    <row r="190" spans="1:34" ht="14.25">
      <c r="A190" s="20"/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  <c r="AA190" s="20"/>
      <c r="AB190" s="20"/>
      <c r="AC190" s="20"/>
      <c r="AD190" s="20"/>
      <c r="AE190" s="20"/>
      <c r="AF190" s="20"/>
      <c r="AG190" s="20"/>
      <c r="AH190" s="20"/>
    </row>
    <row r="191" spans="1:34" ht="14.25">
      <c r="A191" s="20"/>
      <c r="B191" s="20"/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  <c r="AA191" s="20"/>
      <c r="AB191" s="20"/>
      <c r="AC191" s="20"/>
      <c r="AD191" s="20"/>
      <c r="AE191" s="20"/>
      <c r="AF191" s="20"/>
      <c r="AG191" s="20"/>
      <c r="AH191" s="20"/>
    </row>
    <row r="192" spans="1:34" ht="14.25">
      <c r="A192" s="20"/>
      <c r="B192" s="20"/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  <c r="AA192" s="20"/>
      <c r="AB192" s="20"/>
      <c r="AC192" s="20"/>
      <c r="AD192" s="20"/>
      <c r="AE192" s="20"/>
      <c r="AF192" s="20"/>
      <c r="AG192" s="20"/>
      <c r="AH192" s="20"/>
    </row>
    <row r="193" spans="1:34" ht="14.25">
      <c r="A193" s="20"/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  <c r="AA193" s="20"/>
      <c r="AB193" s="20"/>
      <c r="AC193" s="20"/>
      <c r="AD193" s="20"/>
      <c r="AE193" s="20"/>
      <c r="AF193" s="20"/>
      <c r="AG193" s="20"/>
      <c r="AH193" s="20"/>
    </row>
    <row r="194" spans="1:34" ht="14.25">
      <c r="A194" s="20"/>
      <c r="B194" s="20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  <c r="AA194" s="20"/>
      <c r="AB194" s="20"/>
      <c r="AC194" s="20"/>
      <c r="AD194" s="20"/>
      <c r="AE194" s="20"/>
      <c r="AF194" s="20"/>
      <c r="AG194" s="20"/>
      <c r="AH194" s="20"/>
    </row>
    <row r="195" spans="1:34" ht="14.25">
      <c r="A195" s="20"/>
      <c r="B195" s="20"/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  <c r="AA195" s="20"/>
      <c r="AB195" s="20"/>
      <c r="AC195" s="20"/>
      <c r="AD195" s="20"/>
      <c r="AE195" s="20"/>
      <c r="AF195" s="20"/>
      <c r="AG195" s="20"/>
      <c r="AH195" s="20"/>
    </row>
    <row r="196" spans="1:34" ht="14.25">
      <c r="A196" s="20"/>
      <c r="B196" s="20"/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  <c r="AA196" s="20"/>
      <c r="AB196" s="20"/>
      <c r="AC196" s="20"/>
      <c r="AD196" s="20"/>
      <c r="AE196" s="20"/>
      <c r="AF196" s="20"/>
      <c r="AG196" s="20"/>
      <c r="AH196" s="20"/>
    </row>
    <row r="197" spans="1:34" ht="14.25">
      <c r="A197" s="20"/>
      <c r="B197" s="20"/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  <c r="AA197" s="20"/>
      <c r="AB197" s="20"/>
      <c r="AC197" s="20"/>
      <c r="AD197" s="20"/>
      <c r="AE197" s="20"/>
      <c r="AF197" s="20"/>
      <c r="AG197" s="20"/>
      <c r="AH197" s="20"/>
    </row>
    <row r="198" spans="1:34" ht="14.25">
      <c r="A198" s="20"/>
      <c r="B198" s="20"/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  <c r="AA198" s="20"/>
      <c r="AB198" s="20"/>
      <c r="AC198" s="20"/>
      <c r="AD198" s="20"/>
      <c r="AE198" s="20"/>
      <c r="AF198" s="20"/>
      <c r="AG198" s="20"/>
      <c r="AH198" s="20"/>
    </row>
    <row r="199" spans="1:34" ht="14.25">
      <c r="A199" s="20"/>
      <c r="B199" s="20"/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  <c r="AA199" s="20"/>
      <c r="AB199" s="20"/>
      <c r="AC199" s="20"/>
      <c r="AD199" s="20"/>
      <c r="AE199" s="20"/>
      <c r="AF199" s="20"/>
      <c r="AG199" s="20"/>
      <c r="AH199" s="20"/>
    </row>
    <row r="200" spans="1:34" ht="14.25">
      <c r="A200" s="20"/>
      <c r="B200" s="20"/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  <c r="AA200" s="20"/>
      <c r="AB200" s="20"/>
      <c r="AC200" s="20"/>
      <c r="AD200" s="20"/>
      <c r="AE200" s="20"/>
      <c r="AF200" s="20"/>
      <c r="AG200" s="20"/>
      <c r="AH200" s="20"/>
    </row>
    <row r="201" spans="1:34" ht="14.25">
      <c r="A201" s="20"/>
      <c r="B201" s="20"/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  <c r="AA201" s="20"/>
      <c r="AB201" s="20"/>
      <c r="AC201" s="20"/>
      <c r="AD201" s="20"/>
      <c r="AE201" s="20"/>
      <c r="AF201" s="20"/>
      <c r="AG201" s="20"/>
      <c r="AH201" s="20"/>
    </row>
    <row r="202" spans="1:34" ht="14.25">
      <c r="A202" s="20"/>
      <c r="B202" s="20"/>
      <c r="C202" s="20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0"/>
      <c r="AA202" s="20"/>
      <c r="AB202" s="20"/>
      <c r="AC202" s="20"/>
      <c r="AD202" s="20"/>
      <c r="AE202" s="20"/>
      <c r="AF202" s="20"/>
      <c r="AG202" s="20"/>
      <c r="AH202" s="20"/>
    </row>
  </sheetData>
  <mergeCells count="32"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  <mergeCell ref="AA4:AA6"/>
    <mergeCell ref="AB4:AB6"/>
    <mergeCell ref="AC4:AC6"/>
    <mergeCell ref="AD4:AD6"/>
    <mergeCell ref="AE4:AE6"/>
    <mergeCell ref="AF4:AF6"/>
    <mergeCell ref="AG4:AG6"/>
  </mergeCells>
  <printOptions/>
  <pageMargins left="0.6" right="0.45" top="0.65" bottom="0.57" header="0.512" footer="0.512"/>
  <pageSetup horizontalDpi="1200" verticalDpi="1200" orientation="portrait" paperSize="9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C170"/>
  <sheetViews>
    <sheetView zoomScale="90" zoomScaleNormal="90" workbookViewId="0" topLeftCell="A1">
      <selection activeCell="Q13" sqref="Q13"/>
    </sheetView>
  </sheetViews>
  <sheetFormatPr defaultColWidth="9.00390625" defaultRowHeight="14.25"/>
  <cols>
    <col min="1" max="1" width="6.125" style="720" customWidth="1"/>
    <col min="2" max="2" width="9.50390625" style="720" customWidth="1"/>
    <col min="3" max="4" width="6.625" style="720" customWidth="1"/>
    <col min="5" max="5" width="6.375" style="720" customWidth="1"/>
    <col min="6" max="6" width="6.625" style="720" customWidth="1"/>
    <col min="7" max="8" width="4.625" style="720" customWidth="1"/>
    <col min="9" max="9" width="6.625" style="720" customWidth="1"/>
    <col min="10" max="10" width="5.125" style="720" customWidth="1"/>
    <col min="11" max="11" width="4.625" style="1135" customWidth="1"/>
    <col min="12" max="12" width="6.25390625" style="720" customWidth="1"/>
    <col min="13" max="13" width="4.75390625" style="720" customWidth="1"/>
    <col min="14" max="14" width="4.625" style="1135" customWidth="1"/>
    <col min="15" max="16" width="6.25390625" style="720" customWidth="1"/>
    <col min="17" max="19" width="4.125" style="720" customWidth="1"/>
    <col min="20" max="20" width="4.625" style="1135" customWidth="1"/>
    <col min="21" max="21" width="5.25390625" style="722" customWidth="1"/>
    <col min="22" max="22" width="4.75390625" style="722" customWidth="1"/>
    <col min="23" max="23" width="4.625" style="720" customWidth="1"/>
    <col min="24" max="16384" width="9.00390625" style="720" customWidth="1"/>
  </cols>
  <sheetData>
    <row r="1" spans="1:22" s="717" customFormat="1" ht="22.5" customHeight="1">
      <c r="A1" s="883" t="s">
        <v>803</v>
      </c>
      <c r="K1" s="1145"/>
      <c r="N1" s="1145"/>
      <c r="T1" s="1145"/>
      <c r="U1" s="719"/>
      <c r="V1" s="719"/>
    </row>
    <row r="2" spans="11:23" ht="15.75" customHeight="1" thickBot="1">
      <c r="K2" s="1146"/>
      <c r="L2" s="723"/>
      <c r="M2" s="723"/>
      <c r="U2" s="808"/>
      <c r="V2" s="808"/>
      <c r="W2" s="809" t="s">
        <v>198</v>
      </c>
    </row>
    <row r="3" spans="1:23" ht="27" customHeight="1">
      <c r="A3" s="851"/>
      <c r="B3" s="852"/>
      <c r="C3" s="884"/>
      <c r="D3" s="1411" t="s">
        <v>1</v>
      </c>
      <c r="E3" s="1412"/>
      <c r="F3" s="1412"/>
      <c r="G3" s="1412"/>
      <c r="H3" s="1412"/>
      <c r="I3" s="1412"/>
      <c r="J3" s="1413"/>
      <c r="K3" s="1414" t="s">
        <v>829</v>
      </c>
      <c r="L3" s="1415"/>
      <c r="M3" s="1415"/>
      <c r="N3" s="1414" t="s">
        <v>2</v>
      </c>
      <c r="O3" s="1415"/>
      <c r="P3" s="1415"/>
      <c r="Q3" s="1415"/>
      <c r="R3" s="1415"/>
      <c r="S3" s="1416"/>
      <c r="T3" s="1417" t="s">
        <v>3</v>
      </c>
      <c r="U3" s="1418"/>
      <c r="V3" s="1418"/>
      <c r="W3" s="1419"/>
    </row>
    <row r="4" spans="1:23" ht="4.5" customHeight="1">
      <c r="A4" s="885"/>
      <c r="B4" s="886"/>
      <c r="C4" s="887"/>
      <c r="D4" s="888"/>
      <c r="E4" s="889"/>
      <c r="F4" s="889"/>
      <c r="G4" s="1403" t="s">
        <v>4</v>
      </c>
      <c r="H4" s="1404"/>
      <c r="I4" s="889"/>
      <c r="J4" s="890"/>
      <c r="K4" s="1147"/>
      <c r="L4" s="891"/>
      <c r="M4" s="892"/>
      <c r="N4" s="1147"/>
      <c r="O4" s="891"/>
      <c r="P4" s="891"/>
      <c r="Q4" s="891"/>
      <c r="R4" s="891"/>
      <c r="S4" s="892"/>
      <c r="T4" s="1151"/>
      <c r="U4" s="893"/>
      <c r="V4" s="893"/>
      <c r="W4" s="894"/>
    </row>
    <row r="5" spans="1:23" ht="15.75" customHeight="1">
      <c r="A5" s="885" t="s">
        <v>831</v>
      </c>
      <c r="B5" s="895" t="s">
        <v>5</v>
      </c>
      <c r="C5" s="1407" t="s">
        <v>549</v>
      </c>
      <c r="D5" s="1408"/>
      <c r="E5" s="1409" t="s">
        <v>6</v>
      </c>
      <c r="F5" s="1387" t="s">
        <v>7</v>
      </c>
      <c r="G5" s="1405"/>
      <c r="H5" s="1406"/>
      <c r="I5" s="1387" t="s">
        <v>8</v>
      </c>
      <c r="J5" s="1394" t="s">
        <v>9</v>
      </c>
      <c r="K5" s="1401"/>
      <c r="L5" s="1387" t="s">
        <v>10</v>
      </c>
      <c r="M5" s="1400" t="s">
        <v>11</v>
      </c>
      <c r="N5" s="1401"/>
      <c r="O5" s="1387" t="s">
        <v>12</v>
      </c>
      <c r="P5" s="1388" t="s">
        <v>13</v>
      </c>
      <c r="Q5" s="1394" t="s">
        <v>14</v>
      </c>
      <c r="R5" s="1388" t="s">
        <v>15</v>
      </c>
      <c r="S5" s="1398" t="s">
        <v>16</v>
      </c>
      <c r="T5" s="1399"/>
      <c r="U5" s="1386" t="s">
        <v>17</v>
      </c>
      <c r="V5" s="1388" t="s">
        <v>18</v>
      </c>
      <c r="W5" s="1390" t="s">
        <v>19</v>
      </c>
    </row>
    <row r="6" spans="1:23" ht="4.5" customHeight="1">
      <c r="A6" s="885"/>
      <c r="B6" s="895"/>
      <c r="C6" s="1407"/>
      <c r="D6" s="1408"/>
      <c r="E6" s="1410"/>
      <c r="F6" s="1402"/>
      <c r="G6" s="889"/>
      <c r="H6" s="890"/>
      <c r="I6" s="1402"/>
      <c r="J6" s="1394"/>
      <c r="K6" s="1401"/>
      <c r="L6" s="1402"/>
      <c r="M6" s="1400"/>
      <c r="N6" s="1401"/>
      <c r="O6" s="1402"/>
      <c r="P6" s="1389"/>
      <c r="Q6" s="1394"/>
      <c r="R6" s="1397"/>
      <c r="S6" s="1398"/>
      <c r="T6" s="1399"/>
      <c r="U6" s="1386"/>
      <c r="V6" s="1388"/>
      <c r="W6" s="1390"/>
    </row>
    <row r="7" spans="1:23" ht="111.75" customHeight="1">
      <c r="A7" s="896" t="s">
        <v>20</v>
      </c>
      <c r="B7" s="886"/>
      <c r="C7" s="1407"/>
      <c r="D7" s="1408"/>
      <c r="E7" s="1410"/>
      <c r="F7" s="1402"/>
      <c r="G7" s="1392" t="s">
        <v>21</v>
      </c>
      <c r="H7" s="1392" t="s">
        <v>22</v>
      </c>
      <c r="I7" s="1402"/>
      <c r="J7" s="1395"/>
      <c r="K7" s="1401"/>
      <c r="L7" s="1402"/>
      <c r="M7" s="1395"/>
      <c r="N7" s="1401"/>
      <c r="O7" s="1402"/>
      <c r="P7" s="1389"/>
      <c r="Q7" s="1395"/>
      <c r="R7" s="1397"/>
      <c r="S7" s="1395"/>
      <c r="T7" s="1399"/>
      <c r="U7" s="1387"/>
      <c r="V7" s="1389"/>
      <c r="W7" s="1391"/>
    </row>
    <row r="8" spans="1:23" ht="24" customHeight="1">
      <c r="A8" s="860"/>
      <c r="B8" s="897"/>
      <c r="C8" s="887"/>
      <c r="D8" s="1408"/>
      <c r="E8" s="1410"/>
      <c r="F8" s="1402"/>
      <c r="G8" s="1393"/>
      <c r="H8" s="1393"/>
      <c r="I8" s="1402"/>
      <c r="J8" s="1396"/>
      <c r="K8" s="1401"/>
      <c r="L8" s="1402"/>
      <c r="M8" s="1396"/>
      <c r="N8" s="1401"/>
      <c r="O8" s="1402"/>
      <c r="P8" s="1389"/>
      <c r="Q8" s="1396"/>
      <c r="R8" s="1397"/>
      <c r="S8" s="1396"/>
      <c r="T8" s="1399"/>
      <c r="U8" s="1387"/>
      <c r="V8" s="1389"/>
      <c r="W8" s="1391"/>
    </row>
    <row r="9" spans="1:23" ht="4.5" customHeight="1" thickBot="1">
      <c r="A9" s="856"/>
      <c r="B9" s="746"/>
      <c r="C9" s="898"/>
      <c r="D9" s="899"/>
      <c r="E9" s="824"/>
      <c r="F9" s="825"/>
      <c r="G9" s="900"/>
      <c r="H9" s="901"/>
      <c r="I9" s="825"/>
      <c r="J9" s="826"/>
      <c r="K9" s="1148"/>
      <c r="L9" s="824"/>
      <c r="M9" s="826"/>
      <c r="N9" s="1150"/>
      <c r="O9" s="825"/>
      <c r="P9" s="826"/>
      <c r="Q9" s="826"/>
      <c r="R9" s="826"/>
      <c r="S9" s="826"/>
      <c r="T9" s="1152"/>
      <c r="U9" s="902"/>
      <c r="V9" s="902"/>
      <c r="W9" s="753"/>
    </row>
    <row r="10" spans="1:23" ht="18" customHeight="1">
      <c r="A10" s="860"/>
      <c r="B10" s="755" t="s">
        <v>23</v>
      </c>
      <c r="C10" s="903">
        <v>11223</v>
      </c>
      <c r="D10" s="903">
        <v>10741</v>
      </c>
      <c r="E10" s="575">
        <v>225</v>
      </c>
      <c r="F10" s="575">
        <v>5019</v>
      </c>
      <c r="G10" s="575">
        <v>409</v>
      </c>
      <c r="H10" s="575">
        <v>637</v>
      </c>
      <c r="I10" s="575">
        <v>3636</v>
      </c>
      <c r="J10" s="575">
        <v>815</v>
      </c>
      <c r="K10" s="575">
        <v>93</v>
      </c>
      <c r="L10" s="575">
        <v>11</v>
      </c>
      <c r="M10" s="575">
        <v>82</v>
      </c>
      <c r="N10" s="575">
        <v>293</v>
      </c>
      <c r="O10" s="575">
        <v>112</v>
      </c>
      <c r="P10" s="575">
        <v>29</v>
      </c>
      <c r="Q10" s="575">
        <v>81</v>
      </c>
      <c r="R10" s="575">
        <v>22</v>
      </c>
      <c r="S10" s="575">
        <v>49</v>
      </c>
      <c r="T10" s="575">
        <v>96</v>
      </c>
      <c r="U10" s="575">
        <v>13</v>
      </c>
      <c r="V10" s="575">
        <v>83</v>
      </c>
      <c r="W10" s="576">
        <v>0</v>
      </c>
    </row>
    <row r="11" spans="1:23" ht="18" customHeight="1">
      <c r="A11" s="860"/>
      <c r="B11" s="763">
        <v>16</v>
      </c>
      <c r="C11" s="903">
        <v>11569</v>
      </c>
      <c r="D11" s="903">
        <v>11021</v>
      </c>
      <c r="E11" s="575">
        <v>227</v>
      </c>
      <c r="F11" s="575">
        <v>5124</v>
      </c>
      <c r="G11" s="575">
        <v>423</v>
      </c>
      <c r="H11" s="575">
        <v>600</v>
      </c>
      <c r="I11" s="575">
        <v>3728</v>
      </c>
      <c r="J11" s="575">
        <v>919</v>
      </c>
      <c r="K11" s="575">
        <v>111</v>
      </c>
      <c r="L11" s="575">
        <v>10</v>
      </c>
      <c r="M11" s="575">
        <v>101</v>
      </c>
      <c r="N11" s="575">
        <v>301</v>
      </c>
      <c r="O11" s="575">
        <v>127</v>
      </c>
      <c r="P11" s="575">
        <v>39</v>
      </c>
      <c r="Q11" s="575">
        <v>75</v>
      </c>
      <c r="R11" s="575">
        <v>28</v>
      </c>
      <c r="S11" s="575">
        <v>32</v>
      </c>
      <c r="T11" s="575">
        <v>136</v>
      </c>
      <c r="U11" s="575">
        <v>25</v>
      </c>
      <c r="V11" s="575">
        <v>110</v>
      </c>
      <c r="W11" s="577">
        <v>1</v>
      </c>
    </row>
    <row r="12" spans="1:23" s="767" customFormat="1" ht="22.5" customHeight="1">
      <c r="A12" s="765"/>
      <c r="B12" s="766">
        <v>18</v>
      </c>
      <c r="C12" s="1010">
        <f>SUM(C14,C24,C25,C26,C27,C28,C32,C35,C36,C41,C48,C53,C57,C61,C65,C68,C71)</f>
        <v>11953</v>
      </c>
      <c r="D12" s="1010">
        <f aca="true" t="shared" si="0" ref="D12:T12">SUM(D14,D24,D25,D26,D27,D28,D32,D35,D36,D41,D48,D53,D57,D61,D65,D68,D71)</f>
        <v>11371</v>
      </c>
      <c r="E12" s="1011">
        <f t="shared" si="0"/>
        <v>214</v>
      </c>
      <c r="F12" s="1011">
        <f t="shared" si="0"/>
        <v>5266</v>
      </c>
      <c r="G12" s="1011">
        <f t="shared" si="0"/>
        <v>495</v>
      </c>
      <c r="H12" s="1011">
        <f t="shared" si="0"/>
        <v>716</v>
      </c>
      <c r="I12" s="1011">
        <f t="shared" si="0"/>
        <v>3738</v>
      </c>
      <c r="J12" s="1011">
        <f t="shared" si="0"/>
        <v>942</v>
      </c>
      <c r="K12" s="1011">
        <f t="shared" si="0"/>
        <v>111</v>
      </c>
      <c r="L12" s="1011">
        <f t="shared" si="0"/>
        <v>9</v>
      </c>
      <c r="M12" s="1011">
        <f t="shared" si="0"/>
        <v>102</v>
      </c>
      <c r="N12" s="1011">
        <f t="shared" si="0"/>
        <v>318</v>
      </c>
      <c r="O12" s="1011">
        <f t="shared" si="0"/>
        <v>123</v>
      </c>
      <c r="P12" s="1011">
        <f t="shared" si="0"/>
        <v>54</v>
      </c>
      <c r="Q12" s="1011">
        <f t="shared" si="0"/>
        <v>66</v>
      </c>
      <c r="R12" s="1011">
        <f t="shared" si="0"/>
        <v>27</v>
      </c>
      <c r="S12" s="1011">
        <f t="shared" si="0"/>
        <v>48</v>
      </c>
      <c r="T12" s="1011">
        <f t="shared" si="0"/>
        <v>153</v>
      </c>
      <c r="U12" s="1011">
        <f>SUM(U14,U24,U25,U26,U27,U28,U32,U35,U36,U41,U48,U53,U57,U61,U65,U68,U71)</f>
        <v>23</v>
      </c>
      <c r="V12" s="1011">
        <f>SUM(V14,V24,V25,V26,V27,V28,V32,V35,V36,V41,V48,V53,V57,V61,V65,V68,V71)</f>
        <v>130</v>
      </c>
      <c r="W12" s="1012">
        <f>SUM(W14,W24,W25,W26,W27,W28,W32,W35,W36,W41,W48,W53,W57,W61,W65,W68,W71)</f>
        <v>0</v>
      </c>
    </row>
    <row r="13" spans="1:23" s="767" customFormat="1" ht="11.25" customHeight="1">
      <c r="A13" s="765"/>
      <c r="B13" s="766"/>
      <c r="C13" s="904"/>
      <c r="D13" s="904"/>
      <c r="E13" s="575"/>
      <c r="F13" s="575"/>
      <c r="G13" s="575"/>
      <c r="H13" s="575"/>
      <c r="I13" s="575"/>
      <c r="J13" s="575"/>
      <c r="K13" s="1017"/>
      <c r="L13" s="575"/>
      <c r="M13" s="575"/>
      <c r="N13" s="1017"/>
      <c r="O13" s="575"/>
      <c r="P13" s="575"/>
      <c r="Q13" s="575"/>
      <c r="R13" s="575"/>
      <c r="S13" s="575"/>
      <c r="T13" s="1017"/>
      <c r="U13" s="575"/>
      <c r="V13" s="575"/>
      <c r="W13" s="577"/>
    </row>
    <row r="14" spans="1:23" s="1126" customFormat="1" ht="15" customHeight="1">
      <c r="A14" s="768" t="s">
        <v>322</v>
      </c>
      <c r="B14" s="769" t="s">
        <v>322</v>
      </c>
      <c r="C14" s="1013">
        <f>SUM(C15:C23)</f>
        <v>4203</v>
      </c>
      <c r="D14" s="1013">
        <f aca="true" t="shared" si="1" ref="D14:U14">SUM(D15:D23)</f>
        <v>3937</v>
      </c>
      <c r="E14" s="1017">
        <f t="shared" si="1"/>
        <v>69</v>
      </c>
      <c r="F14" s="1017">
        <f t="shared" si="1"/>
        <v>1709</v>
      </c>
      <c r="G14" s="1017">
        <f>SUM(G15:G23)</f>
        <v>205</v>
      </c>
      <c r="H14" s="1017">
        <f t="shared" si="1"/>
        <v>446</v>
      </c>
      <c r="I14" s="1017">
        <f t="shared" si="1"/>
        <v>1214</v>
      </c>
      <c r="J14" s="1017">
        <f t="shared" si="1"/>
        <v>294</v>
      </c>
      <c r="K14" s="1017">
        <f t="shared" si="1"/>
        <v>40</v>
      </c>
      <c r="L14" s="1017">
        <f t="shared" si="1"/>
        <v>3</v>
      </c>
      <c r="M14" s="1017">
        <f t="shared" si="1"/>
        <v>37</v>
      </c>
      <c r="N14" s="1017">
        <f t="shared" si="1"/>
        <v>170</v>
      </c>
      <c r="O14" s="1017">
        <f t="shared" si="1"/>
        <v>67</v>
      </c>
      <c r="P14" s="1017">
        <f t="shared" si="1"/>
        <v>22</v>
      </c>
      <c r="Q14" s="1017">
        <f t="shared" si="1"/>
        <v>30</v>
      </c>
      <c r="R14" s="1017">
        <f>SUM(R15:R23)</f>
        <v>15</v>
      </c>
      <c r="S14" s="1017">
        <f t="shared" si="1"/>
        <v>36</v>
      </c>
      <c r="T14" s="1017">
        <f aca="true" t="shared" si="2" ref="T14:T27">SUM(U14:W14)</f>
        <v>56</v>
      </c>
      <c r="U14" s="1017">
        <f t="shared" si="1"/>
        <v>12</v>
      </c>
      <c r="V14" s="1017">
        <f>SUM(V15:V23)</f>
        <v>44</v>
      </c>
      <c r="W14" s="1125">
        <f>SUM(W15:W23)</f>
        <v>0</v>
      </c>
    </row>
    <row r="15" spans="1:23" s="775" customFormat="1" ht="15" customHeight="1">
      <c r="A15" s="866"/>
      <c r="B15" s="777" t="s">
        <v>24</v>
      </c>
      <c r="C15" s="1013">
        <f aca="true" t="shared" si="3" ref="C15:C74">D15+K15+N15+T15</f>
        <v>368</v>
      </c>
      <c r="D15" s="1013">
        <f>SUM(E15:J15)</f>
        <v>346</v>
      </c>
      <c r="E15" s="575">
        <v>1</v>
      </c>
      <c r="F15" s="575">
        <v>121</v>
      </c>
      <c r="G15" s="575">
        <v>0</v>
      </c>
      <c r="H15" s="575">
        <v>0</v>
      </c>
      <c r="I15" s="575">
        <v>174</v>
      </c>
      <c r="J15" s="575">
        <v>50</v>
      </c>
      <c r="K15" s="1017">
        <f>SUM(L15:M15)</f>
        <v>2</v>
      </c>
      <c r="L15" s="575">
        <v>0</v>
      </c>
      <c r="M15" s="575">
        <v>2</v>
      </c>
      <c r="N15" s="1017">
        <f>SUM(O15:S15)</f>
        <v>5</v>
      </c>
      <c r="O15" s="575">
        <v>0</v>
      </c>
      <c r="P15" s="575">
        <v>2</v>
      </c>
      <c r="Q15" s="575">
        <v>1</v>
      </c>
      <c r="R15" s="575">
        <v>1</v>
      </c>
      <c r="S15" s="575">
        <v>1</v>
      </c>
      <c r="T15" s="1017">
        <f t="shared" si="2"/>
        <v>15</v>
      </c>
      <c r="U15" s="578">
        <v>3</v>
      </c>
      <c r="V15" s="578">
        <v>12</v>
      </c>
      <c r="W15" s="579">
        <v>0</v>
      </c>
    </row>
    <row r="16" spans="1:23" s="775" customFormat="1" ht="15" customHeight="1">
      <c r="A16" s="866"/>
      <c r="B16" s="777" t="s">
        <v>25</v>
      </c>
      <c r="C16" s="1013">
        <f t="shared" si="3"/>
        <v>263</v>
      </c>
      <c r="D16" s="1013">
        <f aca="true" t="shared" si="4" ref="D16:D74">SUM(E16:J16)</f>
        <v>250</v>
      </c>
      <c r="E16" s="575">
        <v>8</v>
      </c>
      <c r="F16" s="575">
        <v>65</v>
      </c>
      <c r="G16" s="575">
        <v>7</v>
      </c>
      <c r="H16" s="575">
        <v>0</v>
      </c>
      <c r="I16" s="575">
        <v>142</v>
      </c>
      <c r="J16" s="575">
        <v>28</v>
      </c>
      <c r="K16" s="1017">
        <f aca="true" t="shared" si="5" ref="K16:K74">SUM(L16:M16)</f>
        <v>4</v>
      </c>
      <c r="L16" s="575">
        <v>0</v>
      </c>
      <c r="M16" s="575">
        <v>4</v>
      </c>
      <c r="N16" s="1017">
        <f aca="true" t="shared" si="6" ref="N16:N74">SUM(O16:S16)</f>
        <v>2</v>
      </c>
      <c r="O16" s="575">
        <v>0</v>
      </c>
      <c r="P16" s="575">
        <v>0</v>
      </c>
      <c r="Q16" s="575">
        <v>1</v>
      </c>
      <c r="R16" s="575">
        <v>1</v>
      </c>
      <c r="S16" s="575">
        <v>0</v>
      </c>
      <c r="T16" s="1017">
        <f t="shared" si="2"/>
        <v>7</v>
      </c>
      <c r="U16" s="578">
        <v>2</v>
      </c>
      <c r="V16" s="578">
        <v>5</v>
      </c>
      <c r="W16" s="579">
        <v>0</v>
      </c>
    </row>
    <row r="17" spans="1:23" s="775" customFormat="1" ht="15" customHeight="1">
      <c r="A17" s="866"/>
      <c r="B17" s="782" t="s">
        <v>26</v>
      </c>
      <c r="C17" s="1013">
        <f t="shared" si="3"/>
        <v>310</v>
      </c>
      <c r="D17" s="1013">
        <f t="shared" si="4"/>
        <v>290</v>
      </c>
      <c r="E17" s="575">
        <v>8</v>
      </c>
      <c r="F17" s="575">
        <v>142</v>
      </c>
      <c r="G17" s="575">
        <v>0</v>
      </c>
      <c r="H17" s="575">
        <v>0</v>
      </c>
      <c r="I17" s="575">
        <v>113</v>
      </c>
      <c r="J17" s="575">
        <v>27</v>
      </c>
      <c r="K17" s="1017">
        <f t="shared" si="5"/>
        <v>2</v>
      </c>
      <c r="L17" s="575">
        <v>2</v>
      </c>
      <c r="M17" s="575">
        <v>0</v>
      </c>
      <c r="N17" s="1017">
        <f t="shared" si="6"/>
        <v>14</v>
      </c>
      <c r="O17" s="575">
        <v>0</v>
      </c>
      <c r="P17" s="575">
        <v>0</v>
      </c>
      <c r="Q17" s="575">
        <v>9</v>
      </c>
      <c r="R17" s="575">
        <v>5</v>
      </c>
      <c r="S17" s="575">
        <v>0</v>
      </c>
      <c r="T17" s="1017">
        <f t="shared" si="2"/>
        <v>4</v>
      </c>
      <c r="U17" s="578" t="s">
        <v>332</v>
      </c>
      <c r="V17" s="578">
        <v>4</v>
      </c>
      <c r="W17" s="579">
        <v>0</v>
      </c>
    </row>
    <row r="18" spans="1:23" s="775" customFormat="1" ht="15" customHeight="1">
      <c r="A18" s="866"/>
      <c r="B18" s="777" t="s">
        <v>27</v>
      </c>
      <c r="C18" s="1013">
        <f t="shared" si="3"/>
        <v>271</v>
      </c>
      <c r="D18" s="1013">
        <f t="shared" si="4"/>
        <v>267</v>
      </c>
      <c r="E18" s="575">
        <v>8</v>
      </c>
      <c r="F18" s="575">
        <v>115</v>
      </c>
      <c r="G18" s="575">
        <v>0</v>
      </c>
      <c r="H18" s="575">
        <v>0</v>
      </c>
      <c r="I18" s="575">
        <v>107</v>
      </c>
      <c r="J18" s="575">
        <v>37</v>
      </c>
      <c r="K18" s="1017">
        <f t="shared" si="5"/>
        <v>1</v>
      </c>
      <c r="L18" s="575">
        <v>0</v>
      </c>
      <c r="M18" s="575">
        <v>1</v>
      </c>
      <c r="N18" s="1017">
        <f t="shared" si="6"/>
        <v>0</v>
      </c>
      <c r="O18" s="575">
        <v>0</v>
      </c>
      <c r="P18" s="575">
        <v>0</v>
      </c>
      <c r="Q18" s="575">
        <v>0</v>
      </c>
      <c r="R18" s="575">
        <v>0</v>
      </c>
      <c r="S18" s="575">
        <v>0</v>
      </c>
      <c r="T18" s="1017">
        <f t="shared" si="2"/>
        <v>3</v>
      </c>
      <c r="U18" s="578" t="s">
        <v>332</v>
      </c>
      <c r="V18" s="578">
        <v>3</v>
      </c>
      <c r="W18" s="579">
        <v>0</v>
      </c>
    </row>
    <row r="19" spans="1:23" s="775" customFormat="1" ht="15" customHeight="1">
      <c r="A19" s="866"/>
      <c r="B19" s="777" t="s">
        <v>28</v>
      </c>
      <c r="C19" s="1013">
        <f t="shared" si="3"/>
        <v>389</v>
      </c>
      <c r="D19" s="1013">
        <f t="shared" si="4"/>
        <v>374</v>
      </c>
      <c r="E19" s="575">
        <v>6</v>
      </c>
      <c r="F19" s="575">
        <v>224</v>
      </c>
      <c r="G19" s="575">
        <v>5</v>
      </c>
      <c r="H19" s="575">
        <v>0</v>
      </c>
      <c r="I19" s="575">
        <v>119</v>
      </c>
      <c r="J19" s="575">
        <v>20</v>
      </c>
      <c r="K19" s="1017">
        <f t="shared" si="5"/>
        <v>3</v>
      </c>
      <c r="L19" s="575">
        <v>0</v>
      </c>
      <c r="M19" s="575">
        <v>3</v>
      </c>
      <c r="N19" s="1017">
        <f t="shared" si="6"/>
        <v>11</v>
      </c>
      <c r="O19" s="575">
        <v>7</v>
      </c>
      <c r="P19" s="575">
        <v>2</v>
      </c>
      <c r="Q19" s="575">
        <v>1</v>
      </c>
      <c r="R19" s="575">
        <v>0</v>
      </c>
      <c r="S19" s="575">
        <v>1</v>
      </c>
      <c r="T19" s="1017">
        <f t="shared" si="2"/>
        <v>1</v>
      </c>
      <c r="U19" s="578">
        <v>1</v>
      </c>
      <c r="V19" s="578" t="s">
        <v>332</v>
      </c>
      <c r="W19" s="579">
        <v>0</v>
      </c>
    </row>
    <row r="20" spans="1:23" s="775" customFormat="1" ht="15" customHeight="1">
      <c r="A20" s="866"/>
      <c r="B20" s="777" t="s">
        <v>29</v>
      </c>
      <c r="C20" s="1013">
        <f t="shared" si="3"/>
        <v>283</v>
      </c>
      <c r="D20" s="1013">
        <f t="shared" si="4"/>
        <v>263</v>
      </c>
      <c r="E20" s="575">
        <v>4</v>
      </c>
      <c r="F20" s="575">
        <v>97</v>
      </c>
      <c r="G20" s="575">
        <v>0</v>
      </c>
      <c r="H20" s="575">
        <v>1</v>
      </c>
      <c r="I20" s="575">
        <v>146</v>
      </c>
      <c r="J20" s="575">
        <v>15</v>
      </c>
      <c r="K20" s="1017">
        <f t="shared" si="5"/>
        <v>6</v>
      </c>
      <c r="L20" s="575">
        <v>0</v>
      </c>
      <c r="M20" s="575">
        <v>6</v>
      </c>
      <c r="N20" s="1017">
        <f t="shared" si="6"/>
        <v>0</v>
      </c>
      <c r="O20" s="575">
        <v>0</v>
      </c>
      <c r="P20" s="575">
        <v>0</v>
      </c>
      <c r="Q20" s="575">
        <v>0</v>
      </c>
      <c r="R20" s="575">
        <v>0</v>
      </c>
      <c r="S20" s="575">
        <v>0</v>
      </c>
      <c r="T20" s="1017">
        <f t="shared" si="2"/>
        <v>14</v>
      </c>
      <c r="U20" s="578">
        <v>1</v>
      </c>
      <c r="V20" s="578">
        <v>13</v>
      </c>
      <c r="W20" s="579">
        <v>0</v>
      </c>
    </row>
    <row r="21" spans="1:23" s="775" customFormat="1" ht="15" customHeight="1">
      <c r="A21" s="866"/>
      <c r="B21" s="777" t="s">
        <v>30</v>
      </c>
      <c r="C21" s="1013">
        <f t="shared" si="3"/>
        <v>357</v>
      </c>
      <c r="D21" s="1013">
        <f t="shared" si="4"/>
        <v>344</v>
      </c>
      <c r="E21" s="575">
        <v>9</v>
      </c>
      <c r="F21" s="575">
        <v>211</v>
      </c>
      <c r="G21" s="575">
        <v>0</v>
      </c>
      <c r="H21" s="575">
        <v>0</v>
      </c>
      <c r="I21" s="575">
        <v>106</v>
      </c>
      <c r="J21" s="575">
        <v>18</v>
      </c>
      <c r="K21" s="1017">
        <f t="shared" si="5"/>
        <v>9</v>
      </c>
      <c r="L21" s="575">
        <v>0</v>
      </c>
      <c r="M21" s="575">
        <v>9</v>
      </c>
      <c r="N21" s="1017">
        <f t="shared" si="6"/>
        <v>2</v>
      </c>
      <c r="O21" s="575">
        <v>0</v>
      </c>
      <c r="P21" s="575">
        <v>1</v>
      </c>
      <c r="Q21" s="575">
        <v>1</v>
      </c>
      <c r="R21" s="575">
        <v>0</v>
      </c>
      <c r="S21" s="575">
        <v>0</v>
      </c>
      <c r="T21" s="1017">
        <f t="shared" si="2"/>
        <v>2</v>
      </c>
      <c r="U21" s="578">
        <v>1</v>
      </c>
      <c r="V21" s="578">
        <v>1</v>
      </c>
      <c r="W21" s="579">
        <v>0</v>
      </c>
    </row>
    <row r="22" spans="1:23" s="775" customFormat="1" ht="15" customHeight="1">
      <c r="A22" s="866"/>
      <c r="B22" s="777" t="s">
        <v>31</v>
      </c>
      <c r="C22" s="1013">
        <f t="shared" si="3"/>
        <v>1590</v>
      </c>
      <c r="D22" s="1013">
        <f t="shared" si="4"/>
        <v>1446</v>
      </c>
      <c r="E22" s="575">
        <v>15</v>
      </c>
      <c r="F22" s="575">
        <v>521</v>
      </c>
      <c r="G22" s="575">
        <v>193</v>
      </c>
      <c r="H22" s="575">
        <v>445</v>
      </c>
      <c r="I22" s="575">
        <v>195</v>
      </c>
      <c r="J22" s="575">
        <v>77</v>
      </c>
      <c r="K22" s="1017">
        <f t="shared" si="5"/>
        <v>6</v>
      </c>
      <c r="L22" s="575">
        <v>0</v>
      </c>
      <c r="M22" s="575">
        <v>6</v>
      </c>
      <c r="N22" s="1017">
        <f t="shared" si="6"/>
        <v>131</v>
      </c>
      <c r="O22" s="575">
        <v>60</v>
      </c>
      <c r="P22" s="575">
        <v>17</v>
      </c>
      <c r="Q22" s="575">
        <v>16</v>
      </c>
      <c r="R22" s="575">
        <v>5</v>
      </c>
      <c r="S22" s="575">
        <v>33</v>
      </c>
      <c r="T22" s="1017">
        <f t="shared" si="2"/>
        <v>7</v>
      </c>
      <c r="U22" s="578">
        <v>4</v>
      </c>
      <c r="V22" s="578">
        <v>3</v>
      </c>
      <c r="W22" s="579">
        <v>0</v>
      </c>
    </row>
    <row r="23" spans="1:29" s="789" customFormat="1" ht="15" customHeight="1">
      <c r="A23" s="870"/>
      <c r="B23" s="784" t="s">
        <v>32</v>
      </c>
      <c r="C23" s="1014">
        <f t="shared" si="3"/>
        <v>372</v>
      </c>
      <c r="D23" s="1014">
        <f t="shared" si="4"/>
        <v>357</v>
      </c>
      <c r="E23" s="575">
        <v>10</v>
      </c>
      <c r="F23" s="575">
        <v>213</v>
      </c>
      <c r="G23" s="575">
        <v>0</v>
      </c>
      <c r="H23" s="575">
        <v>0</v>
      </c>
      <c r="I23" s="575">
        <v>112</v>
      </c>
      <c r="J23" s="575">
        <v>22</v>
      </c>
      <c r="K23" s="1017">
        <f t="shared" si="5"/>
        <v>7</v>
      </c>
      <c r="L23" s="575">
        <v>1</v>
      </c>
      <c r="M23" s="575">
        <v>6</v>
      </c>
      <c r="N23" s="1017">
        <f t="shared" si="6"/>
        <v>5</v>
      </c>
      <c r="O23" s="575">
        <v>0</v>
      </c>
      <c r="P23" s="575">
        <v>0</v>
      </c>
      <c r="Q23" s="575">
        <v>1</v>
      </c>
      <c r="R23" s="575">
        <v>3</v>
      </c>
      <c r="S23" s="575">
        <v>1</v>
      </c>
      <c r="T23" s="1017">
        <f t="shared" si="2"/>
        <v>3</v>
      </c>
      <c r="U23" s="578" t="s">
        <v>332</v>
      </c>
      <c r="V23" s="578">
        <v>3</v>
      </c>
      <c r="W23" s="579">
        <v>0</v>
      </c>
      <c r="X23" s="775"/>
      <c r="Z23" s="775"/>
      <c r="AA23" s="775"/>
      <c r="AB23" s="775"/>
      <c r="AC23" s="775"/>
    </row>
    <row r="24" spans="1:29" s="791" customFormat="1" ht="15" customHeight="1">
      <c r="A24" s="580" t="s">
        <v>324</v>
      </c>
      <c r="B24" s="581" t="s">
        <v>708</v>
      </c>
      <c r="C24" s="1015">
        <f t="shared" si="3"/>
        <v>1024</v>
      </c>
      <c r="D24" s="1015">
        <f t="shared" si="4"/>
        <v>987</v>
      </c>
      <c r="E24" s="582">
        <v>27</v>
      </c>
      <c r="F24" s="583">
        <v>553</v>
      </c>
      <c r="G24" s="583">
        <v>0</v>
      </c>
      <c r="H24" s="583">
        <v>3</v>
      </c>
      <c r="I24" s="583">
        <v>312</v>
      </c>
      <c r="J24" s="583">
        <v>92</v>
      </c>
      <c r="K24" s="1149">
        <f t="shared" si="5"/>
        <v>11</v>
      </c>
      <c r="L24" s="583">
        <v>1</v>
      </c>
      <c r="M24" s="583">
        <v>10</v>
      </c>
      <c r="N24" s="1149">
        <f t="shared" si="6"/>
        <v>16</v>
      </c>
      <c r="O24" s="583">
        <v>1</v>
      </c>
      <c r="P24" s="583">
        <v>7</v>
      </c>
      <c r="Q24" s="583">
        <v>4</v>
      </c>
      <c r="R24" s="583">
        <v>2</v>
      </c>
      <c r="S24" s="583">
        <v>2</v>
      </c>
      <c r="T24" s="1149">
        <f t="shared" si="2"/>
        <v>10</v>
      </c>
      <c r="U24" s="584">
        <v>3</v>
      </c>
      <c r="V24" s="584">
        <v>7</v>
      </c>
      <c r="W24" s="585">
        <v>0</v>
      </c>
      <c r="X24" s="775"/>
      <c r="Z24" s="775"/>
      <c r="AA24" s="775"/>
      <c r="AB24" s="775"/>
      <c r="AC24" s="775"/>
    </row>
    <row r="25" spans="1:29" s="791" customFormat="1" ht="15" customHeight="1">
      <c r="A25" s="580" t="s">
        <v>325</v>
      </c>
      <c r="B25" s="581" t="s">
        <v>154</v>
      </c>
      <c r="C25" s="1015">
        <f t="shared" si="3"/>
        <v>1075</v>
      </c>
      <c r="D25" s="1136">
        <f t="shared" si="4"/>
        <v>1047</v>
      </c>
      <c r="E25" s="575">
        <v>16</v>
      </c>
      <c r="F25" s="575">
        <v>551</v>
      </c>
      <c r="G25" s="575">
        <v>1</v>
      </c>
      <c r="H25" s="575">
        <v>18</v>
      </c>
      <c r="I25" s="575">
        <v>352</v>
      </c>
      <c r="J25" s="575">
        <v>109</v>
      </c>
      <c r="K25" s="1017">
        <f t="shared" si="5"/>
        <v>0</v>
      </c>
      <c r="L25" s="575">
        <v>0</v>
      </c>
      <c r="M25" s="575">
        <v>0</v>
      </c>
      <c r="N25" s="1017">
        <f t="shared" si="6"/>
        <v>19</v>
      </c>
      <c r="O25" s="575">
        <v>0</v>
      </c>
      <c r="P25" s="575">
        <v>3</v>
      </c>
      <c r="Q25" s="575">
        <v>4</v>
      </c>
      <c r="R25" s="575">
        <v>4</v>
      </c>
      <c r="S25" s="575">
        <v>8</v>
      </c>
      <c r="T25" s="1017">
        <f t="shared" si="2"/>
        <v>9</v>
      </c>
      <c r="U25" s="578">
        <v>1</v>
      </c>
      <c r="V25" s="578">
        <v>8</v>
      </c>
      <c r="W25" s="579">
        <v>0</v>
      </c>
      <c r="X25" s="775"/>
      <c r="Z25" s="775"/>
      <c r="AA25" s="775"/>
      <c r="AB25" s="775"/>
      <c r="AC25" s="775"/>
    </row>
    <row r="26" spans="1:29" s="791" customFormat="1" ht="15" customHeight="1">
      <c r="A26" s="580" t="s">
        <v>326</v>
      </c>
      <c r="B26" s="581" t="s">
        <v>155</v>
      </c>
      <c r="C26" s="1015">
        <f t="shared" si="3"/>
        <v>1355</v>
      </c>
      <c r="D26" s="1015">
        <f t="shared" si="4"/>
        <v>1249</v>
      </c>
      <c r="E26" s="582">
        <v>14</v>
      </c>
      <c r="F26" s="583">
        <v>320</v>
      </c>
      <c r="G26" s="583">
        <v>275</v>
      </c>
      <c r="H26" s="583">
        <v>231</v>
      </c>
      <c r="I26" s="583">
        <v>332</v>
      </c>
      <c r="J26" s="583">
        <v>77</v>
      </c>
      <c r="K26" s="1149">
        <f t="shared" si="5"/>
        <v>9</v>
      </c>
      <c r="L26" s="583">
        <v>0</v>
      </c>
      <c r="M26" s="583">
        <v>9</v>
      </c>
      <c r="N26" s="1149">
        <f t="shared" si="6"/>
        <v>68</v>
      </c>
      <c r="O26" s="583">
        <v>53</v>
      </c>
      <c r="P26" s="583">
        <v>14</v>
      </c>
      <c r="Q26" s="583">
        <v>1</v>
      </c>
      <c r="R26" s="583">
        <v>0</v>
      </c>
      <c r="S26" s="583">
        <v>0</v>
      </c>
      <c r="T26" s="1149">
        <f t="shared" si="2"/>
        <v>29</v>
      </c>
      <c r="U26" s="584">
        <v>3</v>
      </c>
      <c r="V26" s="584">
        <v>26</v>
      </c>
      <c r="W26" s="585">
        <v>0</v>
      </c>
      <c r="X26" s="775"/>
      <c r="Z26" s="775"/>
      <c r="AA26" s="775"/>
      <c r="AB26" s="775"/>
      <c r="AC26" s="775"/>
    </row>
    <row r="27" spans="1:29" s="791" customFormat="1" ht="15" customHeight="1">
      <c r="A27" s="580" t="s">
        <v>327</v>
      </c>
      <c r="B27" s="581" t="s">
        <v>156</v>
      </c>
      <c r="C27" s="1016">
        <f t="shared" si="3"/>
        <v>160</v>
      </c>
      <c r="D27" s="1137">
        <f t="shared" si="4"/>
        <v>145</v>
      </c>
      <c r="E27" s="575">
        <v>2</v>
      </c>
      <c r="F27" s="575">
        <v>42</v>
      </c>
      <c r="G27" s="575">
        <v>0</v>
      </c>
      <c r="H27" s="575">
        <v>0</v>
      </c>
      <c r="I27" s="575">
        <v>81</v>
      </c>
      <c r="J27" s="575">
        <v>20</v>
      </c>
      <c r="K27" s="1017">
        <f t="shared" si="5"/>
        <v>3</v>
      </c>
      <c r="L27" s="575">
        <v>0</v>
      </c>
      <c r="M27" s="575">
        <v>3</v>
      </c>
      <c r="N27" s="1017">
        <f t="shared" si="6"/>
        <v>1</v>
      </c>
      <c r="O27" s="575">
        <v>0</v>
      </c>
      <c r="P27" s="575">
        <v>0</v>
      </c>
      <c r="Q27" s="575">
        <v>1</v>
      </c>
      <c r="R27" s="575">
        <v>0</v>
      </c>
      <c r="S27" s="575">
        <v>0</v>
      </c>
      <c r="T27" s="1017">
        <f t="shared" si="2"/>
        <v>11</v>
      </c>
      <c r="U27" s="578">
        <v>1</v>
      </c>
      <c r="V27" s="578">
        <v>10</v>
      </c>
      <c r="W27" s="579">
        <v>0</v>
      </c>
      <c r="X27" s="775"/>
      <c r="Z27" s="775"/>
      <c r="AA27" s="775"/>
      <c r="AB27" s="775"/>
      <c r="AC27" s="775"/>
    </row>
    <row r="28" spans="1:29" s="1128" customFormat="1" ht="15" customHeight="1">
      <c r="A28" s="586" t="s">
        <v>157</v>
      </c>
      <c r="B28" s="587"/>
      <c r="C28" s="1016">
        <f>SUM(C29:C31)</f>
        <v>654</v>
      </c>
      <c r="D28" s="1016">
        <f>SUM(D29:D31)</f>
        <v>625</v>
      </c>
      <c r="E28" s="1016">
        <f aca="true" t="shared" si="7" ref="E28:T28">SUM(E29:E31)</f>
        <v>11</v>
      </c>
      <c r="F28" s="1016">
        <f t="shared" si="7"/>
        <v>313</v>
      </c>
      <c r="G28" s="1016">
        <f t="shared" si="7"/>
        <v>0</v>
      </c>
      <c r="H28" s="1016">
        <f t="shared" si="7"/>
        <v>1</v>
      </c>
      <c r="I28" s="1016">
        <f t="shared" si="7"/>
        <v>238</v>
      </c>
      <c r="J28" s="1016">
        <f t="shared" si="7"/>
        <v>62</v>
      </c>
      <c r="K28" s="1016">
        <f t="shared" si="7"/>
        <v>11</v>
      </c>
      <c r="L28" s="1016">
        <f t="shared" si="7"/>
        <v>1</v>
      </c>
      <c r="M28" s="1016">
        <f t="shared" si="7"/>
        <v>10</v>
      </c>
      <c r="N28" s="1016">
        <f t="shared" si="7"/>
        <v>13</v>
      </c>
      <c r="O28" s="1016">
        <f t="shared" si="7"/>
        <v>0</v>
      </c>
      <c r="P28" s="1016">
        <f t="shared" si="7"/>
        <v>0</v>
      </c>
      <c r="Q28" s="1016">
        <f t="shared" si="7"/>
        <v>13</v>
      </c>
      <c r="R28" s="1016">
        <f t="shared" si="7"/>
        <v>0</v>
      </c>
      <c r="S28" s="1016">
        <f t="shared" si="7"/>
        <v>0</v>
      </c>
      <c r="T28" s="1016">
        <f t="shared" si="7"/>
        <v>5</v>
      </c>
      <c r="U28" s="1016">
        <f>SUM(U29:U31)</f>
        <v>0</v>
      </c>
      <c r="V28" s="1016">
        <f>SUM(V29:V31)</f>
        <v>5</v>
      </c>
      <c r="W28" s="1127">
        <f>SUM(W29:W31)</f>
        <v>0</v>
      </c>
      <c r="X28" s="1126"/>
      <c r="Z28" s="1126"/>
      <c r="AA28" s="1126"/>
      <c r="AB28" s="1126"/>
      <c r="AC28" s="1126"/>
    </row>
    <row r="29" spans="1:29" s="791" customFormat="1" ht="15" customHeight="1">
      <c r="A29" s="588"/>
      <c r="B29" s="589" t="s">
        <v>158</v>
      </c>
      <c r="C29" s="1017">
        <f t="shared" si="3"/>
        <v>365</v>
      </c>
      <c r="D29" s="1017">
        <f t="shared" si="4"/>
        <v>342</v>
      </c>
      <c r="E29" s="590">
        <v>7</v>
      </c>
      <c r="F29" s="575">
        <v>156</v>
      </c>
      <c r="G29" s="575">
        <v>0</v>
      </c>
      <c r="H29" s="575">
        <v>1</v>
      </c>
      <c r="I29" s="575">
        <v>137</v>
      </c>
      <c r="J29" s="575">
        <v>41</v>
      </c>
      <c r="K29" s="1017">
        <f t="shared" si="5"/>
        <v>5</v>
      </c>
      <c r="L29" s="575">
        <v>0</v>
      </c>
      <c r="M29" s="575">
        <v>5</v>
      </c>
      <c r="N29" s="1017">
        <f t="shared" si="6"/>
        <v>13</v>
      </c>
      <c r="O29" s="575">
        <v>0</v>
      </c>
      <c r="P29" s="575">
        <v>0</v>
      </c>
      <c r="Q29" s="575">
        <v>13</v>
      </c>
      <c r="R29" s="575">
        <v>0</v>
      </c>
      <c r="S29" s="575">
        <v>0</v>
      </c>
      <c r="T29" s="1017">
        <f>SUM(U29:W29)</f>
        <v>5</v>
      </c>
      <c r="U29" s="578" t="s">
        <v>332</v>
      </c>
      <c r="V29" s="578">
        <v>5</v>
      </c>
      <c r="W29" s="579">
        <v>0</v>
      </c>
      <c r="X29" s="775"/>
      <c r="Z29" s="775"/>
      <c r="AA29" s="775"/>
      <c r="AB29" s="775"/>
      <c r="AC29" s="775"/>
    </row>
    <row r="30" spans="1:29" s="791" customFormat="1" ht="15" customHeight="1">
      <c r="A30" s="588"/>
      <c r="B30" s="589" t="s">
        <v>159</v>
      </c>
      <c r="C30" s="1017">
        <f t="shared" si="3"/>
        <v>260</v>
      </c>
      <c r="D30" s="1017">
        <f t="shared" si="4"/>
        <v>255</v>
      </c>
      <c r="E30" s="590">
        <v>3</v>
      </c>
      <c r="F30" s="575">
        <v>145</v>
      </c>
      <c r="G30" s="575">
        <v>0</v>
      </c>
      <c r="H30" s="575">
        <v>0</v>
      </c>
      <c r="I30" s="575">
        <v>90</v>
      </c>
      <c r="J30" s="575">
        <v>17</v>
      </c>
      <c r="K30" s="1017">
        <f t="shared" si="5"/>
        <v>5</v>
      </c>
      <c r="L30" s="575">
        <v>1</v>
      </c>
      <c r="M30" s="575">
        <v>4</v>
      </c>
      <c r="N30" s="1017">
        <f t="shared" si="6"/>
        <v>0</v>
      </c>
      <c r="O30" s="575">
        <v>0</v>
      </c>
      <c r="P30" s="575">
        <v>0</v>
      </c>
      <c r="Q30" s="575">
        <v>0</v>
      </c>
      <c r="R30" s="575">
        <v>0</v>
      </c>
      <c r="S30" s="575">
        <v>0</v>
      </c>
      <c r="T30" s="1017">
        <f>SUM(U30:W30)</f>
        <v>0</v>
      </c>
      <c r="U30" s="578" t="s">
        <v>332</v>
      </c>
      <c r="V30" s="578" t="s">
        <v>332</v>
      </c>
      <c r="W30" s="579">
        <v>0</v>
      </c>
      <c r="X30" s="775"/>
      <c r="Z30" s="775"/>
      <c r="AA30" s="775"/>
      <c r="AB30" s="775"/>
      <c r="AC30" s="775"/>
    </row>
    <row r="31" spans="1:29" s="791" customFormat="1" ht="15" customHeight="1">
      <c r="A31" s="591"/>
      <c r="B31" s="592" t="s">
        <v>328</v>
      </c>
      <c r="C31" s="1018">
        <f t="shared" si="3"/>
        <v>29</v>
      </c>
      <c r="D31" s="1018">
        <f t="shared" si="4"/>
        <v>28</v>
      </c>
      <c r="E31" s="593">
        <v>1</v>
      </c>
      <c r="F31" s="594">
        <v>12</v>
      </c>
      <c r="G31" s="594">
        <v>0</v>
      </c>
      <c r="H31" s="594">
        <v>0</v>
      </c>
      <c r="I31" s="594">
        <v>11</v>
      </c>
      <c r="J31" s="594">
        <v>4</v>
      </c>
      <c r="K31" s="1020">
        <f t="shared" si="5"/>
        <v>1</v>
      </c>
      <c r="L31" s="594">
        <v>0</v>
      </c>
      <c r="M31" s="594">
        <v>1</v>
      </c>
      <c r="N31" s="1020">
        <f t="shared" si="6"/>
        <v>0</v>
      </c>
      <c r="O31" s="594">
        <v>0</v>
      </c>
      <c r="P31" s="594">
        <v>0</v>
      </c>
      <c r="Q31" s="594">
        <v>0</v>
      </c>
      <c r="R31" s="594">
        <v>0</v>
      </c>
      <c r="S31" s="594">
        <v>0</v>
      </c>
      <c r="T31" s="1020">
        <f>SUM(U31:W31)</f>
        <v>0</v>
      </c>
      <c r="U31" s="595" t="s">
        <v>332</v>
      </c>
      <c r="V31" s="595" t="s">
        <v>332</v>
      </c>
      <c r="W31" s="596">
        <v>0</v>
      </c>
      <c r="X31" s="775"/>
      <c r="Z31" s="775"/>
      <c r="AA31" s="775"/>
      <c r="AB31" s="775"/>
      <c r="AC31" s="775"/>
    </row>
    <row r="32" spans="1:29" s="1128" customFormat="1" ht="15" customHeight="1">
      <c r="A32" s="586" t="s">
        <v>160</v>
      </c>
      <c r="B32" s="587"/>
      <c r="C32" s="1017">
        <f>SUM(C33:C34)</f>
        <v>546</v>
      </c>
      <c r="D32" s="1017">
        <f aca="true" t="shared" si="8" ref="D32:T32">SUM(D33:D34)</f>
        <v>527</v>
      </c>
      <c r="E32" s="1017">
        <f t="shared" si="8"/>
        <v>11</v>
      </c>
      <c r="F32" s="1017">
        <f t="shared" si="8"/>
        <v>252</v>
      </c>
      <c r="G32" s="1017">
        <f t="shared" si="8"/>
        <v>0</v>
      </c>
      <c r="H32" s="1017">
        <f t="shared" si="8"/>
        <v>0</v>
      </c>
      <c r="I32" s="1017">
        <f t="shared" si="8"/>
        <v>213</v>
      </c>
      <c r="J32" s="1017">
        <f t="shared" si="8"/>
        <v>51</v>
      </c>
      <c r="K32" s="1017">
        <f t="shared" si="8"/>
        <v>5</v>
      </c>
      <c r="L32" s="1017">
        <f t="shared" si="8"/>
        <v>0</v>
      </c>
      <c r="M32" s="1017">
        <f t="shared" si="8"/>
        <v>5</v>
      </c>
      <c r="N32" s="1017">
        <f t="shared" si="8"/>
        <v>3</v>
      </c>
      <c r="O32" s="1017">
        <f t="shared" si="8"/>
        <v>0</v>
      </c>
      <c r="P32" s="1017">
        <f t="shared" si="8"/>
        <v>1</v>
      </c>
      <c r="Q32" s="1017">
        <f t="shared" si="8"/>
        <v>2</v>
      </c>
      <c r="R32" s="1017">
        <f t="shared" si="8"/>
        <v>0</v>
      </c>
      <c r="S32" s="1017">
        <f t="shared" si="8"/>
        <v>0</v>
      </c>
      <c r="T32" s="1017">
        <f t="shared" si="8"/>
        <v>11</v>
      </c>
      <c r="U32" s="1017">
        <f>SUM(U33:U34)</f>
        <v>1</v>
      </c>
      <c r="V32" s="1017">
        <f>SUM(V33:V34)</f>
        <v>10</v>
      </c>
      <c r="W32" s="1125">
        <f>SUM(W33:W34)</f>
        <v>0</v>
      </c>
      <c r="X32" s="1126"/>
      <c r="Z32" s="1126"/>
      <c r="AA32" s="1126"/>
      <c r="AB32" s="1126"/>
      <c r="AC32" s="1126"/>
    </row>
    <row r="33" spans="1:29" s="791" customFormat="1" ht="15" customHeight="1">
      <c r="A33" s="588"/>
      <c r="B33" s="589" t="s">
        <v>161</v>
      </c>
      <c r="C33" s="1017">
        <f t="shared" si="3"/>
        <v>342</v>
      </c>
      <c r="D33" s="1138">
        <f t="shared" si="4"/>
        <v>326</v>
      </c>
      <c r="E33" s="575">
        <v>6</v>
      </c>
      <c r="F33" s="575">
        <v>133</v>
      </c>
      <c r="G33" s="575">
        <v>0</v>
      </c>
      <c r="H33" s="575">
        <v>0</v>
      </c>
      <c r="I33" s="575">
        <v>148</v>
      </c>
      <c r="J33" s="575">
        <v>39</v>
      </c>
      <c r="K33" s="1017">
        <f t="shared" si="5"/>
        <v>2</v>
      </c>
      <c r="L33" s="575">
        <v>0</v>
      </c>
      <c r="M33" s="575">
        <v>2</v>
      </c>
      <c r="N33" s="1017">
        <f t="shared" si="6"/>
        <v>3</v>
      </c>
      <c r="O33" s="575">
        <v>0</v>
      </c>
      <c r="P33" s="575">
        <v>1</v>
      </c>
      <c r="Q33" s="575">
        <v>2</v>
      </c>
      <c r="R33" s="575">
        <v>0</v>
      </c>
      <c r="S33" s="575">
        <v>0</v>
      </c>
      <c r="T33" s="1017">
        <f>SUM(U33:W33)</f>
        <v>11</v>
      </c>
      <c r="U33" s="578">
        <v>1</v>
      </c>
      <c r="V33" s="578">
        <v>10</v>
      </c>
      <c r="W33" s="579">
        <v>0</v>
      </c>
      <c r="X33" s="775"/>
      <c r="Z33" s="775"/>
      <c r="AA33" s="775"/>
      <c r="AB33" s="775"/>
      <c r="AC33" s="775"/>
    </row>
    <row r="34" spans="1:29" s="791" customFormat="1" ht="15" customHeight="1">
      <c r="A34" s="591"/>
      <c r="B34" s="592" t="s">
        <v>162</v>
      </c>
      <c r="C34" s="1018">
        <f t="shared" si="3"/>
        <v>204</v>
      </c>
      <c r="D34" s="1139">
        <f t="shared" si="4"/>
        <v>201</v>
      </c>
      <c r="E34" s="575">
        <v>5</v>
      </c>
      <c r="F34" s="575">
        <v>119</v>
      </c>
      <c r="G34" s="575">
        <v>0</v>
      </c>
      <c r="H34" s="575">
        <v>0</v>
      </c>
      <c r="I34" s="575">
        <v>65</v>
      </c>
      <c r="J34" s="575">
        <v>12</v>
      </c>
      <c r="K34" s="1017">
        <f t="shared" si="5"/>
        <v>3</v>
      </c>
      <c r="L34" s="575">
        <v>0</v>
      </c>
      <c r="M34" s="575">
        <v>3</v>
      </c>
      <c r="N34" s="1017">
        <f t="shared" si="6"/>
        <v>0</v>
      </c>
      <c r="O34" s="575">
        <v>0</v>
      </c>
      <c r="P34" s="575">
        <v>0</v>
      </c>
      <c r="Q34" s="575">
        <v>0</v>
      </c>
      <c r="R34" s="575">
        <v>0</v>
      </c>
      <c r="S34" s="575">
        <v>0</v>
      </c>
      <c r="T34" s="1017">
        <f>SUM(U34:W34)</f>
        <v>0</v>
      </c>
      <c r="U34" s="578" t="s">
        <v>332</v>
      </c>
      <c r="V34" s="578" t="s">
        <v>332</v>
      </c>
      <c r="W34" s="579">
        <v>0</v>
      </c>
      <c r="X34" s="775"/>
      <c r="Z34" s="775"/>
      <c r="AA34" s="775"/>
      <c r="AB34" s="775"/>
      <c r="AC34" s="775"/>
    </row>
    <row r="35" spans="1:29" s="791" customFormat="1" ht="15" customHeight="1">
      <c r="A35" s="580" t="s">
        <v>329</v>
      </c>
      <c r="B35" s="581" t="s">
        <v>163</v>
      </c>
      <c r="C35" s="1015">
        <f t="shared" si="3"/>
        <v>582</v>
      </c>
      <c r="D35" s="1015">
        <f t="shared" si="4"/>
        <v>568</v>
      </c>
      <c r="E35" s="582">
        <v>13</v>
      </c>
      <c r="F35" s="583">
        <v>316</v>
      </c>
      <c r="G35" s="583">
        <v>0</v>
      </c>
      <c r="H35" s="583">
        <v>6</v>
      </c>
      <c r="I35" s="583">
        <v>200</v>
      </c>
      <c r="J35" s="583">
        <v>33</v>
      </c>
      <c r="K35" s="1149">
        <f t="shared" si="5"/>
        <v>7</v>
      </c>
      <c r="L35" s="583">
        <v>3</v>
      </c>
      <c r="M35" s="583">
        <v>4</v>
      </c>
      <c r="N35" s="1149">
        <f t="shared" si="6"/>
        <v>5</v>
      </c>
      <c r="O35" s="583">
        <v>1</v>
      </c>
      <c r="P35" s="583">
        <v>2</v>
      </c>
      <c r="Q35" s="583">
        <v>2</v>
      </c>
      <c r="R35" s="583">
        <v>0</v>
      </c>
      <c r="S35" s="583">
        <v>0</v>
      </c>
      <c r="T35" s="1149">
        <f>SUM(U35:W35)</f>
        <v>2</v>
      </c>
      <c r="U35" s="584" t="s">
        <v>332</v>
      </c>
      <c r="V35" s="584">
        <v>2</v>
      </c>
      <c r="W35" s="585">
        <v>0</v>
      </c>
      <c r="X35" s="775"/>
      <c r="Z35" s="775"/>
      <c r="AA35" s="775"/>
      <c r="AB35" s="775"/>
      <c r="AC35" s="775"/>
    </row>
    <row r="36" spans="1:29" s="1128" customFormat="1" ht="15" customHeight="1">
      <c r="A36" s="586" t="s">
        <v>330</v>
      </c>
      <c r="B36" s="587"/>
      <c r="C36" s="1017">
        <f>SUM(C37:C40)</f>
        <v>615</v>
      </c>
      <c r="D36" s="1017">
        <f aca="true" t="shared" si="9" ref="D36:T36">SUM(D37:D40)</f>
        <v>601</v>
      </c>
      <c r="E36" s="1017">
        <f t="shared" si="9"/>
        <v>10</v>
      </c>
      <c r="F36" s="1017">
        <f t="shared" si="9"/>
        <v>296</v>
      </c>
      <c r="G36" s="1017">
        <f t="shared" si="9"/>
        <v>0</v>
      </c>
      <c r="H36" s="1017">
        <f t="shared" si="9"/>
        <v>3</v>
      </c>
      <c r="I36" s="1017">
        <f t="shared" si="9"/>
        <v>232</v>
      </c>
      <c r="J36" s="1017">
        <f t="shared" si="9"/>
        <v>60</v>
      </c>
      <c r="K36" s="1017">
        <f t="shared" si="9"/>
        <v>4</v>
      </c>
      <c r="L36" s="1017">
        <f t="shared" si="9"/>
        <v>0</v>
      </c>
      <c r="M36" s="1017">
        <f t="shared" si="9"/>
        <v>4</v>
      </c>
      <c r="N36" s="1017">
        <f t="shared" si="9"/>
        <v>8</v>
      </c>
      <c r="O36" s="1017">
        <f t="shared" si="9"/>
        <v>0</v>
      </c>
      <c r="P36" s="1017">
        <f t="shared" si="9"/>
        <v>3</v>
      </c>
      <c r="Q36" s="1017">
        <f t="shared" si="9"/>
        <v>1</v>
      </c>
      <c r="R36" s="1017">
        <f t="shared" si="9"/>
        <v>4</v>
      </c>
      <c r="S36" s="1017">
        <f t="shared" si="9"/>
        <v>0</v>
      </c>
      <c r="T36" s="1017">
        <f t="shared" si="9"/>
        <v>2</v>
      </c>
      <c r="U36" s="1017">
        <f>SUM(U37:U40)</f>
        <v>0</v>
      </c>
      <c r="V36" s="1017">
        <f>SUM(V37:V40)</f>
        <v>2</v>
      </c>
      <c r="W36" s="1125">
        <f>SUM(W37:W40)</f>
        <v>0</v>
      </c>
      <c r="X36" s="1126"/>
      <c r="Z36" s="1126"/>
      <c r="AA36" s="1126"/>
      <c r="AB36" s="1126"/>
      <c r="AC36" s="1126"/>
    </row>
    <row r="37" spans="1:29" s="791" customFormat="1" ht="15" customHeight="1">
      <c r="A37" s="588"/>
      <c r="B37" s="589" t="s">
        <v>331</v>
      </c>
      <c r="C37" s="1017">
        <f t="shared" si="3"/>
        <v>424</v>
      </c>
      <c r="D37" s="1138">
        <f t="shared" si="4"/>
        <v>412</v>
      </c>
      <c r="E37" s="575">
        <v>8</v>
      </c>
      <c r="F37" s="575">
        <v>229</v>
      </c>
      <c r="G37" s="575">
        <v>0</v>
      </c>
      <c r="H37" s="575">
        <v>0</v>
      </c>
      <c r="I37" s="575">
        <v>141</v>
      </c>
      <c r="J37" s="575">
        <v>34</v>
      </c>
      <c r="K37" s="1017">
        <f t="shared" si="5"/>
        <v>4</v>
      </c>
      <c r="L37" s="575">
        <v>0</v>
      </c>
      <c r="M37" s="575">
        <v>4</v>
      </c>
      <c r="N37" s="1017">
        <f t="shared" si="6"/>
        <v>6</v>
      </c>
      <c r="O37" s="575">
        <v>0</v>
      </c>
      <c r="P37" s="575">
        <v>3</v>
      </c>
      <c r="Q37" s="575">
        <v>1</v>
      </c>
      <c r="R37" s="575">
        <v>2</v>
      </c>
      <c r="S37" s="575">
        <v>0</v>
      </c>
      <c r="T37" s="1017">
        <f>SUM(U37:W37)</f>
        <v>2</v>
      </c>
      <c r="U37" s="578" t="s">
        <v>332</v>
      </c>
      <c r="V37" s="578">
        <v>2</v>
      </c>
      <c r="W37" s="579">
        <v>0</v>
      </c>
      <c r="X37" s="775"/>
      <c r="Z37" s="775"/>
      <c r="AA37" s="775"/>
      <c r="AB37" s="775"/>
      <c r="AC37" s="775"/>
    </row>
    <row r="38" spans="1:29" s="791" customFormat="1" ht="15" customHeight="1">
      <c r="A38" s="588"/>
      <c r="B38" s="589" t="s">
        <v>164</v>
      </c>
      <c r="C38" s="1017">
        <f t="shared" si="3"/>
        <v>138</v>
      </c>
      <c r="D38" s="1138">
        <f t="shared" si="4"/>
        <v>136</v>
      </c>
      <c r="E38" s="575">
        <v>1</v>
      </c>
      <c r="F38" s="575">
        <v>57</v>
      </c>
      <c r="G38" s="575">
        <v>0</v>
      </c>
      <c r="H38" s="575">
        <v>3</v>
      </c>
      <c r="I38" s="575">
        <v>58</v>
      </c>
      <c r="J38" s="575">
        <v>17</v>
      </c>
      <c r="K38" s="1017">
        <f t="shared" si="5"/>
        <v>0</v>
      </c>
      <c r="L38" s="575">
        <v>0</v>
      </c>
      <c r="M38" s="575">
        <v>0</v>
      </c>
      <c r="N38" s="1017">
        <f t="shared" si="6"/>
        <v>2</v>
      </c>
      <c r="O38" s="575">
        <v>0</v>
      </c>
      <c r="P38" s="575">
        <v>0</v>
      </c>
      <c r="Q38" s="575">
        <v>0</v>
      </c>
      <c r="R38" s="575">
        <v>2</v>
      </c>
      <c r="S38" s="575">
        <v>0</v>
      </c>
      <c r="T38" s="1017">
        <f>SUM(U38:W38)</f>
        <v>0</v>
      </c>
      <c r="U38" s="578" t="s">
        <v>332</v>
      </c>
      <c r="V38" s="578" t="s">
        <v>332</v>
      </c>
      <c r="W38" s="579">
        <v>0</v>
      </c>
      <c r="X38" s="775"/>
      <c r="Z38" s="775"/>
      <c r="AA38" s="775"/>
      <c r="AB38" s="775"/>
      <c r="AC38" s="775"/>
    </row>
    <row r="39" spans="1:29" s="791" customFormat="1" ht="15" customHeight="1">
      <c r="A39" s="588"/>
      <c r="B39" s="589" t="s">
        <v>165</v>
      </c>
      <c r="C39" s="1017">
        <f t="shared" si="3"/>
        <v>28</v>
      </c>
      <c r="D39" s="1138">
        <f t="shared" si="4"/>
        <v>28</v>
      </c>
      <c r="E39" s="575">
        <v>1</v>
      </c>
      <c r="F39" s="575">
        <v>10</v>
      </c>
      <c r="G39" s="575">
        <v>0</v>
      </c>
      <c r="H39" s="575">
        <v>0</v>
      </c>
      <c r="I39" s="575">
        <v>11</v>
      </c>
      <c r="J39" s="575">
        <v>6</v>
      </c>
      <c r="K39" s="1017">
        <f t="shared" si="5"/>
        <v>0</v>
      </c>
      <c r="L39" s="575">
        <v>0</v>
      </c>
      <c r="M39" s="575">
        <v>0</v>
      </c>
      <c r="N39" s="1017">
        <f t="shared" si="6"/>
        <v>0</v>
      </c>
      <c r="O39" s="575">
        <v>0</v>
      </c>
      <c r="P39" s="575">
        <v>0</v>
      </c>
      <c r="Q39" s="575">
        <v>0</v>
      </c>
      <c r="R39" s="575">
        <v>0</v>
      </c>
      <c r="S39" s="575">
        <v>0</v>
      </c>
      <c r="T39" s="1017">
        <f>SUM(U39:W39)</f>
        <v>0</v>
      </c>
      <c r="U39" s="578" t="s">
        <v>332</v>
      </c>
      <c r="V39" s="578" t="s">
        <v>332</v>
      </c>
      <c r="W39" s="579">
        <v>0</v>
      </c>
      <c r="X39" s="775"/>
      <c r="Z39" s="775"/>
      <c r="AA39" s="775"/>
      <c r="AB39" s="775"/>
      <c r="AC39" s="775"/>
    </row>
    <row r="40" spans="1:29" s="791" customFormat="1" ht="15" customHeight="1">
      <c r="A40" s="591"/>
      <c r="B40" s="592" t="s">
        <v>166</v>
      </c>
      <c r="C40" s="1018">
        <f t="shared" si="3"/>
        <v>25</v>
      </c>
      <c r="D40" s="1138">
        <f t="shared" si="4"/>
        <v>25</v>
      </c>
      <c r="E40" s="575">
        <v>0</v>
      </c>
      <c r="F40" s="575">
        <v>0</v>
      </c>
      <c r="G40" s="575">
        <v>0</v>
      </c>
      <c r="H40" s="575">
        <v>0</v>
      </c>
      <c r="I40" s="575">
        <v>22</v>
      </c>
      <c r="J40" s="575">
        <v>3</v>
      </c>
      <c r="K40" s="1017">
        <f t="shared" si="5"/>
        <v>0</v>
      </c>
      <c r="L40" s="575">
        <v>0</v>
      </c>
      <c r="M40" s="575">
        <v>0</v>
      </c>
      <c r="N40" s="1017">
        <f t="shared" si="6"/>
        <v>0</v>
      </c>
      <c r="O40" s="575">
        <v>0</v>
      </c>
      <c r="P40" s="575">
        <v>0</v>
      </c>
      <c r="Q40" s="575">
        <v>0</v>
      </c>
      <c r="R40" s="575">
        <v>0</v>
      </c>
      <c r="S40" s="575">
        <v>0</v>
      </c>
      <c r="T40" s="1017">
        <f>SUM(U40:W40)</f>
        <v>0</v>
      </c>
      <c r="U40" s="578" t="s">
        <v>332</v>
      </c>
      <c r="V40" s="578" t="s">
        <v>332</v>
      </c>
      <c r="W40" s="579">
        <v>0</v>
      </c>
      <c r="X40" s="775"/>
      <c r="Z40" s="775"/>
      <c r="AA40" s="775"/>
      <c r="AB40" s="775"/>
      <c r="AC40" s="775"/>
    </row>
    <row r="41" spans="1:29" s="1128" customFormat="1" ht="15" customHeight="1">
      <c r="A41" s="586" t="s">
        <v>167</v>
      </c>
      <c r="B41" s="587"/>
      <c r="C41" s="1017">
        <f>SUM(C42:C47)</f>
        <v>480</v>
      </c>
      <c r="D41" s="1129">
        <f aca="true" t="shared" si="10" ref="D41:T41">SUM(D42:D47)</f>
        <v>470</v>
      </c>
      <c r="E41" s="1019">
        <f t="shared" si="10"/>
        <v>12</v>
      </c>
      <c r="F41" s="1019">
        <f t="shared" si="10"/>
        <v>265</v>
      </c>
      <c r="G41" s="1019">
        <f t="shared" si="10"/>
        <v>0</v>
      </c>
      <c r="H41" s="1019">
        <f t="shared" si="10"/>
        <v>2</v>
      </c>
      <c r="I41" s="1019">
        <f t="shared" si="10"/>
        <v>164</v>
      </c>
      <c r="J41" s="1019">
        <f t="shared" si="10"/>
        <v>27</v>
      </c>
      <c r="K41" s="1019">
        <f t="shared" si="10"/>
        <v>7</v>
      </c>
      <c r="L41" s="1019">
        <f t="shared" si="10"/>
        <v>0</v>
      </c>
      <c r="M41" s="1019">
        <f t="shared" si="10"/>
        <v>7</v>
      </c>
      <c r="N41" s="1019">
        <f t="shared" si="10"/>
        <v>2</v>
      </c>
      <c r="O41" s="1019">
        <f t="shared" si="10"/>
        <v>0</v>
      </c>
      <c r="P41" s="1019">
        <f t="shared" si="10"/>
        <v>2</v>
      </c>
      <c r="Q41" s="1019">
        <f t="shared" si="10"/>
        <v>0</v>
      </c>
      <c r="R41" s="1019">
        <f t="shared" si="10"/>
        <v>0</v>
      </c>
      <c r="S41" s="1130">
        <f t="shared" si="10"/>
        <v>0</v>
      </c>
      <c r="T41" s="1129">
        <f t="shared" si="10"/>
        <v>1</v>
      </c>
      <c r="U41" s="1129">
        <f>SUM(U42:U47)</f>
        <v>0</v>
      </c>
      <c r="V41" s="1129">
        <f>SUM(V42:V47)</f>
        <v>1</v>
      </c>
      <c r="W41" s="1131">
        <f>SUM(W42:W47)</f>
        <v>0</v>
      </c>
      <c r="X41" s="1126"/>
      <c r="Z41" s="1126"/>
      <c r="AA41" s="1126"/>
      <c r="AB41" s="1126"/>
      <c r="AC41" s="1126"/>
    </row>
    <row r="42" spans="1:29" s="793" customFormat="1" ht="15" customHeight="1">
      <c r="A42" s="588"/>
      <c r="B42" s="589" t="s">
        <v>168</v>
      </c>
      <c r="C42" s="1017">
        <f t="shared" si="3"/>
        <v>82</v>
      </c>
      <c r="D42" s="1132">
        <f t="shared" si="4"/>
        <v>80</v>
      </c>
      <c r="E42" s="590">
        <v>1</v>
      </c>
      <c r="F42" s="575">
        <v>47</v>
      </c>
      <c r="G42" s="575">
        <v>0</v>
      </c>
      <c r="H42" s="575">
        <v>0</v>
      </c>
      <c r="I42" s="575">
        <v>30</v>
      </c>
      <c r="J42" s="575">
        <v>2</v>
      </c>
      <c r="K42" s="1017">
        <f t="shared" si="5"/>
        <v>1</v>
      </c>
      <c r="L42" s="575">
        <v>0</v>
      </c>
      <c r="M42" s="575">
        <v>1</v>
      </c>
      <c r="N42" s="1017">
        <f t="shared" si="6"/>
        <v>0</v>
      </c>
      <c r="O42" s="575">
        <v>0</v>
      </c>
      <c r="P42" s="575">
        <v>0</v>
      </c>
      <c r="Q42" s="575">
        <v>0</v>
      </c>
      <c r="R42" s="575">
        <v>0</v>
      </c>
      <c r="S42" s="597">
        <v>0</v>
      </c>
      <c r="T42" s="1132">
        <f aca="true" t="shared" si="11" ref="T42:T47">SUM(U42:W42)</f>
        <v>1</v>
      </c>
      <c r="U42" s="578" t="s">
        <v>332</v>
      </c>
      <c r="V42" s="578">
        <v>1</v>
      </c>
      <c r="W42" s="579">
        <v>0</v>
      </c>
      <c r="X42" s="775"/>
      <c r="Z42" s="775"/>
      <c r="AA42" s="775"/>
      <c r="AB42" s="775"/>
      <c r="AC42" s="775"/>
    </row>
    <row r="43" spans="1:29" s="793" customFormat="1" ht="15" customHeight="1">
      <c r="A43" s="588"/>
      <c r="B43" s="589" t="s">
        <v>169</v>
      </c>
      <c r="C43" s="1017">
        <f t="shared" si="3"/>
        <v>146</v>
      </c>
      <c r="D43" s="1132">
        <f t="shared" si="4"/>
        <v>144</v>
      </c>
      <c r="E43" s="590">
        <v>7</v>
      </c>
      <c r="F43" s="575">
        <v>78</v>
      </c>
      <c r="G43" s="575">
        <v>0</v>
      </c>
      <c r="H43" s="575">
        <v>1</v>
      </c>
      <c r="I43" s="575">
        <v>53</v>
      </c>
      <c r="J43" s="575">
        <v>5</v>
      </c>
      <c r="K43" s="1017">
        <f t="shared" si="5"/>
        <v>2</v>
      </c>
      <c r="L43" s="575">
        <v>0</v>
      </c>
      <c r="M43" s="575">
        <v>2</v>
      </c>
      <c r="N43" s="1017">
        <f t="shared" si="6"/>
        <v>0</v>
      </c>
      <c r="O43" s="575">
        <v>0</v>
      </c>
      <c r="P43" s="575">
        <v>0</v>
      </c>
      <c r="Q43" s="575">
        <v>0</v>
      </c>
      <c r="R43" s="575">
        <v>0</v>
      </c>
      <c r="S43" s="597">
        <v>0</v>
      </c>
      <c r="T43" s="1132">
        <f t="shared" si="11"/>
        <v>0</v>
      </c>
      <c r="U43" s="578" t="s">
        <v>332</v>
      </c>
      <c r="V43" s="578" t="s">
        <v>332</v>
      </c>
      <c r="W43" s="579">
        <v>0</v>
      </c>
      <c r="X43" s="775"/>
      <c r="Z43" s="775"/>
      <c r="AA43" s="775"/>
      <c r="AB43" s="775"/>
      <c r="AC43" s="775"/>
    </row>
    <row r="44" spans="1:29" s="793" customFormat="1" ht="15" customHeight="1">
      <c r="A44" s="588"/>
      <c r="B44" s="589" t="s">
        <v>170</v>
      </c>
      <c r="C44" s="1017">
        <f t="shared" si="3"/>
        <v>100</v>
      </c>
      <c r="D44" s="1132">
        <f t="shared" si="4"/>
        <v>98</v>
      </c>
      <c r="E44" s="590">
        <v>1</v>
      </c>
      <c r="F44" s="575">
        <v>54</v>
      </c>
      <c r="G44" s="575">
        <v>0</v>
      </c>
      <c r="H44" s="575">
        <v>1</v>
      </c>
      <c r="I44" s="575">
        <v>35</v>
      </c>
      <c r="J44" s="575">
        <v>7</v>
      </c>
      <c r="K44" s="1017">
        <f t="shared" si="5"/>
        <v>2</v>
      </c>
      <c r="L44" s="575">
        <v>0</v>
      </c>
      <c r="M44" s="575">
        <v>2</v>
      </c>
      <c r="N44" s="1017">
        <f t="shared" si="6"/>
        <v>0</v>
      </c>
      <c r="O44" s="575">
        <v>0</v>
      </c>
      <c r="P44" s="575">
        <v>0</v>
      </c>
      <c r="Q44" s="575">
        <v>0</v>
      </c>
      <c r="R44" s="575">
        <v>0</v>
      </c>
      <c r="S44" s="597">
        <v>0</v>
      </c>
      <c r="T44" s="1132">
        <f t="shared" si="11"/>
        <v>0</v>
      </c>
      <c r="U44" s="578" t="s">
        <v>332</v>
      </c>
      <c r="V44" s="578" t="s">
        <v>332</v>
      </c>
      <c r="W44" s="579">
        <v>0</v>
      </c>
      <c r="X44" s="775"/>
      <c r="Z44" s="775"/>
      <c r="AA44" s="775"/>
      <c r="AB44" s="775"/>
      <c r="AC44" s="775"/>
    </row>
    <row r="45" spans="1:29" s="793" customFormat="1" ht="15" customHeight="1">
      <c r="A45" s="598"/>
      <c r="B45" s="589" t="s">
        <v>171</v>
      </c>
      <c r="C45" s="1017">
        <f t="shared" si="3"/>
        <v>80</v>
      </c>
      <c r="D45" s="1132">
        <f t="shared" si="4"/>
        <v>78</v>
      </c>
      <c r="E45" s="590">
        <v>2</v>
      </c>
      <c r="F45" s="575">
        <v>49</v>
      </c>
      <c r="G45" s="575">
        <v>0</v>
      </c>
      <c r="H45" s="575">
        <v>0</v>
      </c>
      <c r="I45" s="575">
        <v>25</v>
      </c>
      <c r="J45" s="575">
        <v>2</v>
      </c>
      <c r="K45" s="1017">
        <f t="shared" si="5"/>
        <v>2</v>
      </c>
      <c r="L45" s="575">
        <v>0</v>
      </c>
      <c r="M45" s="575">
        <v>2</v>
      </c>
      <c r="N45" s="1017">
        <f t="shared" si="6"/>
        <v>0</v>
      </c>
      <c r="O45" s="575">
        <v>0</v>
      </c>
      <c r="P45" s="575">
        <v>0</v>
      </c>
      <c r="Q45" s="575">
        <v>0</v>
      </c>
      <c r="R45" s="575">
        <v>0</v>
      </c>
      <c r="S45" s="597">
        <v>0</v>
      </c>
      <c r="T45" s="1132">
        <f t="shared" si="11"/>
        <v>0</v>
      </c>
      <c r="U45" s="578" t="s">
        <v>332</v>
      </c>
      <c r="V45" s="578" t="s">
        <v>332</v>
      </c>
      <c r="W45" s="579">
        <v>0</v>
      </c>
      <c r="X45" s="775"/>
      <c r="Z45" s="775"/>
      <c r="AA45" s="775"/>
      <c r="AB45" s="775"/>
      <c r="AC45" s="775"/>
    </row>
    <row r="46" spans="1:29" s="793" customFormat="1" ht="15" customHeight="1">
      <c r="A46" s="588"/>
      <c r="B46" s="589" t="s">
        <v>172</v>
      </c>
      <c r="C46" s="1017">
        <f t="shared" si="3"/>
        <v>51</v>
      </c>
      <c r="D46" s="1132">
        <f t="shared" si="4"/>
        <v>49</v>
      </c>
      <c r="E46" s="590">
        <v>1</v>
      </c>
      <c r="F46" s="575">
        <v>25</v>
      </c>
      <c r="G46" s="575">
        <v>0</v>
      </c>
      <c r="H46" s="575">
        <v>0</v>
      </c>
      <c r="I46" s="575">
        <v>17</v>
      </c>
      <c r="J46" s="575">
        <v>6</v>
      </c>
      <c r="K46" s="1017">
        <f t="shared" si="5"/>
        <v>0</v>
      </c>
      <c r="L46" s="575">
        <v>0</v>
      </c>
      <c r="M46" s="575">
        <v>0</v>
      </c>
      <c r="N46" s="1017">
        <f t="shared" si="6"/>
        <v>2</v>
      </c>
      <c r="O46" s="575">
        <v>0</v>
      </c>
      <c r="P46" s="575">
        <v>2</v>
      </c>
      <c r="Q46" s="575">
        <v>0</v>
      </c>
      <c r="R46" s="575">
        <v>0</v>
      </c>
      <c r="S46" s="597">
        <v>0</v>
      </c>
      <c r="T46" s="1132">
        <f t="shared" si="11"/>
        <v>0</v>
      </c>
      <c r="U46" s="578" t="s">
        <v>332</v>
      </c>
      <c r="V46" s="578" t="s">
        <v>332</v>
      </c>
      <c r="W46" s="579">
        <v>0</v>
      </c>
      <c r="X46" s="775"/>
      <c r="Z46" s="775"/>
      <c r="AA46" s="775"/>
      <c r="AB46" s="775"/>
      <c r="AC46" s="775"/>
    </row>
    <row r="47" spans="1:29" s="793" customFormat="1" ht="15" customHeight="1">
      <c r="A47" s="591"/>
      <c r="B47" s="589" t="s">
        <v>173</v>
      </c>
      <c r="C47" s="1018">
        <f t="shared" si="3"/>
        <v>21</v>
      </c>
      <c r="D47" s="1140">
        <f t="shared" si="4"/>
        <v>21</v>
      </c>
      <c r="E47" s="593">
        <v>0</v>
      </c>
      <c r="F47" s="594">
        <v>12</v>
      </c>
      <c r="G47" s="594">
        <v>0</v>
      </c>
      <c r="H47" s="594">
        <v>0</v>
      </c>
      <c r="I47" s="594">
        <v>4</v>
      </c>
      <c r="J47" s="594">
        <v>5</v>
      </c>
      <c r="K47" s="1020">
        <f t="shared" si="5"/>
        <v>0</v>
      </c>
      <c r="L47" s="594">
        <v>0</v>
      </c>
      <c r="M47" s="594">
        <v>0</v>
      </c>
      <c r="N47" s="1020">
        <f t="shared" si="6"/>
        <v>0</v>
      </c>
      <c r="O47" s="594">
        <v>0</v>
      </c>
      <c r="P47" s="594">
        <v>0</v>
      </c>
      <c r="Q47" s="594">
        <v>0</v>
      </c>
      <c r="R47" s="594">
        <v>0</v>
      </c>
      <c r="S47" s="599">
        <v>0</v>
      </c>
      <c r="T47" s="1153">
        <f t="shared" si="11"/>
        <v>0</v>
      </c>
      <c r="U47" s="595" t="s">
        <v>332</v>
      </c>
      <c r="V47" s="595" t="s">
        <v>332</v>
      </c>
      <c r="W47" s="596">
        <v>0</v>
      </c>
      <c r="X47" s="775"/>
      <c r="Z47" s="775"/>
      <c r="AA47" s="775"/>
      <c r="AB47" s="775"/>
      <c r="AC47" s="775"/>
    </row>
    <row r="48" spans="1:29" s="1134" customFormat="1" ht="15" customHeight="1">
      <c r="A48" s="586" t="s">
        <v>333</v>
      </c>
      <c r="B48" s="587"/>
      <c r="C48" s="1017">
        <f>SUM(C49:C52)</f>
        <v>207</v>
      </c>
      <c r="D48" s="1132">
        <f aca="true" t="shared" si="12" ref="D48:T48">SUM(D49:D52)</f>
        <v>199</v>
      </c>
      <c r="E48" s="1017">
        <f t="shared" si="12"/>
        <v>9</v>
      </c>
      <c r="F48" s="1017">
        <f t="shared" si="12"/>
        <v>95</v>
      </c>
      <c r="G48" s="1017">
        <f t="shared" si="12"/>
        <v>0</v>
      </c>
      <c r="H48" s="1017">
        <f t="shared" si="12"/>
        <v>0</v>
      </c>
      <c r="I48" s="1017">
        <f t="shared" si="12"/>
        <v>75</v>
      </c>
      <c r="J48" s="1017">
        <f t="shared" si="12"/>
        <v>20</v>
      </c>
      <c r="K48" s="1017">
        <f t="shared" si="12"/>
        <v>3</v>
      </c>
      <c r="L48" s="1017">
        <f t="shared" si="12"/>
        <v>0</v>
      </c>
      <c r="M48" s="1017">
        <f t="shared" si="12"/>
        <v>3</v>
      </c>
      <c r="N48" s="1017">
        <f t="shared" si="12"/>
        <v>3</v>
      </c>
      <c r="O48" s="1017">
        <f t="shared" si="12"/>
        <v>0</v>
      </c>
      <c r="P48" s="1017">
        <f t="shared" si="12"/>
        <v>0</v>
      </c>
      <c r="Q48" s="1017">
        <f t="shared" si="12"/>
        <v>1</v>
      </c>
      <c r="R48" s="1017">
        <f t="shared" si="12"/>
        <v>1</v>
      </c>
      <c r="S48" s="1133">
        <f t="shared" si="12"/>
        <v>1</v>
      </c>
      <c r="T48" s="1132">
        <f t="shared" si="12"/>
        <v>2</v>
      </c>
      <c r="U48" s="1132">
        <f>SUM(U49:U52)</f>
        <v>0</v>
      </c>
      <c r="V48" s="1132">
        <f>SUM(V49:V52)</f>
        <v>2</v>
      </c>
      <c r="W48" s="1125">
        <f>SUM(W49:W52)</f>
        <v>0</v>
      </c>
      <c r="X48" s="1126"/>
      <c r="Z48" s="1126"/>
      <c r="AA48" s="1126"/>
      <c r="AB48" s="1126"/>
      <c r="AC48" s="1126"/>
    </row>
    <row r="49" spans="1:29" s="793" customFormat="1" ht="15" customHeight="1">
      <c r="A49" s="588"/>
      <c r="B49" s="589" t="s">
        <v>174</v>
      </c>
      <c r="C49" s="1017">
        <f t="shared" si="3"/>
        <v>53</v>
      </c>
      <c r="D49" s="1141">
        <f t="shared" si="4"/>
        <v>50</v>
      </c>
      <c r="E49" s="575">
        <v>0</v>
      </c>
      <c r="F49" s="575">
        <v>22</v>
      </c>
      <c r="G49" s="575">
        <v>0</v>
      </c>
      <c r="H49" s="575">
        <v>0</v>
      </c>
      <c r="I49" s="575">
        <v>20</v>
      </c>
      <c r="J49" s="575">
        <v>8</v>
      </c>
      <c r="K49" s="1017">
        <f t="shared" si="5"/>
        <v>1</v>
      </c>
      <c r="L49" s="575">
        <v>0</v>
      </c>
      <c r="M49" s="575">
        <v>1</v>
      </c>
      <c r="N49" s="1017">
        <f t="shared" si="6"/>
        <v>1</v>
      </c>
      <c r="O49" s="575">
        <v>0</v>
      </c>
      <c r="P49" s="575">
        <v>0</v>
      </c>
      <c r="Q49" s="575">
        <v>0</v>
      </c>
      <c r="R49" s="575">
        <v>0</v>
      </c>
      <c r="S49" s="597">
        <v>1</v>
      </c>
      <c r="T49" s="1132">
        <f>SUM(U49:W49)</f>
        <v>1</v>
      </c>
      <c r="U49" s="578" t="s">
        <v>332</v>
      </c>
      <c r="V49" s="578">
        <v>1</v>
      </c>
      <c r="W49" s="579">
        <v>0</v>
      </c>
      <c r="X49" s="775"/>
      <c r="Z49" s="775"/>
      <c r="AA49" s="775"/>
      <c r="AB49" s="775"/>
      <c r="AC49" s="775"/>
    </row>
    <row r="50" spans="1:29" s="793" customFormat="1" ht="15" customHeight="1">
      <c r="A50" s="588"/>
      <c r="B50" s="589" t="s">
        <v>175</v>
      </c>
      <c r="C50" s="1017">
        <f t="shared" si="3"/>
        <v>106</v>
      </c>
      <c r="D50" s="1141">
        <f t="shared" si="4"/>
        <v>103</v>
      </c>
      <c r="E50" s="575">
        <v>7</v>
      </c>
      <c r="F50" s="575">
        <v>55</v>
      </c>
      <c r="G50" s="575">
        <v>0</v>
      </c>
      <c r="H50" s="575">
        <v>0</v>
      </c>
      <c r="I50" s="575">
        <v>32</v>
      </c>
      <c r="J50" s="575">
        <v>9</v>
      </c>
      <c r="K50" s="1017">
        <f t="shared" si="5"/>
        <v>1</v>
      </c>
      <c r="L50" s="575">
        <v>0</v>
      </c>
      <c r="M50" s="575">
        <v>1</v>
      </c>
      <c r="N50" s="1017">
        <f t="shared" si="6"/>
        <v>1</v>
      </c>
      <c r="O50" s="575">
        <v>0</v>
      </c>
      <c r="P50" s="575">
        <v>0</v>
      </c>
      <c r="Q50" s="575">
        <v>1</v>
      </c>
      <c r="R50" s="575">
        <v>0</v>
      </c>
      <c r="S50" s="597">
        <v>0</v>
      </c>
      <c r="T50" s="1132">
        <f>SUM(U50:W50)</f>
        <v>1</v>
      </c>
      <c r="U50" s="578" t="s">
        <v>332</v>
      </c>
      <c r="V50" s="578">
        <v>1</v>
      </c>
      <c r="W50" s="579">
        <v>0</v>
      </c>
      <c r="X50" s="775"/>
      <c r="Z50" s="775"/>
      <c r="AA50" s="775"/>
      <c r="AB50" s="775"/>
      <c r="AC50" s="775"/>
    </row>
    <row r="51" spans="1:29" s="793" customFormat="1" ht="15" customHeight="1">
      <c r="A51" s="588"/>
      <c r="B51" s="589" t="s">
        <v>335</v>
      </c>
      <c r="C51" s="1017">
        <f t="shared" si="3"/>
        <v>24</v>
      </c>
      <c r="D51" s="1141">
        <f t="shared" si="4"/>
        <v>23</v>
      </c>
      <c r="E51" s="575">
        <v>0</v>
      </c>
      <c r="F51" s="575">
        <v>5</v>
      </c>
      <c r="G51" s="575">
        <v>0</v>
      </c>
      <c r="H51" s="575">
        <v>0</v>
      </c>
      <c r="I51" s="575">
        <v>15</v>
      </c>
      <c r="J51" s="575">
        <v>3</v>
      </c>
      <c r="K51" s="1017">
        <f t="shared" si="5"/>
        <v>0</v>
      </c>
      <c r="L51" s="575">
        <v>0</v>
      </c>
      <c r="M51" s="575">
        <v>0</v>
      </c>
      <c r="N51" s="1017">
        <f t="shared" si="6"/>
        <v>1</v>
      </c>
      <c r="O51" s="575">
        <v>0</v>
      </c>
      <c r="P51" s="575">
        <v>0</v>
      </c>
      <c r="Q51" s="575">
        <v>0</v>
      </c>
      <c r="R51" s="575">
        <v>1</v>
      </c>
      <c r="S51" s="597">
        <v>0</v>
      </c>
      <c r="T51" s="1132">
        <f>SUM(U51:W51)</f>
        <v>0</v>
      </c>
      <c r="U51" s="578" t="s">
        <v>332</v>
      </c>
      <c r="V51" s="578" t="s">
        <v>332</v>
      </c>
      <c r="W51" s="579">
        <v>0</v>
      </c>
      <c r="X51" s="775"/>
      <c r="Z51" s="775"/>
      <c r="AA51" s="775"/>
      <c r="AB51" s="775"/>
      <c r="AC51" s="775"/>
    </row>
    <row r="52" spans="1:29" s="793" customFormat="1" ht="15" customHeight="1">
      <c r="A52" s="600"/>
      <c r="B52" s="601" t="s">
        <v>336</v>
      </c>
      <c r="C52" s="1018">
        <f t="shared" si="3"/>
        <v>24</v>
      </c>
      <c r="D52" s="1142">
        <f t="shared" si="4"/>
        <v>23</v>
      </c>
      <c r="E52" s="594">
        <v>2</v>
      </c>
      <c r="F52" s="594">
        <v>13</v>
      </c>
      <c r="G52" s="594">
        <v>0</v>
      </c>
      <c r="H52" s="594">
        <v>0</v>
      </c>
      <c r="I52" s="594">
        <v>8</v>
      </c>
      <c r="J52" s="594">
        <v>0</v>
      </c>
      <c r="K52" s="1020">
        <f t="shared" si="5"/>
        <v>1</v>
      </c>
      <c r="L52" s="594">
        <v>0</v>
      </c>
      <c r="M52" s="594">
        <v>1</v>
      </c>
      <c r="N52" s="1020">
        <f t="shared" si="6"/>
        <v>0</v>
      </c>
      <c r="O52" s="594">
        <v>0</v>
      </c>
      <c r="P52" s="594">
        <v>0</v>
      </c>
      <c r="Q52" s="594">
        <v>0</v>
      </c>
      <c r="R52" s="594">
        <v>0</v>
      </c>
      <c r="S52" s="599">
        <v>0</v>
      </c>
      <c r="T52" s="1153">
        <f>SUM(U52:W52)</f>
        <v>0</v>
      </c>
      <c r="U52" s="595" t="s">
        <v>332</v>
      </c>
      <c r="V52" s="595" t="s">
        <v>332</v>
      </c>
      <c r="W52" s="596">
        <v>0</v>
      </c>
      <c r="X52" s="775"/>
      <c r="Z52" s="775"/>
      <c r="AA52" s="775"/>
      <c r="AB52" s="775"/>
      <c r="AC52" s="775"/>
    </row>
    <row r="53" spans="1:29" s="1134" customFormat="1" ht="15" customHeight="1">
      <c r="A53" s="588" t="s">
        <v>337</v>
      </c>
      <c r="B53" s="589"/>
      <c r="C53" s="1017">
        <f>SUM(C54:C56)</f>
        <v>205</v>
      </c>
      <c r="D53" s="1017">
        <f aca="true" t="shared" si="13" ref="D53:T53">SUM(D54:D56)</f>
        <v>201</v>
      </c>
      <c r="E53" s="1017">
        <f t="shared" si="13"/>
        <v>6</v>
      </c>
      <c r="F53" s="1017">
        <f t="shared" si="13"/>
        <v>127</v>
      </c>
      <c r="G53" s="1017">
        <f t="shared" si="13"/>
        <v>0</v>
      </c>
      <c r="H53" s="1017">
        <f t="shared" si="13"/>
        <v>0</v>
      </c>
      <c r="I53" s="1017">
        <f t="shared" si="13"/>
        <v>54</v>
      </c>
      <c r="J53" s="1017">
        <f t="shared" si="13"/>
        <v>14</v>
      </c>
      <c r="K53" s="1017">
        <f t="shared" si="13"/>
        <v>2</v>
      </c>
      <c r="L53" s="1017">
        <f t="shared" si="13"/>
        <v>0</v>
      </c>
      <c r="M53" s="1017">
        <f t="shared" si="13"/>
        <v>2</v>
      </c>
      <c r="N53" s="1017">
        <f t="shared" si="13"/>
        <v>1</v>
      </c>
      <c r="O53" s="1017">
        <f t="shared" si="13"/>
        <v>0</v>
      </c>
      <c r="P53" s="1017">
        <f t="shared" si="13"/>
        <v>0</v>
      </c>
      <c r="Q53" s="1017">
        <f t="shared" si="13"/>
        <v>1</v>
      </c>
      <c r="R53" s="1017">
        <f t="shared" si="13"/>
        <v>0</v>
      </c>
      <c r="S53" s="1017">
        <f t="shared" si="13"/>
        <v>0</v>
      </c>
      <c r="T53" s="1017">
        <f t="shared" si="13"/>
        <v>1</v>
      </c>
      <c r="U53" s="1017">
        <f>SUM(U54:U56)</f>
        <v>0</v>
      </c>
      <c r="V53" s="1017">
        <f>SUM(V54:V56)</f>
        <v>1</v>
      </c>
      <c r="W53" s="1125">
        <f>SUM(W54:W56)</f>
        <v>0</v>
      </c>
      <c r="X53" s="1126"/>
      <c r="Z53" s="1126"/>
      <c r="AA53" s="1126"/>
      <c r="AB53" s="1126"/>
      <c r="AC53" s="1126"/>
    </row>
    <row r="54" spans="1:29" s="793" customFormat="1" ht="15" customHeight="1">
      <c r="A54" s="588"/>
      <c r="B54" s="589" t="s">
        <v>176</v>
      </c>
      <c r="C54" s="1017">
        <f t="shared" si="3"/>
        <v>53</v>
      </c>
      <c r="D54" s="1017">
        <f t="shared" si="4"/>
        <v>51</v>
      </c>
      <c r="E54" s="590">
        <v>2</v>
      </c>
      <c r="F54" s="575">
        <v>33</v>
      </c>
      <c r="G54" s="575">
        <v>0</v>
      </c>
      <c r="H54" s="575">
        <v>0</v>
      </c>
      <c r="I54" s="575">
        <v>16</v>
      </c>
      <c r="J54" s="575">
        <v>0</v>
      </c>
      <c r="K54" s="1017">
        <f t="shared" si="5"/>
        <v>1</v>
      </c>
      <c r="L54" s="575">
        <v>0</v>
      </c>
      <c r="M54" s="575">
        <v>1</v>
      </c>
      <c r="N54" s="1017">
        <f t="shared" si="6"/>
        <v>0</v>
      </c>
      <c r="O54" s="575">
        <v>0</v>
      </c>
      <c r="P54" s="575">
        <v>0</v>
      </c>
      <c r="Q54" s="575">
        <v>0</v>
      </c>
      <c r="R54" s="575">
        <v>0</v>
      </c>
      <c r="S54" s="575">
        <v>0</v>
      </c>
      <c r="T54" s="1017">
        <f>SUM(U54:W54)</f>
        <v>1</v>
      </c>
      <c r="U54" s="578" t="s">
        <v>332</v>
      </c>
      <c r="V54" s="578">
        <v>1</v>
      </c>
      <c r="W54" s="579">
        <v>0</v>
      </c>
      <c r="X54" s="775"/>
      <c r="Z54" s="775"/>
      <c r="AA54" s="775"/>
      <c r="AB54" s="775"/>
      <c r="AC54" s="775"/>
    </row>
    <row r="55" spans="1:29" s="793" customFormat="1" ht="15" customHeight="1">
      <c r="A55" s="588"/>
      <c r="B55" s="589" t="s">
        <v>177</v>
      </c>
      <c r="C55" s="1017">
        <f t="shared" si="3"/>
        <v>134</v>
      </c>
      <c r="D55" s="1017">
        <f t="shared" si="4"/>
        <v>133</v>
      </c>
      <c r="E55" s="590">
        <v>3</v>
      </c>
      <c r="F55" s="575">
        <v>92</v>
      </c>
      <c r="G55" s="575">
        <v>0</v>
      </c>
      <c r="H55" s="575">
        <v>0</v>
      </c>
      <c r="I55" s="575">
        <v>27</v>
      </c>
      <c r="J55" s="575">
        <v>11</v>
      </c>
      <c r="K55" s="1017">
        <f t="shared" si="5"/>
        <v>0</v>
      </c>
      <c r="L55" s="575">
        <v>0</v>
      </c>
      <c r="M55" s="575">
        <v>0</v>
      </c>
      <c r="N55" s="1017">
        <f t="shared" si="6"/>
        <v>1</v>
      </c>
      <c r="O55" s="575">
        <v>0</v>
      </c>
      <c r="P55" s="575">
        <v>0</v>
      </c>
      <c r="Q55" s="575">
        <v>1</v>
      </c>
      <c r="R55" s="575">
        <v>0</v>
      </c>
      <c r="S55" s="575">
        <v>0</v>
      </c>
      <c r="T55" s="1017">
        <f>SUM(U55:W55)</f>
        <v>0</v>
      </c>
      <c r="U55" s="578" t="s">
        <v>332</v>
      </c>
      <c r="V55" s="578" t="s">
        <v>332</v>
      </c>
      <c r="W55" s="579">
        <v>0</v>
      </c>
      <c r="X55" s="775"/>
      <c r="Z55" s="775"/>
      <c r="AA55" s="775"/>
      <c r="AB55" s="775"/>
      <c r="AC55" s="775"/>
    </row>
    <row r="56" spans="1:29" s="793" customFormat="1" ht="15" customHeight="1">
      <c r="A56" s="591"/>
      <c r="B56" s="592" t="s">
        <v>178</v>
      </c>
      <c r="C56" s="1018">
        <f t="shared" si="3"/>
        <v>18</v>
      </c>
      <c r="D56" s="1018">
        <f t="shared" si="4"/>
        <v>17</v>
      </c>
      <c r="E56" s="593">
        <v>1</v>
      </c>
      <c r="F56" s="594">
        <v>2</v>
      </c>
      <c r="G56" s="594">
        <v>0</v>
      </c>
      <c r="H56" s="594">
        <v>0</v>
      </c>
      <c r="I56" s="594">
        <v>11</v>
      </c>
      <c r="J56" s="594">
        <v>3</v>
      </c>
      <c r="K56" s="1020">
        <f t="shared" si="5"/>
        <v>1</v>
      </c>
      <c r="L56" s="594">
        <v>0</v>
      </c>
      <c r="M56" s="594">
        <v>1</v>
      </c>
      <c r="N56" s="1020">
        <f t="shared" si="6"/>
        <v>0</v>
      </c>
      <c r="O56" s="594">
        <v>0</v>
      </c>
      <c r="P56" s="594">
        <v>0</v>
      </c>
      <c r="Q56" s="594">
        <v>0</v>
      </c>
      <c r="R56" s="594">
        <v>0</v>
      </c>
      <c r="S56" s="594">
        <v>0</v>
      </c>
      <c r="T56" s="1020">
        <f>SUM(U56:W56)</f>
        <v>0</v>
      </c>
      <c r="U56" s="595" t="s">
        <v>332</v>
      </c>
      <c r="V56" s="595" t="s">
        <v>332</v>
      </c>
      <c r="W56" s="596">
        <v>0</v>
      </c>
      <c r="X56" s="775"/>
      <c r="Z56" s="775"/>
      <c r="AA56" s="775"/>
      <c r="AB56" s="775"/>
      <c r="AC56" s="775"/>
    </row>
    <row r="57" spans="1:29" s="1134" customFormat="1" ht="15" customHeight="1">
      <c r="A57" s="586" t="s">
        <v>338</v>
      </c>
      <c r="B57" s="587"/>
      <c r="C57" s="1017">
        <f>SUM(C58:C60)</f>
        <v>52</v>
      </c>
      <c r="D57" s="1017">
        <f aca="true" t="shared" si="14" ref="D57:T57">SUM(D58:D60)</f>
        <v>50</v>
      </c>
      <c r="E57" s="1017">
        <f t="shared" si="14"/>
        <v>1</v>
      </c>
      <c r="F57" s="1017">
        <f t="shared" si="14"/>
        <v>28</v>
      </c>
      <c r="G57" s="1017">
        <f t="shared" si="14"/>
        <v>0</v>
      </c>
      <c r="H57" s="1017">
        <f t="shared" si="14"/>
        <v>0</v>
      </c>
      <c r="I57" s="1017">
        <f t="shared" si="14"/>
        <v>19</v>
      </c>
      <c r="J57" s="1017">
        <f t="shared" si="14"/>
        <v>2</v>
      </c>
      <c r="K57" s="1017">
        <f t="shared" si="14"/>
        <v>0</v>
      </c>
      <c r="L57" s="1017">
        <f t="shared" si="14"/>
        <v>0</v>
      </c>
      <c r="M57" s="1017">
        <f t="shared" si="14"/>
        <v>0</v>
      </c>
      <c r="N57" s="1017">
        <f t="shared" si="14"/>
        <v>2</v>
      </c>
      <c r="O57" s="1017">
        <f t="shared" si="14"/>
        <v>0</v>
      </c>
      <c r="P57" s="1017">
        <f t="shared" si="14"/>
        <v>0</v>
      </c>
      <c r="Q57" s="1017">
        <f t="shared" si="14"/>
        <v>1</v>
      </c>
      <c r="R57" s="1017">
        <f t="shared" si="14"/>
        <v>0</v>
      </c>
      <c r="S57" s="1017">
        <f t="shared" si="14"/>
        <v>1</v>
      </c>
      <c r="T57" s="1017">
        <f t="shared" si="14"/>
        <v>0</v>
      </c>
      <c r="U57" s="1017">
        <f>SUM(U58:U60)</f>
        <v>0</v>
      </c>
      <c r="V57" s="1017">
        <f>SUM(V58:V60)</f>
        <v>0</v>
      </c>
      <c r="W57" s="1125">
        <f>SUM(W58:W60)</f>
        <v>0</v>
      </c>
      <c r="X57" s="1126"/>
      <c r="Z57" s="1126"/>
      <c r="AA57" s="1126"/>
      <c r="AB57" s="1126"/>
      <c r="AC57" s="1126"/>
    </row>
    <row r="58" spans="1:29" s="793" customFormat="1" ht="15" customHeight="1">
      <c r="A58" s="588"/>
      <c r="B58" s="589" t="s">
        <v>364</v>
      </c>
      <c r="C58" s="1017">
        <f t="shared" si="3"/>
        <v>6</v>
      </c>
      <c r="D58" s="1138">
        <f t="shared" si="4"/>
        <v>6</v>
      </c>
      <c r="E58" s="575">
        <v>0</v>
      </c>
      <c r="F58" s="575">
        <v>0</v>
      </c>
      <c r="G58" s="575">
        <v>0</v>
      </c>
      <c r="H58" s="575">
        <v>0</v>
      </c>
      <c r="I58" s="575">
        <v>5</v>
      </c>
      <c r="J58" s="575">
        <v>1</v>
      </c>
      <c r="K58" s="1017">
        <f t="shared" si="5"/>
        <v>0</v>
      </c>
      <c r="L58" s="575">
        <v>0</v>
      </c>
      <c r="M58" s="575">
        <v>0</v>
      </c>
      <c r="N58" s="1017">
        <f t="shared" si="6"/>
        <v>0</v>
      </c>
      <c r="O58" s="575">
        <v>0</v>
      </c>
      <c r="P58" s="575">
        <v>0</v>
      </c>
      <c r="Q58" s="575">
        <v>0</v>
      </c>
      <c r="R58" s="575">
        <v>0</v>
      </c>
      <c r="S58" s="575">
        <v>0</v>
      </c>
      <c r="T58" s="1017">
        <f>SUM(U58:W58)</f>
        <v>0</v>
      </c>
      <c r="U58" s="578" t="s">
        <v>332</v>
      </c>
      <c r="V58" s="578" t="s">
        <v>332</v>
      </c>
      <c r="W58" s="579">
        <v>0</v>
      </c>
      <c r="X58" s="775"/>
      <c r="Z58" s="775"/>
      <c r="AA58" s="775"/>
      <c r="AB58" s="775"/>
      <c r="AC58" s="775"/>
    </row>
    <row r="59" spans="1:29" s="793" customFormat="1" ht="15" customHeight="1">
      <c r="A59" s="588"/>
      <c r="B59" s="589" t="s">
        <v>365</v>
      </c>
      <c r="C59" s="1017">
        <f t="shared" si="3"/>
        <v>43</v>
      </c>
      <c r="D59" s="1138">
        <f t="shared" si="4"/>
        <v>41</v>
      </c>
      <c r="E59" s="575">
        <v>1</v>
      </c>
      <c r="F59" s="575">
        <v>28</v>
      </c>
      <c r="G59" s="575">
        <v>0</v>
      </c>
      <c r="H59" s="575">
        <v>0</v>
      </c>
      <c r="I59" s="575">
        <v>11</v>
      </c>
      <c r="J59" s="575">
        <v>1</v>
      </c>
      <c r="K59" s="1017">
        <f t="shared" si="5"/>
        <v>0</v>
      </c>
      <c r="L59" s="575">
        <v>0</v>
      </c>
      <c r="M59" s="575">
        <v>0</v>
      </c>
      <c r="N59" s="1017">
        <f t="shared" si="6"/>
        <v>2</v>
      </c>
      <c r="O59" s="575">
        <v>0</v>
      </c>
      <c r="P59" s="575">
        <v>0</v>
      </c>
      <c r="Q59" s="575">
        <v>1</v>
      </c>
      <c r="R59" s="575">
        <v>0</v>
      </c>
      <c r="S59" s="575">
        <v>1</v>
      </c>
      <c r="T59" s="1017">
        <f>SUM(U59:W59)</f>
        <v>0</v>
      </c>
      <c r="U59" s="578" t="s">
        <v>332</v>
      </c>
      <c r="V59" s="578" t="s">
        <v>332</v>
      </c>
      <c r="W59" s="579">
        <v>0</v>
      </c>
      <c r="X59" s="775"/>
      <c r="Z59" s="775"/>
      <c r="AA59" s="775"/>
      <c r="AB59" s="775"/>
      <c r="AC59" s="775"/>
    </row>
    <row r="60" spans="1:29" ht="15" customHeight="1">
      <c r="A60" s="588"/>
      <c r="B60" s="589" t="s">
        <v>179</v>
      </c>
      <c r="C60" s="1017">
        <f t="shared" si="3"/>
        <v>3</v>
      </c>
      <c r="D60" s="1138">
        <f t="shared" si="4"/>
        <v>3</v>
      </c>
      <c r="E60" s="575">
        <v>0</v>
      </c>
      <c r="F60" s="575">
        <v>0</v>
      </c>
      <c r="G60" s="575">
        <v>0</v>
      </c>
      <c r="H60" s="575">
        <v>0</v>
      </c>
      <c r="I60" s="575">
        <v>3</v>
      </c>
      <c r="J60" s="575">
        <v>0</v>
      </c>
      <c r="K60" s="1017">
        <f t="shared" si="5"/>
        <v>0</v>
      </c>
      <c r="L60" s="575">
        <v>0</v>
      </c>
      <c r="M60" s="575">
        <v>0</v>
      </c>
      <c r="N60" s="1017">
        <f t="shared" si="6"/>
        <v>0</v>
      </c>
      <c r="O60" s="575">
        <v>0</v>
      </c>
      <c r="P60" s="575">
        <v>0</v>
      </c>
      <c r="Q60" s="575">
        <v>0</v>
      </c>
      <c r="R60" s="575">
        <v>0</v>
      </c>
      <c r="S60" s="575">
        <v>0</v>
      </c>
      <c r="T60" s="1017">
        <f>SUM(U60:W60)</f>
        <v>0</v>
      </c>
      <c r="U60" s="578" t="s">
        <v>332</v>
      </c>
      <c r="V60" s="578" t="s">
        <v>332</v>
      </c>
      <c r="W60" s="579">
        <v>0</v>
      </c>
      <c r="X60" s="775"/>
      <c r="Z60" s="775"/>
      <c r="AA60" s="775"/>
      <c r="AB60" s="775"/>
      <c r="AC60" s="775"/>
    </row>
    <row r="61" spans="1:29" s="1135" customFormat="1" ht="15" customHeight="1">
      <c r="A61" s="602" t="s">
        <v>180</v>
      </c>
      <c r="B61" s="603"/>
      <c r="C61" s="1019">
        <f>SUM(C62:C64)</f>
        <v>216</v>
      </c>
      <c r="D61" s="1019">
        <f aca="true" t="shared" si="15" ref="D61:T61">SUM(D62:D64)</f>
        <v>207</v>
      </c>
      <c r="E61" s="1019">
        <f t="shared" si="15"/>
        <v>2</v>
      </c>
      <c r="F61" s="1019">
        <f t="shared" si="15"/>
        <v>121</v>
      </c>
      <c r="G61" s="1019">
        <f t="shared" si="15"/>
        <v>0</v>
      </c>
      <c r="H61" s="1019">
        <f t="shared" si="15"/>
        <v>0</v>
      </c>
      <c r="I61" s="1019">
        <f t="shared" si="15"/>
        <v>62</v>
      </c>
      <c r="J61" s="1019">
        <f t="shared" si="15"/>
        <v>22</v>
      </c>
      <c r="K61" s="1019">
        <f t="shared" si="15"/>
        <v>2</v>
      </c>
      <c r="L61" s="1019">
        <f t="shared" si="15"/>
        <v>0</v>
      </c>
      <c r="M61" s="1019">
        <f t="shared" si="15"/>
        <v>2</v>
      </c>
      <c r="N61" s="1019">
        <f t="shared" si="15"/>
        <v>2</v>
      </c>
      <c r="O61" s="1019">
        <f t="shared" si="15"/>
        <v>0</v>
      </c>
      <c r="P61" s="1019">
        <f t="shared" si="15"/>
        <v>0</v>
      </c>
      <c r="Q61" s="1019">
        <f t="shared" si="15"/>
        <v>1</v>
      </c>
      <c r="R61" s="1019">
        <f t="shared" si="15"/>
        <v>1</v>
      </c>
      <c r="S61" s="1019">
        <f t="shared" si="15"/>
        <v>0</v>
      </c>
      <c r="T61" s="1019">
        <f t="shared" si="15"/>
        <v>5</v>
      </c>
      <c r="U61" s="1019">
        <f>SUM(U62:U64)</f>
        <v>2</v>
      </c>
      <c r="V61" s="1019">
        <f>SUM(V62:V64)</f>
        <v>3</v>
      </c>
      <c r="W61" s="1131">
        <f>SUM(W62:W64)</f>
        <v>0</v>
      </c>
      <c r="X61" s="1126"/>
      <c r="Z61" s="1126"/>
      <c r="AA61" s="1126"/>
      <c r="AB61" s="1126"/>
      <c r="AC61" s="1126"/>
    </row>
    <row r="62" spans="1:29" ht="15" customHeight="1">
      <c r="A62" s="588"/>
      <c r="B62" s="589" t="s">
        <v>181</v>
      </c>
      <c r="C62" s="1017">
        <f t="shared" si="3"/>
        <v>176</v>
      </c>
      <c r="D62" s="1017">
        <f t="shared" si="4"/>
        <v>169</v>
      </c>
      <c r="E62" s="590">
        <v>0</v>
      </c>
      <c r="F62" s="575">
        <v>104</v>
      </c>
      <c r="G62" s="575">
        <v>0</v>
      </c>
      <c r="H62" s="575">
        <v>0</v>
      </c>
      <c r="I62" s="575">
        <v>50</v>
      </c>
      <c r="J62" s="575">
        <v>15</v>
      </c>
      <c r="K62" s="1017">
        <f t="shared" si="5"/>
        <v>2</v>
      </c>
      <c r="L62" s="575">
        <v>0</v>
      </c>
      <c r="M62" s="575">
        <v>2</v>
      </c>
      <c r="N62" s="1017">
        <f t="shared" si="6"/>
        <v>2</v>
      </c>
      <c r="O62" s="575">
        <v>0</v>
      </c>
      <c r="P62" s="575">
        <v>0</v>
      </c>
      <c r="Q62" s="575">
        <v>1</v>
      </c>
      <c r="R62" s="575">
        <v>1</v>
      </c>
      <c r="S62" s="575">
        <v>0</v>
      </c>
      <c r="T62" s="1017">
        <f>SUM(U62:W62)</f>
        <v>3</v>
      </c>
      <c r="U62" s="578">
        <v>2</v>
      </c>
      <c r="V62" s="578">
        <v>1</v>
      </c>
      <c r="W62" s="579">
        <v>0</v>
      </c>
      <c r="X62" s="775"/>
      <c r="Z62" s="775"/>
      <c r="AA62" s="775"/>
      <c r="AB62" s="775"/>
      <c r="AC62" s="775"/>
    </row>
    <row r="63" spans="1:29" ht="15" customHeight="1">
      <c r="A63" s="588"/>
      <c r="B63" s="589" t="s">
        <v>341</v>
      </c>
      <c r="C63" s="1017">
        <f t="shared" si="3"/>
        <v>20</v>
      </c>
      <c r="D63" s="1017">
        <f t="shared" si="4"/>
        <v>19</v>
      </c>
      <c r="E63" s="590">
        <v>0</v>
      </c>
      <c r="F63" s="575">
        <v>11</v>
      </c>
      <c r="G63" s="575">
        <v>0</v>
      </c>
      <c r="H63" s="575">
        <v>0</v>
      </c>
      <c r="I63" s="575">
        <v>5</v>
      </c>
      <c r="J63" s="575">
        <v>3</v>
      </c>
      <c r="K63" s="1017">
        <f t="shared" si="5"/>
        <v>0</v>
      </c>
      <c r="L63" s="575">
        <v>0</v>
      </c>
      <c r="M63" s="575">
        <v>0</v>
      </c>
      <c r="N63" s="1017">
        <f t="shared" si="6"/>
        <v>0</v>
      </c>
      <c r="O63" s="575">
        <v>0</v>
      </c>
      <c r="P63" s="575">
        <v>0</v>
      </c>
      <c r="Q63" s="575">
        <v>0</v>
      </c>
      <c r="R63" s="575">
        <v>0</v>
      </c>
      <c r="S63" s="575">
        <v>0</v>
      </c>
      <c r="T63" s="1017">
        <f>SUM(U63:W63)</f>
        <v>1</v>
      </c>
      <c r="U63" s="578" t="s">
        <v>332</v>
      </c>
      <c r="V63" s="578">
        <v>1</v>
      </c>
      <c r="W63" s="579">
        <v>0</v>
      </c>
      <c r="X63" s="775"/>
      <c r="Z63" s="775"/>
      <c r="AA63" s="775"/>
      <c r="AB63" s="775"/>
      <c r="AC63" s="775"/>
    </row>
    <row r="64" spans="1:29" ht="15" customHeight="1">
      <c r="A64" s="600"/>
      <c r="B64" s="601" t="s">
        <v>342</v>
      </c>
      <c r="C64" s="1020">
        <f t="shared" si="3"/>
        <v>20</v>
      </c>
      <c r="D64" s="1020">
        <f t="shared" si="4"/>
        <v>19</v>
      </c>
      <c r="E64" s="593">
        <v>2</v>
      </c>
      <c r="F64" s="594">
        <v>6</v>
      </c>
      <c r="G64" s="594">
        <v>0</v>
      </c>
      <c r="H64" s="594">
        <v>0</v>
      </c>
      <c r="I64" s="594">
        <v>7</v>
      </c>
      <c r="J64" s="594">
        <v>4</v>
      </c>
      <c r="K64" s="1020">
        <f t="shared" si="5"/>
        <v>0</v>
      </c>
      <c r="L64" s="594">
        <v>0</v>
      </c>
      <c r="M64" s="594">
        <v>0</v>
      </c>
      <c r="N64" s="1020">
        <f t="shared" si="6"/>
        <v>0</v>
      </c>
      <c r="O64" s="594">
        <v>0</v>
      </c>
      <c r="P64" s="594">
        <v>0</v>
      </c>
      <c r="Q64" s="594">
        <v>0</v>
      </c>
      <c r="R64" s="594">
        <v>0</v>
      </c>
      <c r="S64" s="594">
        <v>0</v>
      </c>
      <c r="T64" s="1020">
        <f>SUM(U64:W64)</f>
        <v>1</v>
      </c>
      <c r="U64" s="595" t="s">
        <v>332</v>
      </c>
      <c r="V64" s="595">
        <v>1</v>
      </c>
      <c r="W64" s="596">
        <v>0</v>
      </c>
      <c r="X64" s="775"/>
      <c r="Z64" s="775"/>
      <c r="AA64" s="775"/>
      <c r="AB64" s="775"/>
      <c r="AC64" s="775"/>
    </row>
    <row r="65" spans="1:29" s="1135" customFormat="1" ht="15" customHeight="1">
      <c r="A65" s="588" t="s">
        <v>343</v>
      </c>
      <c r="B65" s="589"/>
      <c r="C65" s="1017">
        <f>SUM(C66:C67)</f>
        <v>118</v>
      </c>
      <c r="D65" s="1017">
        <f aca="true" t="shared" si="16" ref="D65:T65">SUM(D66:D67)</f>
        <v>111</v>
      </c>
      <c r="E65" s="1017">
        <f t="shared" si="16"/>
        <v>2</v>
      </c>
      <c r="F65" s="1017">
        <f t="shared" si="16"/>
        <v>67</v>
      </c>
      <c r="G65" s="1017">
        <f t="shared" si="16"/>
        <v>0</v>
      </c>
      <c r="H65" s="1017">
        <f t="shared" si="16"/>
        <v>0</v>
      </c>
      <c r="I65" s="1017">
        <f t="shared" si="16"/>
        <v>32</v>
      </c>
      <c r="J65" s="1017">
        <f t="shared" si="16"/>
        <v>10</v>
      </c>
      <c r="K65" s="1017">
        <f t="shared" si="16"/>
        <v>1</v>
      </c>
      <c r="L65" s="1017">
        <f t="shared" si="16"/>
        <v>0</v>
      </c>
      <c r="M65" s="1017">
        <f t="shared" si="16"/>
        <v>1</v>
      </c>
      <c r="N65" s="1017">
        <f t="shared" si="16"/>
        <v>2</v>
      </c>
      <c r="O65" s="1017">
        <f t="shared" si="16"/>
        <v>0</v>
      </c>
      <c r="P65" s="1017">
        <f t="shared" si="16"/>
        <v>0</v>
      </c>
      <c r="Q65" s="1017">
        <f t="shared" si="16"/>
        <v>2</v>
      </c>
      <c r="R65" s="1017">
        <f t="shared" si="16"/>
        <v>0</v>
      </c>
      <c r="S65" s="1017">
        <f t="shared" si="16"/>
        <v>0</v>
      </c>
      <c r="T65" s="1017">
        <f t="shared" si="16"/>
        <v>4</v>
      </c>
      <c r="U65" s="1017">
        <f>SUM(U66:U67)</f>
        <v>0</v>
      </c>
      <c r="V65" s="1017">
        <f>SUM(V66:V67)</f>
        <v>4</v>
      </c>
      <c r="W65" s="1125">
        <f>SUM(W66:W67)</f>
        <v>0</v>
      </c>
      <c r="X65" s="1126"/>
      <c r="Z65" s="1126"/>
      <c r="AA65" s="1126"/>
      <c r="AB65" s="1126"/>
      <c r="AC65" s="1126"/>
    </row>
    <row r="66" spans="1:29" ht="15" customHeight="1">
      <c r="A66" s="588"/>
      <c r="B66" s="589" t="s">
        <v>344</v>
      </c>
      <c r="C66" s="1017">
        <f t="shared" si="3"/>
        <v>66</v>
      </c>
      <c r="D66" s="1138">
        <f t="shared" si="4"/>
        <v>65</v>
      </c>
      <c r="E66" s="575">
        <v>1</v>
      </c>
      <c r="F66" s="575">
        <v>49</v>
      </c>
      <c r="G66" s="575">
        <v>0</v>
      </c>
      <c r="H66" s="575">
        <v>0</v>
      </c>
      <c r="I66" s="575">
        <v>11</v>
      </c>
      <c r="J66" s="575">
        <v>4</v>
      </c>
      <c r="K66" s="1017">
        <f t="shared" si="5"/>
        <v>0</v>
      </c>
      <c r="L66" s="575">
        <v>0</v>
      </c>
      <c r="M66" s="575">
        <v>0</v>
      </c>
      <c r="N66" s="1017">
        <f t="shared" si="6"/>
        <v>1</v>
      </c>
      <c r="O66" s="575">
        <v>0</v>
      </c>
      <c r="P66" s="575">
        <v>0</v>
      </c>
      <c r="Q66" s="575">
        <v>1</v>
      </c>
      <c r="R66" s="575">
        <v>0</v>
      </c>
      <c r="S66" s="575">
        <v>0</v>
      </c>
      <c r="T66" s="1017">
        <f>SUM(U66:W66)</f>
        <v>0</v>
      </c>
      <c r="U66" s="578" t="s">
        <v>332</v>
      </c>
      <c r="V66" s="578" t="s">
        <v>332</v>
      </c>
      <c r="W66" s="579">
        <v>0</v>
      </c>
      <c r="X66" s="775"/>
      <c r="Z66" s="775"/>
      <c r="AA66" s="775"/>
      <c r="AB66" s="775"/>
      <c r="AC66" s="775"/>
    </row>
    <row r="67" spans="1:29" ht="15" customHeight="1">
      <c r="A67" s="591"/>
      <c r="B67" s="589" t="s">
        <v>345</v>
      </c>
      <c r="C67" s="1017">
        <f t="shared" si="3"/>
        <v>52</v>
      </c>
      <c r="D67" s="1138">
        <f t="shared" si="4"/>
        <v>46</v>
      </c>
      <c r="E67" s="575">
        <v>1</v>
      </c>
      <c r="F67" s="575">
        <v>18</v>
      </c>
      <c r="G67" s="575">
        <v>0</v>
      </c>
      <c r="H67" s="575">
        <v>0</v>
      </c>
      <c r="I67" s="575">
        <v>21</v>
      </c>
      <c r="J67" s="575">
        <v>6</v>
      </c>
      <c r="K67" s="1017">
        <f t="shared" si="5"/>
        <v>1</v>
      </c>
      <c r="L67" s="575">
        <v>0</v>
      </c>
      <c r="M67" s="575">
        <v>1</v>
      </c>
      <c r="N67" s="1017">
        <f t="shared" si="6"/>
        <v>1</v>
      </c>
      <c r="O67" s="575">
        <v>0</v>
      </c>
      <c r="P67" s="575">
        <v>0</v>
      </c>
      <c r="Q67" s="575">
        <v>1</v>
      </c>
      <c r="R67" s="575">
        <v>0</v>
      </c>
      <c r="S67" s="575">
        <v>0</v>
      </c>
      <c r="T67" s="1017">
        <f>SUM(U67:W67)</f>
        <v>4</v>
      </c>
      <c r="U67" s="578" t="s">
        <v>332</v>
      </c>
      <c r="V67" s="578">
        <v>4</v>
      </c>
      <c r="W67" s="579">
        <v>0</v>
      </c>
      <c r="X67" s="775"/>
      <c r="Z67" s="775"/>
      <c r="AA67" s="775"/>
      <c r="AB67" s="775"/>
      <c r="AC67" s="775"/>
    </row>
    <row r="68" spans="1:29" s="1135" customFormat="1" ht="15" customHeight="1">
      <c r="A68" s="586" t="s">
        <v>601</v>
      </c>
      <c r="B68" s="604"/>
      <c r="C68" s="1019">
        <f>SUM(C69:C70)</f>
        <v>191</v>
      </c>
      <c r="D68" s="1019">
        <f aca="true" t="shared" si="17" ref="D68:T68">SUM(D69:D70)</f>
        <v>183</v>
      </c>
      <c r="E68" s="1019">
        <f t="shared" si="17"/>
        <v>6</v>
      </c>
      <c r="F68" s="1019">
        <f t="shared" si="17"/>
        <v>82</v>
      </c>
      <c r="G68" s="1019">
        <f t="shared" si="17"/>
        <v>14</v>
      </c>
      <c r="H68" s="1019">
        <f t="shared" si="17"/>
        <v>5</v>
      </c>
      <c r="I68" s="1019">
        <f t="shared" si="17"/>
        <v>58</v>
      </c>
      <c r="J68" s="1019">
        <f t="shared" si="17"/>
        <v>18</v>
      </c>
      <c r="K68" s="1019">
        <f t="shared" si="17"/>
        <v>2</v>
      </c>
      <c r="L68" s="1019">
        <f t="shared" si="17"/>
        <v>0</v>
      </c>
      <c r="M68" s="1019">
        <f t="shared" si="17"/>
        <v>2</v>
      </c>
      <c r="N68" s="1019">
        <f t="shared" si="17"/>
        <v>2</v>
      </c>
      <c r="O68" s="1019">
        <f t="shared" si="17"/>
        <v>1</v>
      </c>
      <c r="P68" s="1019">
        <f t="shared" si="17"/>
        <v>0</v>
      </c>
      <c r="Q68" s="1019">
        <f t="shared" si="17"/>
        <v>1</v>
      </c>
      <c r="R68" s="1019">
        <f t="shared" si="17"/>
        <v>0</v>
      </c>
      <c r="S68" s="1019">
        <f t="shared" si="17"/>
        <v>0</v>
      </c>
      <c r="T68" s="1019">
        <f t="shared" si="17"/>
        <v>4</v>
      </c>
      <c r="U68" s="1019">
        <f>SUM(U69:U70)</f>
        <v>0</v>
      </c>
      <c r="V68" s="1019">
        <f>SUM(V69:V70)</f>
        <v>4</v>
      </c>
      <c r="W68" s="1131">
        <f>SUM(W69:W70)</f>
        <v>0</v>
      </c>
      <c r="X68" s="1126"/>
      <c r="Z68" s="1126"/>
      <c r="AA68" s="1126"/>
      <c r="AB68" s="1126"/>
      <c r="AC68" s="1126"/>
    </row>
    <row r="69" spans="1:29" ht="15" customHeight="1">
      <c r="A69" s="588"/>
      <c r="B69" s="605" t="s">
        <v>629</v>
      </c>
      <c r="C69" s="1017">
        <f t="shared" si="3"/>
        <v>76</v>
      </c>
      <c r="D69" s="1138">
        <f t="shared" si="4"/>
        <v>70</v>
      </c>
      <c r="E69" s="575">
        <v>3</v>
      </c>
      <c r="F69" s="575">
        <v>20</v>
      </c>
      <c r="G69" s="575">
        <v>14</v>
      </c>
      <c r="H69" s="575">
        <v>5</v>
      </c>
      <c r="I69" s="575">
        <v>22</v>
      </c>
      <c r="J69" s="575">
        <v>6</v>
      </c>
      <c r="K69" s="1017">
        <f t="shared" si="5"/>
        <v>1</v>
      </c>
      <c r="L69" s="575">
        <v>0</v>
      </c>
      <c r="M69" s="575">
        <v>1</v>
      </c>
      <c r="N69" s="1017">
        <f t="shared" si="6"/>
        <v>1</v>
      </c>
      <c r="O69" s="575">
        <v>1</v>
      </c>
      <c r="P69" s="575">
        <v>0</v>
      </c>
      <c r="Q69" s="575">
        <v>0</v>
      </c>
      <c r="R69" s="575">
        <v>0</v>
      </c>
      <c r="S69" s="575">
        <v>0</v>
      </c>
      <c r="T69" s="1017">
        <f>SUM(U69:W69)</f>
        <v>4</v>
      </c>
      <c r="U69" s="578" t="s">
        <v>332</v>
      </c>
      <c r="V69" s="578">
        <v>4</v>
      </c>
      <c r="W69" s="579">
        <v>0</v>
      </c>
      <c r="X69" s="775"/>
      <c r="Z69" s="775"/>
      <c r="AA69" s="775"/>
      <c r="AB69" s="775"/>
      <c r="AC69" s="775"/>
    </row>
    <row r="70" spans="1:29" ht="15" customHeight="1">
      <c r="A70" s="591"/>
      <c r="B70" s="606" t="s">
        <v>630</v>
      </c>
      <c r="C70" s="1020">
        <f t="shared" si="3"/>
        <v>115</v>
      </c>
      <c r="D70" s="1143">
        <f t="shared" si="4"/>
        <v>113</v>
      </c>
      <c r="E70" s="594">
        <v>3</v>
      </c>
      <c r="F70" s="594">
        <v>62</v>
      </c>
      <c r="G70" s="594">
        <v>0</v>
      </c>
      <c r="H70" s="594">
        <v>0</v>
      </c>
      <c r="I70" s="594">
        <v>36</v>
      </c>
      <c r="J70" s="594">
        <v>12</v>
      </c>
      <c r="K70" s="1020">
        <f t="shared" si="5"/>
        <v>1</v>
      </c>
      <c r="L70" s="594">
        <v>0</v>
      </c>
      <c r="M70" s="594">
        <v>1</v>
      </c>
      <c r="N70" s="1020">
        <f t="shared" si="6"/>
        <v>1</v>
      </c>
      <c r="O70" s="594">
        <v>0</v>
      </c>
      <c r="P70" s="594">
        <v>0</v>
      </c>
      <c r="Q70" s="594">
        <v>1</v>
      </c>
      <c r="R70" s="594">
        <v>0</v>
      </c>
      <c r="S70" s="594">
        <v>0</v>
      </c>
      <c r="T70" s="1020">
        <f>SUM(U70:W70)</f>
        <v>0</v>
      </c>
      <c r="U70" s="595" t="s">
        <v>332</v>
      </c>
      <c r="V70" s="595" t="s">
        <v>332</v>
      </c>
      <c r="W70" s="596">
        <v>0</v>
      </c>
      <c r="X70" s="775"/>
      <c r="Z70" s="775"/>
      <c r="AA70" s="775"/>
      <c r="AB70" s="775"/>
      <c r="AC70" s="775"/>
    </row>
    <row r="71" spans="1:29" s="1135" customFormat="1" ht="15" customHeight="1">
      <c r="A71" s="586" t="s">
        <v>631</v>
      </c>
      <c r="B71" s="589"/>
      <c r="C71" s="1017">
        <f>SUM(C72:C74)</f>
        <v>270</v>
      </c>
      <c r="D71" s="1017">
        <f aca="true" t="shared" si="18" ref="D71:T71">SUM(D72:D74)</f>
        <v>264</v>
      </c>
      <c r="E71" s="1017">
        <f t="shared" si="18"/>
        <v>3</v>
      </c>
      <c r="F71" s="1017">
        <f t="shared" si="18"/>
        <v>129</v>
      </c>
      <c r="G71" s="1017">
        <f t="shared" si="18"/>
        <v>0</v>
      </c>
      <c r="H71" s="1017">
        <f t="shared" si="18"/>
        <v>1</v>
      </c>
      <c r="I71" s="1017">
        <f t="shared" si="18"/>
        <v>100</v>
      </c>
      <c r="J71" s="1017">
        <f t="shared" si="18"/>
        <v>31</v>
      </c>
      <c r="K71" s="1017">
        <f t="shared" si="18"/>
        <v>4</v>
      </c>
      <c r="L71" s="1017">
        <f t="shared" si="18"/>
        <v>1</v>
      </c>
      <c r="M71" s="1017">
        <f t="shared" si="18"/>
        <v>3</v>
      </c>
      <c r="N71" s="1017">
        <f t="shared" si="18"/>
        <v>1</v>
      </c>
      <c r="O71" s="1017">
        <f t="shared" si="18"/>
        <v>0</v>
      </c>
      <c r="P71" s="1017">
        <f t="shared" si="18"/>
        <v>0</v>
      </c>
      <c r="Q71" s="1017">
        <f t="shared" si="18"/>
        <v>1</v>
      </c>
      <c r="R71" s="1017">
        <f t="shared" si="18"/>
        <v>0</v>
      </c>
      <c r="S71" s="1017">
        <f t="shared" si="18"/>
        <v>0</v>
      </c>
      <c r="T71" s="1017">
        <f t="shared" si="18"/>
        <v>1</v>
      </c>
      <c r="U71" s="1017">
        <f>SUM(U72:U74)</f>
        <v>0</v>
      </c>
      <c r="V71" s="1017">
        <f>SUM(V72:V74)</f>
        <v>1</v>
      </c>
      <c r="W71" s="1125">
        <f>SUM(W72:W74)</f>
        <v>0</v>
      </c>
      <c r="X71" s="1126"/>
      <c r="Z71" s="1126"/>
      <c r="AA71" s="1126"/>
      <c r="AB71" s="1126"/>
      <c r="AC71" s="1126"/>
    </row>
    <row r="72" spans="1:29" ht="15" customHeight="1">
      <c r="A72" s="588"/>
      <c r="B72" s="589" t="s">
        <v>632</v>
      </c>
      <c r="C72" s="1017">
        <f t="shared" si="3"/>
        <v>154</v>
      </c>
      <c r="D72" s="1138">
        <f t="shared" si="4"/>
        <v>152</v>
      </c>
      <c r="E72" s="575">
        <v>0</v>
      </c>
      <c r="F72" s="575">
        <v>96</v>
      </c>
      <c r="G72" s="575">
        <v>0</v>
      </c>
      <c r="H72" s="575">
        <v>1</v>
      </c>
      <c r="I72" s="575">
        <v>41</v>
      </c>
      <c r="J72" s="575">
        <v>14</v>
      </c>
      <c r="K72" s="1017">
        <f t="shared" si="5"/>
        <v>0</v>
      </c>
      <c r="L72" s="575">
        <v>0</v>
      </c>
      <c r="M72" s="575">
        <v>0</v>
      </c>
      <c r="N72" s="1017">
        <f t="shared" si="6"/>
        <v>1</v>
      </c>
      <c r="O72" s="575">
        <v>0</v>
      </c>
      <c r="P72" s="575">
        <v>0</v>
      </c>
      <c r="Q72" s="575">
        <v>1</v>
      </c>
      <c r="R72" s="575">
        <v>0</v>
      </c>
      <c r="S72" s="575">
        <v>0</v>
      </c>
      <c r="T72" s="1017">
        <f>SUM(U72:W72)</f>
        <v>1</v>
      </c>
      <c r="U72" s="578" t="s">
        <v>332</v>
      </c>
      <c r="V72" s="578">
        <v>1</v>
      </c>
      <c r="W72" s="579">
        <v>0</v>
      </c>
      <c r="X72" s="775"/>
      <c r="Z72" s="775"/>
      <c r="AA72" s="775"/>
      <c r="AB72" s="775"/>
      <c r="AC72" s="775"/>
    </row>
    <row r="73" spans="1:29" ht="15" customHeight="1">
      <c r="A73" s="588"/>
      <c r="B73" s="589" t="s">
        <v>346</v>
      </c>
      <c r="C73" s="1017">
        <f t="shared" si="3"/>
        <v>56</v>
      </c>
      <c r="D73" s="1138">
        <f t="shared" si="4"/>
        <v>53</v>
      </c>
      <c r="E73" s="575">
        <v>2</v>
      </c>
      <c r="F73" s="575">
        <v>14</v>
      </c>
      <c r="G73" s="575">
        <v>0</v>
      </c>
      <c r="H73" s="575">
        <v>0</v>
      </c>
      <c r="I73" s="575">
        <v>29</v>
      </c>
      <c r="J73" s="575">
        <v>8</v>
      </c>
      <c r="K73" s="1017">
        <f t="shared" si="5"/>
        <v>3</v>
      </c>
      <c r="L73" s="575">
        <v>0</v>
      </c>
      <c r="M73" s="575">
        <v>3</v>
      </c>
      <c r="N73" s="1017">
        <f t="shared" si="6"/>
        <v>0</v>
      </c>
      <c r="O73" s="575">
        <v>0</v>
      </c>
      <c r="P73" s="575">
        <v>0</v>
      </c>
      <c r="Q73" s="575">
        <v>0</v>
      </c>
      <c r="R73" s="575">
        <v>0</v>
      </c>
      <c r="S73" s="575">
        <v>0</v>
      </c>
      <c r="T73" s="1017">
        <f>SUM(U73:W73)</f>
        <v>0</v>
      </c>
      <c r="U73" s="578" t="s">
        <v>332</v>
      </c>
      <c r="V73" s="578" t="s">
        <v>332</v>
      </c>
      <c r="W73" s="579">
        <v>0</v>
      </c>
      <c r="X73" s="775"/>
      <c r="Z73" s="775"/>
      <c r="AA73" s="775"/>
      <c r="AB73" s="775"/>
      <c r="AC73" s="775"/>
    </row>
    <row r="74" spans="1:29" ht="15" customHeight="1" thickBot="1">
      <c r="A74" s="607"/>
      <c r="B74" s="608" t="s">
        <v>347</v>
      </c>
      <c r="C74" s="1021">
        <f t="shared" si="3"/>
        <v>60</v>
      </c>
      <c r="D74" s="1144">
        <f t="shared" si="4"/>
        <v>59</v>
      </c>
      <c r="E74" s="609">
        <v>1</v>
      </c>
      <c r="F74" s="609">
        <v>19</v>
      </c>
      <c r="G74" s="609">
        <v>0</v>
      </c>
      <c r="H74" s="609">
        <v>0</v>
      </c>
      <c r="I74" s="609">
        <v>30</v>
      </c>
      <c r="J74" s="609">
        <v>9</v>
      </c>
      <c r="K74" s="1021">
        <f t="shared" si="5"/>
        <v>1</v>
      </c>
      <c r="L74" s="609">
        <v>1</v>
      </c>
      <c r="M74" s="609">
        <v>0</v>
      </c>
      <c r="N74" s="1021">
        <f t="shared" si="6"/>
        <v>0</v>
      </c>
      <c r="O74" s="609">
        <v>0</v>
      </c>
      <c r="P74" s="609">
        <v>0</v>
      </c>
      <c r="Q74" s="609">
        <v>0</v>
      </c>
      <c r="R74" s="609">
        <v>0</v>
      </c>
      <c r="S74" s="609">
        <v>0</v>
      </c>
      <c r="T74" s="1021">
        <f>SUM(U74:W74)</f>
        <v>0</v>
      </c>
      <c r="U74" s="610" t="s">
        <v>332</v>
      </c>
      <c r="V74" s="610" t="s">
        <v>332</v>
      </c>
      <c r="W74" s="611">
        <v>0</v>
      </c>
      <c r="X74" s="775"/>
      <c r="Z74" s="775"/>
      <c r="AA74" s="775"/>
      <c r="AB74" s="775"/>
      <c r="AC74" s="775"/>
    </row>
    <row r="75" spans="11:26" s="793" customFormat="1" ht="12">
      <c r="K75" s="1134"/>
      <c r="N75" s="1134"/>
      <c r="T75" s="1134"/>
      <c r="X75" s="775"/>
      <c r="Y75" s="775"/>
      <c r="Z75" s="775"/>
    </row>
    <row r="76" spans="11:26" s="793" customFormat="1" ht="12">
      <c r="K76" s="1134"/>
      <c r="N76" s="1134"/>
      <c r="T76" s="1134"/>
      <c r="X76" s="775"/>
      <c r="Y76" s="775"/>
      <c r="Z76" s="775"/>
    </row>
    <row r="77" spans="11:29" s="793" customFormat="1" ht="12">
      <c r="K77" s="1134"/>
      <c r="N77" s="1134"/>
      <c r="T77" s="1134"/>
      <c r="U77" s="796"/>
      <c r="V77" s="796"/>
      <c r="X77" s="775"/>
      <c r="Y77" s="775"/>
      <c r="Z77" s="775"/>
      <c r="AA77" s="775"/>
      <c r="AB77" s="775"/>
      <c r="AC77" s="775"/>
    </row>
    <row r="78" spans="11:29" s="793" customFormat="1" ht="12">
      <c r="K78" s="1134"/>
      <c r="N78" s="1134"/>
      <c r="T78" s="1134"/>
      <c r="U78" s="796"/>
      <c r="V78" s="796"/>
      <c r="X78" s="775"/>
      <c r="Y78" s="775"/>
      <c r="Z78" s="775"/>
      <c r="AA78" s="775"/>
      <c r="AB78" s="775"/>
      <c r="AC78" s="775"/>
    </row>
    <row r="79" spans="11:29" s="793" customFormat="1" ht="12">
      <c r="K79" s="1134"/>
      <c r="N79" s="1134"/>
      <c r="T79" s="1134"/>
      <c r="U79" s="796"/>
      <c r="V79" s="796"/>
      <c r="X79" s="775"/>
      <c r="Y79" s="775"/>
      <c r="Z79" s="775"/>
      <c r="AA79" s="775"/>
      <c r="AB79" s="775"/>
      <c r="AC79" s="775"/>
    </row>
    <row r="80" spans="11:29" s="793" customFormat="1" ht="12">
      <c r="K80" s="1134"/>
      <c r="N80" s="1134"/>
      <c r="T80" s="1134"/>
      <c r="U80" s="796"/>
      <c r="V80" s="796"/>
      <c r="X80" s="775"/>
      <c r="Y80" s="775"/>
      <c r="Z80" s="775"/>
      <c r="AA80" s="775"/>
      <c r="AB80" s="775"/>
      <c r="AC80" s="775"/>
    </row>
    <row r="81" spans="11:29" s="793" customFormat="1" ht="12">
      <c r="K81" s="1134"/>
      <c r="N81" s="1134"/>
      <c r="T81" s="1134"/>
      <c r="U81" s="796"/>
      <c r="V81" s="796"/>
      <c r="X81" s="775"/>
      <c r="Y81" s="775"/>
      <c r="Z81" s="775"/>
      <c r="AA81" s="775"/>
      <c r="AB81" s="775"/>
      <c r="AC81" s="775"/>
    </row>
    <row r="82" spans="11:29" s="793" customFormat="1" ht="12">
      <c r="K82" s="1134"/>
      <c r="N82" s="1134"/>
      <c r="T82" s="1134"/>
      <c r="U82" s="796"/>
      <c r="V82" s="796"/>
      <c r="X82" s="775"/>
      <c r="Y82" s="775"/>
      <c r="Z82" s="775"/>
      <c r="AA82" s="775"/>
      <c r="AB82" s="775"/>
      <c r="AC82" s="775"/>
    </row>
    <row r="83" spans="11:29" s="793" customFormat="1" ht="12">
      <c r="K83" s="1134"/>
      <c r="N83" s="1134"/>
      <c r="T83" s="1134"/>
      <c r="U83" s="796"/>
      <c r="V83" s="796"/>
      <c r="X83" s="775"/>
      <c r="Y83" s="775"/>
      <c r="Z83" s="775"/>
      <c r="AA83" s="775"/>
      <c r="AB83" s="775"/>
      <c r="AC83" s="775"/>
    </row>
    <row r="84" spans="11:29" s="793" customFormat="1" ht="12">
      <c r="K84" s="1134"/>
      <c r="N84" s="1134"/>
      <c r="T84" s="1134"/>
      <c r="U84" s="796"/>
      <c r="V84" s="796"/>
      <c r="X84" s="775"/>
      <c r="Y84" s="775"/>
      <c r="Z84" s="775"/>
      <c r="AA84" s="775"/>
      <c r="AB84" s="775"/>
      <c r="AC84" s="775"/>
    </row>
    <row r="85" spans="24:29" ht="12">
      <c r="X85" s="775"/>
      <c r="Y85" s="775"/>
      <c r="Z85" s="775"/>
      <c r="AA85" s="775"/>
      <c r="AB85" s="775"/>
      <c r="AC85" s="775"/>
    </row>
    <row r="86" spans="24:29" ht="12">
      <c r="X86" s="775"/>
      <c r="Y86" s="775"/>
      <c r="Z86" s="775"/>
      <c r="AA86" s="775"/>
      <c r="AB86" s="775"/>
      <c r="AC86" s="775"/>
    </row>
    <row r="87" spans="24:29" ht="12">
      <c r="X87" s="775"/>
      <c r="Y87" s="775"/>
      <c r="Z87" s="775"/>
      <c r="AA87" s="775"/>
      <c r="AB87" s="775"/>
      <c r="AC87" s="775"/>
    </row>
    <row r="88" spans="24:29" ht="12">
      <c r="X88" s="775"/>
      <c r="Y88" s="775"/>
      <c r="Z88" s="775"/>
      <c r="AA88" s="775"/>
      <c r="AB88" s="775"/>
      <c r="AC88" s="775"/>
    </row>
    <row r="89" spans="24:29" ht="12">
      <c r="X89" s="775"/>
      <c r="Y89" s="775"/>
      <c r="Z89" s="775"/>
      <c r="AA89" s="775"/>
      <c r="AB89" s="775"/>
      <c r="AC89" s="775"/>
    </row>
    <row r="90" spans="24:29" ht="12">
      <c r="X90" s="775"/>
      <c r="Y90" s="775"/>
      <c r="Z90" s="775"/>
      <c r="AA90" s="775"/>
      <c r="AB90" s="775"/>
      <c r="AC90" s="775"/>
    </row>
    <row r="91" spans="24:29" ht="12">
      <c r="X91" s="775"/>
      <c r="Y91" s="775"/>
      <c r="Z91" s="775"/>
      <c r="AA91" s="775"/>
      <c r="AB91" s="775"/>
      <c r="AC91" s="775"/>
    </row>
    <row r="92" spans="24:29" ht="12">
      <c r="X92" s="775"/>
      <c r="Y92" s="775"/>
      <c r="Z92" s="775"/>
      <c r="AA92" s="775"/>
      <c r="AB92" s="775"/>
      <c r="AC92" s="775"/>
    </row>
    <row r="93" spans="24:29" ht="12">
      <c r="X93" s="775"/>
      <c r="Y93" s="775"/>
      <c r="Z93" s="775"/>
      <c r="AA93" s="775"/>
      <c r="AB93" s="775"/>
      <c r="AC93" s="775"/>
    </row>
    <row r="94" spans="24:29" ht="12">
      <c r="X94" s="775"/>
      <c r="Y94" s="775"/>
      <c r="Z94" s="775"/>
      <c r="AA94" s="775"/>
      <c r="AB94" s="775"/>
      <c r="AC94" s="775"/>
    </row>
    <row r="95" spans="24:29" ht="12">
      <c r="X95" s="775"/>
      <c r="Y95" s="775"/>
      <c r="Z95" s="775"/>
      <c r="AA95" s="775"/>
      <c r="AB95" s="775"/>
      <c r="AC95" s="775"/>
    </row>
    <row r="96" spans="24:29" ht="12">
      <c r="X96" s="775"/>
      <c r="Y96" s="775"/>
      <c r="Z96" s="775"/>
      <c r="AA96" s="775"/>
      <c r="AB96" s="775"/>
      <c r="AC96" s="775"/>
    </row>
    <row r="97" spans="24:29" ht="12">
      <c r="X97" s="775"/>
      <c r="Y97" s="775"/>
      <c r="Z97" s="775"/>
      <c r="AA97" s="775"/>
      <c r="AB97" s="775"/>
      <c r="AC97" s="775"/>
    </row>
    <row r="98" spans="24:29" ht="12">
      <c r="X98" s="775"/>
      <c r="Y98" s="775"/>
      <c r="Z98" s="775"/>
      <c r="AA98" s="775"/>
      <c r="AB98" s="775"/>
      <c r="AC98" s="775"/>
    </row>
    <row r="99" spans="24:29" ht="12">
      <c r="X99" s="775"/>
      <c r="Y99" s="775"/>
      <c r="Z99" s="775"/>
      <c r="AA99" s="775"/>
      <c r="AB99" s="775"/>
      <c r="AC99" s="775"/>
    </row>
    <row r="100" spans="24:29" ht="12">
      <c r="X100" s="775"/>
      <c r="Y100" s="775"/>
      <c r="Z100" s="775"/>
      <c r="AA100" s="775"/>
      <c r="AB100" s="775"/>
      <c r="AC100" s="775"/>
    </row>
    <row r="101" spans="24:29" ht="12">
      <c r="X101" s="775"/>
      <c r="Y101" s="775"/>
      <c r="Z101" s="775"/>
      <c r="AA101" s="775"/>
      <c r="AB101" s="775"/>
      <c r="AC101" s="775"/>
    </row>
    <row r="102" spans="24:29" ht="12">
      <c r="X102" s="775"/>
      <c r="Y102" s="775"/>
      <c r="Z102" s="775"/>
      <c r="AA102" s="775"/>
      <c r="AB102" s="775"/>
      <c r="AC102" s="775"/>
    </row>
    <row r="103" spans="24:29" ht="12">
      <c r="X103" s="775"/>
      <c r="Y103" s="775"/>
      <c r="Z103" s="775"/>
      <c r="AA103" s="775"/>
      <c r="AB103" s="775"/>
      <c r="AC103" s="775"/>
    </row>
    <row r="104" spans="24:29" ht="12">
      <c r="X104" s="775"/>
      <c r="Y104" s="775"/>
      <c r="Z104" s="775"/>
      <c r="AA104" s="775"/>
      <c r="AB104" s="775"/>
      <c r="AC104" s="775"/>
    </row>
    <row r="105" spans="24:29" ht="12">
      <c r="X105" s="775"/>
      <c r="Y105" s="775"/>
      <c r="Z105" s="775"/>
      <c r="AA105" s="775"/>
      <c r="AB105" s="775"/>
      <c r="AC105" s="775"/>
    </row>
    <row r="106" spans="24:29" ht="12">
      <c r="X106" s="775"/>
      <c r="Y106" s="775"/>
      <c r="Z106" s="775"/>
      <c r="AA106" s="775"/>
      <c r="AB106" s="775"/>
      <c r="AC106" s="775"/>
    </row>
    <row r="107" spans="24:29" ht="12">
      <c r="X107" s="775"/>
      <c r="Y107" s="775"/>
      <c r="Z107" s="775"/>
      <c r="AA107" s="775"/>
      <c r="AB107" s="775"/>
      <c r="AC107" s="775"/>
    </row>
    <row r="108" spans="24:29" ht="12">
      <c r="X108" s="775"/>
      <c r="Y108" s="775"/>
      <c r="Z108" s="775"/>
      <c r="AA108" s="775"/>
      <c r="AB108" s="775"/>
      <c r="AC108" s="775"/>
    </row>
    <row r="109" spans="24:29" ht="12">
      <c r="X109" s="775"/>
      <c r="Y109" s="775"/>
      <c r="Z109" s="775"/>
      <c r="AA109" s="775"/>
      <c r="AB109" s="775"/>
      <c r="AC109" s="775"/>
    </row>
    <row r="110" spans="24:29" ht="12">
      <c r="X110" s="775"/>
      <c r="Y110" s="775"/>
      <c r="Z110" s="775"/>
      <c r="AA110" s="775"/>
      <c r="AB110" s="775"/>
      <c r="AC110" s="775"/>
    </row>
    <row r="111" spans="24:29" ht="12">
      <c r="X111" s="775"/>
      <c r="Y111" s="775"/>
      <c r="Z111" s="775"/>
      <c r="AA111" s="775"/>
      <c r="AB111" s="775"/>
      <c r="AC111" s="775"/>
    </row>
    <row r="112" spans="24:29" ht="12">
      <c r="X112" s="775"/>
      <c r="Y112" s="775"/>
      <c r="Z112" s="775"/>
      <c r="AA112" s="775"/>
      <c r="AB112" s="775"/>
      <c r="AC112" s="775"/>
    </row>
    <row r="113" spans="24:29" ht="12">
      <c r="X113" s="775"/>
      <c r="Y113" s="775"/>
      <c r="Z113" s="775"/>
      <c r="AA113" s="775"/>
      <c r="AB113" s="775"/>
      <c r="AC113" s="775"/>
    </row>
    <row r="114" spans="24:29" ht="12">
      <c r="X114" s="775"/>
      <c r="Y114" s="775"/>
      <c r="Z114" s="775"/>
      <c r="AA114" s="775"/>
      <c r="AB114" s="775"/>
      <c r="AC114" s="775"/>
    </row>
    <row r="115" spans="24:29" ht="12">
      <c r="X115" s="775"/>
      <c r="Y115" s="775"/>
      <c r="Z115" s="775"/>
      <c r="AA115" s="775"/>
      <c r="AB115" s="775"/>
      <c r="AC115" s="775"/>
    </row>
    <row r="116" spans="24:29" ht="12">
      <c r="X116" s="775"/>
      <c r="Y116" s="775"/>
      <c r="Z116" s="775"/>
      <c r="AA116" s="775"/>
      <c r="AB116" s="775"/>
      <c r="AC116" s="775"/>
    </row>
    <row r="117" spans="24:29" ht="12">
      <c r="X117" s="775"/>
      <c r="Y117" s="775"/>
      <c r="Z117" s="775"/>
      <c r="AA117" s="775"/>
      <c r="AB117" s="775"/>
      <c r="AC117" s="775"/>
    </row>
    <row r="118" spans="24:29" ht="12">
      <c r="X118" s="775"/>
      <c r="Y118" s="775"/>
      <c r="Z118" s="775"/>
      <c r="AA118" s="775"/>
      <c r="AB118" s="775"/>
      <c r="AC118" s="775"/>
    </row>
    <row r="119" spans="24:29" ht="12">
      <c r="X119" s="775"/>
      <c r="Y119" s="775"/>
      <c r="Z119" s="775"/>
      <c r="AA119" s="775"/>
      <c r="AB119" s="775"/>
      <c r="AC119" s="775"/>
    </row>
    <row r="120" spans="24:29" ht="12">
      <c r="X120" s="775"/>
      <c r="Y120" s="775"/>
      <c r="Z120" s="775"/>
      <c r="AA120" s="775"/>
      <c r="AB120" s="775"/>
      <c r="AC120" s="775"/>
    </row>
    <row r="121" spans="24:29" ht="12">
      <c r="X121" s="775"/>
      <c r="Y121" s="775"/>
      <c r="Z121" s="775"/>
      <c r="AA121" s="775"/>
      <c r="AB121" s="775"/>
      <c r="AC121" s="775"/>
    </row>
    <row r="122" spans="24:29" ht="12">
      <c r="X122" s="775"/>
      <c r="Y122" s="775"/>
      <c r="Z122" s="775"/>
      <c r="AA122" s="775"/>
      <c r="AB122" s="775"/>
      <c r="AC122" s="775"/>
    </row>
    <row r="123" spans="6:29" ht="21">
      <c r="F123" s="877"/>
      <c r="X123" s="775"/>
      <c r="Y123" s="775"/>
      <c r="Z123" s="775"/>
      <c r="AA123" s="775"/>
      <c r="AB123" s="775"/>
      <c r="AC123" s="775"/>
    </row>
    <row r="124" spans="24:29" ht="12">
      <c r="X124" s="775"/>
      <c r="Y124" s="775"/>
      <c r="Z124" s="775"/>
      <c r="AA124" s="775"/>
      <c r="AB124" s="775"/>
      <c r="AC124" s="775"/>
    </row>
    <row r="125" spans="24:29" ht="12">
      <c r="X125" s="775"/>
      <c r="Y125" s="775"/>
      <c r="Z125" s="775"/>
      <c r="AA125" s="775"/>
      <c r="AB125" s="775"/>
      <c r="AC125" s="775"/>
    </row>
    <row r="126" spans="24:29" ht="12">
      <c r="X126" s="775"/>
      <c r="Y126" s="775"/>
      <c r="Z126" s="775"/>
      <c r="AA126" s="775"/>
      <c r="AB126" s="775"/>
      <c r="AC126" s="775"/>
    </row>
    <row r="127" spans="24:29" ht="12">
      <c r="X127" s="775"/>
      <c r="Y127" s="775"/>
      <c r="Z127" s="775"/>
      <c r="AA127" s="775"/>
      <c r="AB127" s="775"/>
      <c r="AC127" s="775"/>
    </row>
    <row r="128" spans="24:29" ht="12">
      <c r="X128" s="775"/>
      <c r="Y128" s="775"/>
      <c r="Z128" s="775"/>
      <c r="AA128" s="775"/>
      <c r="AB128" s="775"/>
      <c r="AC128" s="775"/>
    </row>
    <row r="129" spans="24:29" ht="12">
      <c r="X129" s="775"/>
      <c r="Y129" s="775"/>
      <c r="Z129" s="775"/>
      <c r="AA129" s="775"/>
      <c r="AB129" s="775"/>
      <c r="AC129" s="775"/>
    </row>
    <row r="130" spans="24:29" ht="12">
      <c r="X130" s="775"/>
      <c r="Y130" s="775"/>
      <c r="Z130" s="775"/>
      <c r="AA130" s="775"/>
      <c r="AB130" s="775"/>
      <c r="AC130" s="775"/>
    </row>
    <row r="131" spans="24:29" ht="12">
      <c r="X131" s="775"/>
      <c r="Y131" s="775"/>
      <c r="Z131" s="775"/>
      <c r="AA131" s="775"/>
      <c r="AB131" s="775"/>
      <c r="AC131" s="775"/>
    </row>
    <row r="132" spans="24:29" ht="12">
      <c r="X132" s="775"/>
      <c r="Y132" s="775"/>
      <c r="Z132" s="775"/>
      <c r="AA132" s="775"/>
      <c r="AB132" s="775"/>
      <c r="AC132" s="775"/>
    </row>
    <row r="133" spans="24:29" ht="12">
      <c r="X133" s="775"/>
      <c r="Y133" s="775"/>
      <c r="Z133" s="775"/>
      <c r="AA133" s="775"/>
      <c r="AB133" s="775"/>
      <c r="AC133" s="775"/>
    </row>
    <row r="134" spans="24:29" ht="12">
      <c r="X134" s="775"/>
      <c r="Y134" s="775"/>
      <c r="Z134" s="775"/>
      <c r="AA134" s="775"/>
      <c r="AB134" s="775"/>
      <c r="AC134" s="775"/>
    </row>
    <row r="135" spans="24:29" ht="12">
      <c r="X135" s="775"/>
      <c r="Y135" s="775"/>
      <c r="Z135" s="775"/>
      <c r="AA135" s="775"/>
      <c r="AB135" s="775"/>
      <c r="AC135" s="775"/>
    </row>
    <row r="136" spans="24:29" ht="12">
      <c r="X136" s="775"/>
      <c r="Y136" s="775"/>
      <c r="Z136" s="775"/>
      <c r="AA136" s="775"/>
      <c r="AB136" s="775"/>
      <c r="AC136" s="775"/>
    </row>
    <row r="137" spans="24:29" ht="12">
      <c r="X137" s="775"/>
      <c r="Y137" s="775"/>
      <c r="Z137" s="775"/>
      <c r="AA137" s="775"/>
      <c r="AB137" s="775"/>
      <c r="AC137" s="775"/>
    </row>
    <row r="138" spans="24:29" ht="12">
      <c r="X138" s="775"/>
      <c r="Y138" s="775"/>
      <c r="Z138" s="775"/>
      <c r="AA138" s="775"/>
      <c r="AB138" s="775"/>
      <c r="AC138" s="775"/>
    </row>
    <row r="139" spans="24:29" ht="12">
      <c r="X139" s="775"/>
      <c r="Y139" s="775"/>
      <c r="Z139" s="775"/>
      <c r="AA139" s="775"/>
      <c r="AB139" s="775"/>
      <c r="AC139" s="775"/>
    </row>
    <row r="140" spans="24:29" ht="12">
      <c r="X140" s="775"/>
      <c r="Y140" s="775"/>
      <c r="Z140" s="775"/>
      <c r="AA140" s="775"/>
      <c r="AB140" s="775"/>
      <c r="AC140" s="775"/>
    </row>
    <row r="141" spans="24:29" ht="12">
      <c r="X141" s="775"/>
      <c r="Y141" s="775"/>
      <c r="Z141" s="775"/>
      <c r="AA141" s="775"/>
      <c r="AB141" s="775"/>
      <c r="AC141" s="775"/>
    </row>
    <row r="142" spans="24:29" ht="12">
      <c r="X142" s="775"/>
      <c r="Y142" s="775"/>
      <c r="Z142" s="775"/>
      <c r="AA142" s="775"/>
      <c r="AB142" s="775"/>
      <c r="AC142" s="775"/>
    </row>
    <row r="143" spans="24:29" ht="12">
      <c r="X143" s="775"/>
      <c r="Y143" s="775"/>
      <c r="Z143" s="775"/>
      <c r="AA143" s="775"/>
      <c r="AB143" s="775"/>
      <c r="AC143" s="775"/>
    </row>
    <row r="144" spans="24:29" ht="12">
      <c r="X144" s="775"/>
      <c r="Y144" s="775"/>
      <c r="Z144" s="775"/>
      <c r="AA144" s="775"/>
      <c r="AB144" s="775"/>
      <c r="AC144" s="775"/>
    </row>
    <row r="145" spans="24:29" ht="12">
      <c r="X145" s="775"/>
      <c r="Y145" s="775"/>
      <c r="Z145" s="775"/>
      <c r="AA145" s="775"/>
      <c r="AB145" s="775"/>
      <c r="AC145" s="775"/>
    </row>
    <row r="146" spans="24:29" ht="12">
      <c r="X146" s="775"/>
      <c r="Y146" s="775"/>
      <c r="Z146" s="775"/>
      <c r="AA146" s="775"/>
      <c r="AB146" s="775"/>
      <c r="AC146" s="775"/>
    </row>
    <row r="147" spans="24:29" ht="12">
      <c r="X147" s="775"/>
      <c r="Y147" s="775"/>
      <c r="Z147" s="775"/>
      <c r="AA147" s="775"/>
      <c r="AB147" s="775"/>
      <c r="AC147" s="775"/>
    </row>
    <row r="148" spans="24:29" ht="12">
      <c r="X148" s="775"/>
      <c r="Y148" s="775"/>
      <c r="Z148" s="775"/>
      <c r="AA148" s="775"/>
      <c r="AB148" s="775"/>
      <c r="AC148" s="775"/>
    </row>
    <row r="149" spans="24:29" ht="12">
      <c r="X149" s="775"/>
      <c r="Y149" s="775"/>
      <c r="Z149" s="775"/>
      <c r="AA149" s="775"/>
      <c r="AB149" s="775"/>
      <c r="AC149" s="775"/>
    </row>
    <row r="150" spans="24:29" ht="12">
      <c r="X150" s="775"/>
      <c r="Y150" s="775"/>
      <c r="Z150" s="775"/>
      <c r="AA150" s="775"/>
      <c r="AB150" s="775"/>
      <c r="AC150" s="775"/>
    </row>
    <row r="151" spans="24:29" ht="12">
      <c r="X151" s="775"/>
      <c r="Y151" s="775"/>
      <c r="Z151" s="775"/>
      <c r="AA151" s="775"/>
      <c r="AB151" s="775"/>
      <c r="AC151" s="775"/>
    </row>
    <row r="152" spans="24:29" ht="12">
      <c r="X152" s="775"/>
      <c r="Y152" s="775"/>
      <c r="Z152" s="775"/>
      <c r="AA152" s="775"/>
      <c r="AB152" s="775"/>
      <c r="AC152" s="775"/>
    </row>
    <row r="153" spans="24:29" ht="12">
      <c r="X153" s="775"/>
      <c r="Y153" s="775"/>
      <c r="Z153" s="775"/>
      <c r="AA153" s="775"/>
      <c r="AB153" s="775"/>
      <c r="AC153" s="775"/>
    </row>
    <row r="154" spans="24:29" ht="12">
      <c r="X154" s="775"/>
      <c r="Y154" s="775"/>
      <c r="Z154" s="775"/>
      <c r="AA154" s="775"/>
      <c r="AB154" s="775"/>
      <c r="AC154" s="775"/>
    </row>
    <row r="155" spans="24:29" ht="12">
      <c r="X155" s="775"/>
      <c r="Y155" s="775"/>
      <c r="Z155" s="775"/>
      <c r="AA155" s="775"/>
      <c r="AB155" s="775"/>
      <c r="AC155" s="775"/>
    </row>
    <row r="156" spans="24:29" ht="12">
      <c r="X156" s="775"/>
      <c r="Y156" s="775"/>
      <c r="Z156" s="775"/>
      <c r="AA156" s="775"/>
      <c r="AB156" s="775"/>
      <c r="AC156" s="775"/>
    </row>
    <row r="157" spans="24:29" ht="12">
      <c r="X157" s="775"/>
      <c r="Y157" s="775"/>
      <c r="Z157" s="775"/>
      <c r="AA157" s="775"/>
      <c r="AB157" s="775"/>
      <c r="AC157" s="775"/>
    </row>
    <row r="158" spans="24:29" ht="12">
      <c r="X158" s="775"/>
      <c r="Y158" s="775"/>
      <c r="Z158" s="775"/>
      <c r="AA158" s="775"/>
      <c r="AB158" s="775"/>
      <c r="AC158" s="775"/>
    </row>
    <row r="159" spans="24:29" ht="12">
      <c r="X159" s="775"/>
      <c r="Y159" s="775"/>
      <c r="Z159" s="775"/>
      <c r="AA159" s="775"/>
      <c r="AB159" s="775"/>
      <c r="AC159" s="775"/>
    </row>
    <row r="160" spans="24:29" ht="12">
      <c r="X160" s="775"/>
      <c r="Y160" s="775"/>
      <c r="Z160" s="775"/>
      <c r="AA160" s="775"/>
      <c r="AB160" s="775"/>
      <c r="AC160" s="775"/>
    </row>
    <row r="161" spans="24:29" ht="12">
      <c r="X161" s="775"/>
      <c r="Y161" s="775"/>
      <c r="Z161" s="775"/>
      <c r="AA161" s="775"/>
      <c r="AB161" s="775"/>
      <c r="AC161" s="775"/>
    </row>
    <row r="162" spans="24:26" ht="12">
      <c r="X162" s="775"/>
      <c r="Y162" s="775"/>
      <c r="Z162" s="775"/>
    </row>
    <row r="163" spans="24:26" ht="12">
      <c r="X163" s="775"/>
      <c r="Y163" s="775"/>
      <c r="Z163" s="775"/>
    </row>
    <row r="164" spans="24:26" ht="12">
      <c r="X164" s="775"/>
      <c r="Y164" s="775"/>
      <c r="Z164" s="775"/>
    </row>
    <row r="165" spans="24:26" ht="12">
      <c r="X165" s="775"/>
      <c r="Y165" s="775"/>
      <c r="Z165" s="775"/>
    </row>
    <row r="166" spans="24:26" ht="12">
      <c r="X166" s="775"/>
      <c r="Y166" s="775"/>
      <c r="Z166" s="775"/>
    </row>
    <row r="167" spans="24:26" ht="12">
      <c r="X167" s="775"/>
      <c r="Y167" s="775"/>
      <c r="Z167" s="775"/>
    </row>
    <row r="168" spans="24:26" ht="12">
      <c r="X168" s="775"/>
      <c r="Y168" s="775"/>
      <c r="Z168" s="775"/>
    </row>
    <row r="169" spans="24:26" ht="12">
      <c r="X169" s="775"/>
      <c r="Y169" s="775"/>
      <c r="Z169" s="775"/>
    </row>
    <row r="170" spans="24:26" ht="12">
      <c r="X170" s="775"/>
      <c r="Y170" s="775"/>
      <c r="Z170" s="775"/>
    </row>
  </sheetData>
  <mergeCells count="26">
    <mergeCell ref="D3:J3"/>
    <mergeCell ref="K3:M3"/>
    <mergeCell ref="N3:S3"/>
    <mergeCell ref="T3:W3"/>
    <mergeCell ref="G4:H5"/>
    <mergeCell ref="C5:C7"/>
    <mergeCell ref="D5:D8"/>
    <mergeCell ref="E5:E8"/>
    <mergeCell ref="F5:F8"/>
    <mergeCell ref="N5:N8"/>
    <mergeCell ref="O5:O8"/>
    <mergeCell ref="P5:P8"/>
    <mergeCell ref="I5:I8"/>
    <mergeCell ref="J5:J8"/>
    <mergeCell ref="K5:K8"/>
    <mergeCell ref="L5:L8"/>
    <mergeCell ref="U5:U8"/>
    <mergeCell ref="V5:V8"/>
    <mergeCell ref="W5:W8"/>
    <mergeCell ref="G7:G8"/>
    <mergeCell ref="H7:H8"/>
    <mergeCell ref="Q5:Q8"/>
    <mergeCell ref="R5:R8"/>
    <mergeCell ref="S5:S8"/>
    <mergeCell ref="T5:T8"/>
    <mergeCell ref="M5:M8"/>
  </mergeCells>
  <printOptions/>
  <pageMargins left="0.6692913385826772" right="0.6299212598425197" top="0.6692913385826772" bottom="0.3937007874015748" header="0.5118110236220472" footer="0.2755905511811024"/>
  <pageSetup horizontalDpi="300" verticalDpi="300" orientation="portrait" paperSize="9" scale="6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V68"/>
  <sheetViews>
    <sheetView zoomScale="80" zoomScaleNormal="80" workbookViewId="0" topLeftCell="A1">
      <selection activeCell="G20" sqref="G20"/>
    </sheetView>
  </sheetViews>
  <sheetFormatPr defaultColWidth="13.375" defaultRowHeight="14.25"/>
  <cols>
    <col min="1" max="1" width="14.625" style="447" customWidth="1"/>
    <col min="2" max="2" width="10.875" style="447" customWidth="1"/>
    <col min="3" max="3" width="14.625" style="447" customWidth="1"/>
    <col min="4" max="10" width="13.375" style="447" customWidth="1"/>
    <col min="11" max="11" width="11.25390625" style="1154" customWidth="1"/>
    <col min="12" max="13" width="11.25390625" style="447" customWidth="1"/>
    <col min="14" max="14" width="11.25390625" style="1154" customWidth="1"/>
    <col min="15" max="19" width="11.25390625" style="447" customWidth="1"/>
    <col min="20" max="20" width="11.25390625" style="1154" customWidth="1"/>
    <col min="21" max="22" width="11.25390625" style="447" customWidth="1"/>
    <col min="23" max="16384" width="13.375" style="447" customWidth="1"/>
  </cols>
  <sheetData>
    <row r="1" spans="1:21" ht="34.5" customHeight="1">
      <c r="A1" s="797" t="s">
        <v>33</v>
      </c>
      <c r="B1" s="448"/>
      <c r="C1" s="448"/>
      <c r="D1" s="448"/>
      <c r="E1" s="448"/>
      <c r="F1" s="448"/>
      <c r="G1" s="448"/>
      <c r="H1" s="448"/>
      <c r="I1" s="448"/>
      <c r="J1" s="448"/>
      <c r="L1" s="448"/>
      <c r="M1" s="448"/>
      <c r="O1" s="448"/>
      <c r="P1" s="448"/>
      <c r="Q1" s="448"/>
      <c r="R1" s="448"/>
      <c r="S1" s="448"/>
      <c r="U1" s="21"/>
    </row>
    <row r="2" spans="1:21" ht="15" customHeight="1" thickBot="1">
      <c r="A2" s="797"/>
      <c r="B2" s="448"/>
      <c r="C2" s="448"/>
      <c r="D2" s="448"/>
      <c r="E2" s="448"/>
      <c r="F2" s="448"/>
      <c r="G2" s="448"/>
      <c r="H2" s="448"/>
      <c r="I2" s="448"/>
      <c r="J2" s="448"/>
      <c r="L2" s="448"/>
      <c r="M2" s="448"/>
      <c r="O2" s="448"/>
      <c r="P2" s="448"/>
      <c r="Q2" s="448"/>
      <c r="R2" s="448"/>
      <c r="S2" s="448"/>
      <c r="U2" s="21" t="s">
        <v>234</v>
      </c>
    </row>
    <row r="3" spans="1:22" ht="21.75" customHeight="1">
      <c r="A3" s="1432" t="s">
        <v>34</v>
      </c>
      <c r="B3" s="1433"/>
      <c r="C3" s="879"/>
      <c r="D3" s="1422" t="s">
        <v>35</v>
      </c>
      <c r="E3" s="1423"/>
      <c r="F3" s="1423"/>
      <c r="G3" s="1423"/>
      <c r="H3" s="1423"/>
      <c r="I3" s="1423"/>
      <c r="J3" s="1438"/>
      <c r="K3" s="1422" t="s">
        <v>36</v>
      </c>
      <c r="L3" s="1423"/>
      <c r="M3" s="1438"/>
      <c r="N3" s="1422" t="s">
        <v>37</v>
      </c>
      <c r="O3" s="1423"/>
      <c r="P3" s="1423"/>
      <c r="Q3" s="1423"/>
      <c r="R3" s="1423"/>
      <c r="S3" s="1438"/>
      <c r="T3" s="1422" t="s">
        <v>183</v>
      </c>
      <c r="U3" s="1423"/>
      <c r="V3" s="1424"/>
    </row>
    <row r="4" spans="1:22" ht="21.75" customHeight="1">
      <c r="A4" s="1434"/>
      <c r="B4" s="1435"/>
      <c r="C4" s="694" t="s">
        <v>184</v>
      </c>
      <c r="D4" s="693"/>
      <c r="E4" s="1425" t="s">
        <v>235</v>
      </c>
      <c r="F4" s="1426"/>
      <c r="G4" s="1425" t="s">
        <v>236</v>
      </c>
      <c r="H4" s="1426"/>
      <c r="I4" s="1311" t="s">
        <v>38</v>
      </c>
      <c r="J4" s="1313"/>
      <c r="K4" s="1155"/>
      <c r="L4" s="1427" t="s">
        <v>39</v>
      </c>
      <c r="M4" s="1363" t="s">
        <v>40</v>
      </c>
      <c r="N4" s="1155"/>
      <c r="O4" s="1429" t="s">
        <v>41</v>
      </c>
      <c r="P4" s="1430" t="s">
        <v>237</v>
      </c>
      <c r="Q4" s="1363" t="s">
        <v>42</v>
      </c>
      <c r="R4" s="1363" t="s">
        <v>43</v>
      </c>
      <c r="S4" s="27" t="s">
        <v>44</v>
      </c>
      <c r="T4" s="1160"/>
      <c r="U4" s="880" t="s">
        <v>45</v>
      </c>
      <c r="V4" s="1420" t="s">
        <v>46</v>
      </c>
    </row>
    <row r="5" spans="1:22" ht="21.75" customHeight="1" thickBot="1">
      <c r="A5" s="1436"/>
      <c r="B5" s="1437"/>
      <c r="C5" s="281"/>
      <c r="D5" s="281"/>
      <c r="E5" s="881" t="s">
        <v>47</v>
      </c>
      <c r="F5" s="882" t="s">
        <v>40</v>
      </c>
      <c r="G5" s="882" t="s">
        <v>48</v>
      </c>
      <c r="H5" s="882" t="s">
        <v>49</v>
      </c>
      <c r="I5" s="881" t="s">
        <v>47</v>
      </c>
      <c r="J5" s="882" t="s">
        <v>40</v>
      </c>
      <c r="K5" s="1156"/>
      <c r="L5" s="1428"/>
      <c r="M5" s="1377"/>
      <c r="N5" s="1159"/>
      <c r="O5" s="1377"/>
      <c r="P5" s="1431"/>
      <c r="Q5" s="1377"/>
      <c r="R5" s="1364"/>
      <c r="S5" s="35" t="s">
        <v>50</v>
      </c>
      <c r="T5" s="1161"/>
      <c r="U5" s="37" t="s">
        <v>51</v>
      </c>
      <c r="V5" s="1421"/>
    </row>
    <row r="6" spans="1:22" ht="19.5" customHeight="1">
      <c r="A6" s="699" t="s">
        <v>238</v>
      </c>
      <c r="B6" s="700" t="s">
        <v>239</v>
      </c>
      <c r="C6" s="1227">
        <f>SUM(C7:C8)</f>
        <v>11953</v>
      </c>
      <c r="D6" s="1227">
        <f aca="true" t="shared" si="0" ref="D6:V6">SUM(D7:D8)</f>
        <v>11371</v>
      </c>
      <c r="E6" s="1227">
        <f t="shared" si="0"/>
        <v>214</v>
      </c>
      <c r="F6" s="1227">
        <f t="shared" si="0"/>
        <v>5266</v>
      </c>
      <c r="G6" s="1227">
        <f t="shared" si="0"/>
        <v>495</v>
      </c>
      <c r="H6" s="1227">
        <f t="shared" si="0"/>
        <v>716</v>
      </c>
      <c r="I6" s="1227">
        <f t="shared" si="0"/>
        <v>3738</v>
      </c>
      <c r="J6" s="1227">
        <f t="shared" si="0"/>
        <v>942</v>
      </c>
      <c r="K6" s="1227">
        <f t="shared" si="0"/>
        <v>111</v>
      </c>
      <c r="L6" s="1227">
        <f t="shared" si="0"/>
        <v>9</v>
      </c>
      <c r="M6" s="1227">
        <f t="shared" si="0"/>
        <v>102</v>
      </c>
      <c r="N6" s="1227">
        <f t="shared" si="0"/>
        <v>318</v>
      </c>
      <c r="O6" s="1227">
        <f t="shared" si="0"/>
        <v>123</v>
      </c>
      <c r="P6" s="1227">
        <f t="shared" si="0"/>
        <v>54</v>
      </c>
      <c r="Q6" s="1227">
        <f t="shared" si="0"/>
        <v>66</v>
      </c>
      <c r="R6" s="1227">
        <f t="shared" si="0"/>
        <v>27</v>
      </c>
      <c r="S6" s="1227">
        <f t="shared" si="0"/>
        <v>48</v>
      </c>
      <c r="T6" s="1227">
        <f t="shared" si="0"/>
        <v>153</v>
      </c>
      <c r="U6" s="1227">
        <f t="shared" si="0"/>
        <v>23</v>
      </c>
      <c r="V6" s="1250">
        <f t="shared" si="0"/>
        <v>130</v>
      </c>
    </row>
    <row r="7" spans="1:22" ht="19.5" customHeight="1">
      <c r="A7" s="701"/>
      <c r="B7" s="700" t="s">
        <v>240</v>
      </c>
      <c r="C7" s="1229">
        <f>SUM(C11,C15,C19,C23,C27,C31,C35,C39,C43,C47,C51,C55,C59,C63)</f>
        <v>9968</v>
      </c>
      <c r="D7" s="1229">
        <f aca="true" t="shared" si="1" ref="D7:V8">SUM(D11,D15,D19,D23,D27,D31,D35,D39,D43,D47,D51,D55,D59,D63)</f>
        <v>9504</v>
      </c>
      <c r="E7" s="1229">
        <f t="shared" si="1"/>
        <v>205</v>
      </c>
      <c r="F7" s="1229">
        <f t="shared" si="1"/>
        <v>4323</v>
      </c>
      <c r="G7" s="1229">
        <f t="shared" si="1"/>
        <v>460</v>
      </c>
      <c r="H7" s="1229">
        <f t="shared" si="1"/>
        <v>482</v>
      </c>
      <c r="I7" s="1229">
        <f t="shared" si="1"/>
        <v>3376</v>
      </c>
      <c r="J7" s="1229">
        <f t="shared" si="1"/>
        <v>658</v>
      </c>
      <c r="K7" s="1229">
        <f t="shared" si="1"/>
        <v>96</v>
      </c>
      <c r="L7" s="1229">
        <f t="shared" si="1"/>
        <v>7</v>
      </c>
      <c r="M7" s="1229">
        <f t="shared" si="1"/>
        <v>89</v>
      </c>
      <c r="N7" s="1229">
        <f t="shared" si="1"/>
        <v>257</v>
      </c>
      <c r="O7" s="1229">
        <f t="shared" si="1"/>
        <v>106</v>
      </c>
      <c r="P7" s="1229">
        <f t="shared" si="1"/>
        <v>51</v>
      </c>
      <c r="Q7" s="1229">
        <f t="shared" si="1"/>
        <v>44</v>
      </c>
      <c r="R7" s="1229">
        <f t="shared" si="1"/>
        <v>20</v>
      </c>
      <c r="S7" s="1229">
        <f t="shared" si="1"/>
        <v>36</v>
      </c>
      <c r="T7" s="1229">
        <f t="shared" si="1"/>
        <v>111</v>
      </c>
      <c r="U7" s="1229">
        <f t="shared" si="1"/>
        <v>19</v>
      </c>
      <c r="V7" s="1236">
        <f t="shared" si="1"/>
        <v>92</v>
      </c>
    </row>
    <row r="8" spans="1:22" ht="19.5" customHeight="1">
      <c r="A8" s="701"/>
      <c r="B8" s="700" t="s">
        <v>241</v>
      </c>
      <c r="C8" s="1229">
        <f>SUM(C12,C16,C20,C24,C28,C32,C36,C40,C44,C48,C52,C56,C60,C64)</f>
        <v>1985</v>
      </c>
      <c r="D8" s="1229">
        <f t="shared" si="1"/>
        <v>1867</v>
      </c>
      <c r="E8" s="1229">
        <f t="shared" si="1"/>
        <v>9</v>
      </c>
      <c r="F8" s="1229">
        <f t="shared" si="1"/>
        <v>943</v>
      </c>
      <c r="G8" s="1229">
        <f t="shared" si="1"/>
        <v>35</v>
      </c>
      <c r="H8" s="1229">
        <f t="shared" si="1"/>
        <v>234</v>
      </c>
      <c r="I8" s="1229">
        <f t="shared" si="1"/>
        <v>362</v>
      </c>
      <c r="J8" s="1229">
        <f t="shared" si="1"/>
        <v>284</v>
      </c>
      <c r="K8" s="1229">
        <f t="shared" si="1"/>
        <v>15</v>
      </c>
      <c r="L8" s="1229">
        <f t="shared" si="1"/>
        <v>2</v>
      </c>
      <c r="M8" s="1229">
        <f t="shared" si="1"/>
        <v>13</v>
      </c>
      <c r="N8" s="1229">
        <f t="shared" si="1"/>
        <v>61</v>
      </c>
      <c r="O8" s="1229">
        <f t="shared" si="1"/>
        <v>17</v>
      </c>
      <c r="P8" s="1229">
        <f t="shared" si="1"/>
        <v>3</v>
      </c>
      <c r="Q8" s="1229">
        <f t="shared" si="1"/>
        <v>22</v>
      </c>
      <c r="R8" s="1229">
        <f t="shared" si="1"/>
        <v>7</v>
      </c>
      <c r="S8" s="1229">
        <f t="shared" si="1"/>
        <v>12</v>
      </c>
      <c r="T8" s="1229">
        <f t="shared" si="1"/>
        <v>42</v>
      </c>
      <c r="U8" s="1229">
        <f t="shared" si="1"/>
        <v>4</v>
      </c>
      <c r="V8" s="1236">
        <f t="shared" si="1"/>
        <v>38</v>
      </c>
    </row>
    <row r="9" spans="1:22" ht="15" customHeight="1">
      <c r="A9" s="701"/>
      <c r="B9" s="700"/>
      <c r="C9" s="702"/>
      <c r="D9" s="702"/>
      <c r="E9" s="702"/>
      <c r="F9" s="702"/>
      <c r="G9" s="702"/>
      <c r="H9" s="702"/>
      <c r="I9" s="702"/>
      <c r="J9" s="702"/>
      <c r="K9" s="1022"/>
      <c r="L9" s="702"/>
      <c r="M9" s="702"/>
      <c r="N9" s="1022"/>
      <c r="O9" s="702"/>
      <c r="P9" s="702"/>
      <c r="Q9" s="702"/>
      <c r="R9" s="702"/>
      <c r="S9" s="702"/>
      <c r="T9" s="1022"/>
      <c r="U9" s="702"/>
      <c r="V9" s="804"/>
    </row>
    <row r="10" spans="1:22" ht="19.5" customHeight="1">
      <c r="A10" s="699" t="s">
        <v>52</v>
      </c>
      <c r="B10" s="700" t="s">
        <v>55</v>
      </c>
      <c r="C10" s="1022">
        <f>SUM(C11:C12)</f>
        <v>29</v>
      </c>
      <c r="D10" s="1022">
        <f aca="true" t="shared" si="2" ref="D10:V10">SUM(D11:D12)</f>
        <v>29</v>
      </c>
      <c r="E10" s="706">
        <f t="shared" si="2"/>
        <v>0</v>
      </c>
      <c r="F10" s="702">
        <f t="shared" si="2"/>
        <v>26</v>
      </c>
      <c r="G10" s="706">
        <f t="shared" si="2"/>
        <v>0</v>
      </c>
      <c r="H10" s="702">
        <f t="shared" si="2"/>
        <v>3</v>
      </c>
      <c r="I10" s="706">
        <f t="shared" si="2"/>
        <v>0</v>
      </c>
      <c r="J10" s="706">
        <f t="shared" si="2"/>
        <v>0</v>
      </c>
      <c r="K10" s="1034">
        <f t="shared" si="2"/>
        <v>0</v>
      </c>
      <c r="L10" s="706">
        <f t="shared" si="2"/>
        <v>0</v>
      </c>
      <c r="M10" s="706">
        <f t="shared" si="2"/>
        <v>0</v>
      </c>
      <c r="N10" s="1034">
        <f t="shared" si="2"/>
        <v>0</v>
      </c>
      <c r="O10" s="706">
        <f t="shared" si="2"/>
        <v>0</v>
      </c>
      <c r="P10" s="706">
        <f t="shared" si="2"/>
        <v>0</v>
      </c>
      <c r="Q10" s="706">
        <f t="shared" si="2"/>
        <v>0</v>
      </c>
      <c r="R10" s="706">
        <f t="shared" si="2"/>
        <v>0</v>
      </c>
      <c r="S10" s="702">
        <f t="shared" si="2"/>
        <v>0</v>
      </c>
      <c r="T10" s="1034">
        <f t="shared" si="2"/>
        <v>0</v>
      </c>
      <c r="U10" s="706">
        <f t="shared" si="2"/>
        <v>0</v>
      </c>
      <c r="V10" s="805">
        <f t="shared" si="2"/>
        <v>0</v>
      </c>
    </row>
    <row r="11" spans="1:22" ht="19.5" customHeight="1">
      <c r="A11" s="701"/>
      <c r="B11" s="700" t="s">
        <v>56</v>
      </c>
      <c r="C11" s="1022">
        <f>SUM(D11,K11,N11,T11)</f>
        <v>22</v>
      </c>
      <c r="D11" s="1022">
        <f>SUM(E11:J11)</f>
        <v>22</v>
      </c>
      <c r="E11" s="704" t="s">
        <v>332</v>
      </c>
      <c r="F11" s="704">
        <v>22</v>
      </c>
      <c r="G11" s="704" t="s">
        <v>332</v>
      </c>
      <c r="H11" s="704" t="s">
        <v>332</v>
      </c>
      <c r="I11" s="704" t="s">
        <v>332</v>
      </c>
      <c r="J11" s="704" t="s">
        <v>332</v>
      </c>
      <c r="K11" s="1049">
        <f>SUM(L11:M11)</f>
        <v>0</v>
      </c>
      <c r="L11" s="704" t="s">
        <v>332</v>
      </c>
      <c r="M11" s="704" t="s">
        <v>332</v>
      </c>
      <c r="N11" s="1034">
        <f>SUM(O11:S11)</f>
        <v>0</v>
      </c>
      <c r="O11" s="704" t="s">
        <v>332</v>
      </c>
      <c r="P11" s="704" t="s">
        <v>332</v>
      </c>
      <c r="Q11" s="704" t="s">
        <v>332</v>
      </c>
      <c r="R11" s="704" t="s">
        <v>332</v>
      </c>
      <c r="S11" s="704" t="s">
        <v>332</v>
      </c>
      <c r="T11" s="1049">
        <f>SUM(U11:V11)</f>
        <v>0</v>
      </c>
      <c r="U11" s="704" t="s">
        <v>332</v>
      </c>
      <c r="V11" s="705" t="s">
        <v>332</v>
      </c>
    </row>
    <row r="12" spans="1:22" ht="19.5" customHeight="1">
      <c r="A12" s="701"/>
      <c r="B12" s="700" t="s">
        <v>53</v>
      </c>
      <c r="C12" s="1022">
        <f>SUM(D12,K12,N12,T12)</f>
        <v>7</v>
      </c>
      <c r="D12" s="1022">
        <f>SUM(E12:J12)</f>
        <v>7</v>
      </c>
      <c r="E12" s="704" t="s">
        <v>332</v>
      </c>
      <c r="F12" s="704">
        <v>4</v>
      </c>
      <c r="G12" s="704" t="s">
        <v>332</v>
      </c>
      <c r="H12" s="704">
        <v>3</v>
      </c>
      <c r="I12" s="704" t="s">
        <v>332</v>
      </c>
      <c r="J12" s="704" t="s">
        <v>332</v>
      </c>
      <c r="K12" s="1049">
        <f>SUM(L12:M12)</f>
        <v>0</v>
      </c>
      <c r="L12" s="704" t="s">
        <v>332</v>
      </c>
      <c r="M12" s="704" t="s">
        <v>332</v>
      </c>
      <c r="N12" s="1034">
        <f>SUM(O12:S12)</f>
        <v>0</v>
      </c>
      <c r="O12" s="704" t="s">
        <v>332</v>
      </c>
      <c r="P12" s="704" t="s">
        <v>332</v>
      </c>
      <c r="Q12" s="704" t="s">
        <v>332</v>
      </c>
      <c r="R12" s="704" t="s">
        <v>332</v>
      </c>
      <c r="S12" s="704" t="s">
        <v>332</v>
      </c>
      <c r="T12" s="1049">
        <f>SUM(U12:V12)</f>
        <v>0</v>
      </c>
      <c r="U12" s="704" t="s">
        <v>332</v>
      </c>
      <c r="V12" s="705" t="s">
        <v>332</v>
      </c>
    </row>
    <row r="13" spans="1:22" ht="12" customHeight="1">
      <c r="A13" s="701"/>
      <c r="B13" s="700"/>
      <c r="C13" s="1022"/>
      <c r="D13" s="1022"/>
      <c r="E13" s="704"/>
      <c r="F13" s="704"/>
      <c r="G13" s="704"/>
      <c r="H13" s="704"/>
      <c r="I13" s="704"/>
      <c r="J13" s="704"/>
      <c r="K13" s="1049"/>
      <c r="L13" s="704"/>
      <c r="M13" s="704"/>
      <c r="N13" s="1049"/>
      <c r="O13" s="704"/>
      <c r="P13" s="704"/>
      <c r="Q13" s="704"/>
      <c r="R13" s="704"/>
      <c r="S13" s="704"/>
      <c r="T13" s="1049"/>
      <c r="U13" s="704"/>
      <c r="V13" s="705"/>
    </row>
    <row r="14" spans="1:22" ht="19.5" customHeight="1">
      <c r="A14" s="699" t="s">
        <v>54</v>
      </c>
      <c r="B14" s="700" t="s">
        <v>55</v>
      </c>
      <c r="C14" s="1022">
        <f aca="true" t="shared" si="3" ref="C14:V14">SUM(C15:C16)</f>
        <v>987</v>
      </c>
      <c r="D14" s="1022">
        <f t="shared" si="3"/>
        <v>977</v>
      </c>
      <c r="E14" s="706">
        <f t="shared" si="3"/>
        <v>0</v>
      </c>
      <c r="F14" s="702">
        <f t="shared" si="3"/>
        <v>716</v>
      </c>
      <c r="G14" s="706">
        <f t="shared" si="3"/>
        <v>0</v>
      </c>
      <c r="H14" s="702">
        <f t="shared" si="3"/>
        <v>253</v>
      </c>
      <c r="I14" s="706">
        <f t="shared" si="3"/>
        <v>2</v>
      </c>
      <c r="J14" s="706">
        <f t="shared" si="3"/>
        <v>6</v>
      </c>
      <c r="K14" s="1034">
        <f t="shared" si="3"/>
        <v>0</v>
      </c>
      <c r="L14" s="706">
        <f t="shared" si="3"/>
        <v>0</v>
      </c>
      <c r="M14" s="706">
        <f t="shared" si="3"/>
        <v>0</v>
      </c>
      <c r="N14" s="1034">
        <f t="shared" si="3"/>
        <v>9</v>
      </c>
      <c r="O14" s="706">
        <f t="shared" si="3"/>
        <v>2</v>
      </c>
      <c r="P14" s="706">
        <f t="shared" si="3"/>
        <v>1</v>
      </c>
      <c r="Q14" s="706">
        <f t="shared" si="3"/>
        <v>5</v>
      </c>
      <c r="R14" s="706">
        <f t="shared" si="3"/>
        <v>0</v>
      </c>
      <c r="S14" s="702">
        <f t="shared" si="3"/>
        <v>1</v>
      </c>
      <c r="T14" s="1034">
        <f t="shared" si="3"/>
        <v>1</v>
      </c>
      <c r="U14" s="706">
        <f t="shared" si="3"/>
        <v>0</v>
      </c>
      <c r="V14" s="805">
        <f t="shared" si="3"/>
        <v>1</v>
      </c>
    </row>
    <row r="15" spans="1:22" ht="19.5" customHeight="1">
      <c r="A15" s="701"/>
      <c r="B15" s="700" t="s">
        <v>56</v>
      </c>
      <c r="C15" s="1022">
        <f>SUM(D15,K15,N15,T15)</f>
        <v>626</v>
      </c>
      <c r="D15" s="1022">
        <f>SUM(E15:J15)</f>
        <v>620</v>
      </c>
      <c r="E15" s="704" t="s">
        <v>332</v>
      </c>
      <c r="F15" s="704">
        <v>471</v>
      </c>
      <c r="G15" s="704" t="s">
        <v>332</v>
      </c>
      <c r="H15" s="704">
        <v>145</v>
      </c>
      <c r="I15" s="704" t="s">
        <v>332</v>
      </c>
      <c r="J15" s="704">
        <v>4</v>
      </c>
      <c r="K15" s="1049">
        <f>SUM(L15:M15)</f>
        <v>0</v>
      </c>
      <c r="L15" s="704" t="s">
        <v>332</v>
      </c>
      <c r="M15" s="704" t="s">
        <v>332</v>
      </c>
      <c r="N15" s="1034">
        <f>SUM(O15:S15)</f>
        <v>6</v>
      </c>
      <c r="O15" s="704">
        <v>2</v>
      </c>
      <c r="P15" s="704">
        <v>1</v>
      </c>
      <c r="Q15" s="704">
        <v>3</v>
      </c>
      <c r="R15" s="704" t="s">
        <v>332</v>
      </c>
      <c r="S15" s="704" t="s">
        <v>332</v>
      </c>
      <c r="T15" s="1049">
        <f>SUM(U15:V15)</f>
        <v>0</v>
      </c>
      <c r="U15" s="704" t="s">
        <v>332</v>
      </c>
      <c r="V15" s="705" t="s">
        <v>332</v>
      </c>
    </row>
    <row r="16" spans="1:22" ht="19.5" customHeight="1">
      <c r="A16" s="701"/>
      <c r="B16" s="700" t="s">
        <v>53</v>
      </c>
      <c r="C16" s="1022">
        <f>SUM(D16,K16,N16,T16)</f>
        <v>361</v>
      </c>
      <c r="D16" s="1022">
        <f>SUM(E16:J16)</f>
        <v>357</v>
      </c>
      <c r="E16" s="704" t="s">
        <v>332</v>
      </c>
      <c r="F16" s="704">
        <v>245</v>
      </c>
      <c r="G16" s="704" t="s">
        <v>332</v>
      </c>
      <c r="H16" s="704">
        <v>108</v>
      </c>
      <c r="I16" s="704">
        <v>2</v>
      </c>
      <c r="J16" s="704">
        <v>2</v>
      </c>
      <c r="K16" s="1049">
        <f>SUM(L16:M16)</f>
        <v>0</v>
      </c>
      <c r="L16" s="704" t="s">
        <v>332</v>
      </c>
      <c r="M16" s="704" t="s">
        <v>332</v>
      </c>
      <c r="N16" s="1034">
        <f>SUM(O16:S16)</f>
        <v>3</v>
      </c>
      <c r="O16" s="704" t="s">
        <v>332</v>
      </c>
      <c r="P16" s="704" t="s">
        <v>332</v>
      </c>
      <c r="Q16" s="704">
        <v>2</v>
      </c>
      <c r="R16" s="704" t="s">
        <v>332</v>
      </c>
      <c r="S16" s="704">
        <v>1</v>
      </c>
      <c r="T16" s="1049">
        <f>SUM(U16:V16)</f>
        <v>1</v>
      </c>
      <c r="U16" s="704" t="s">
        <v>332</v>
      </c>
      <c r="V16" s="705">
        <v>1</v>
      </c>
    </row>
    <row r="17" spans="1:22" ht="12" customHeight="1">
      <c r="A17" s="701"/>
      <c r="B17" s="700"/>
      <c r="C17" s="1022"/>
      <c r="D17" s="1022"/>
      <c r="E17" s="704"/>
      <c r="F17" s="704"/>
      <c r="G17" s="704"/>
      <c r="H17" s="704"/>
      <c r="I17" s="704"/>
      <c r="J17" s="704"/>
      <c r="K17" s="1049"/>
      <c r="L17" s="704"/>
      <c r="M17" s="704"/>
      <c r="N17" s="1049"/>
      <c r="O17" s="704"/>
      <c r="P17" s="704"/>
      <c r="Q17" s="704"/>
      <c r="R17" s="704"/>
      <c r="S17" s="704"/>
      <c r="T17" s="1049"/>
      <c r="U17" s="704"/>
      <c r="V17" s="705"/>
    </row>
    <row r="18" spans="1:22" ht="19.5" customHeight="1">
      <c r="A18" s="699" t="s">
        <v>57</v>
      </c>
      <c r="B18" s="700" t="s">
        <v>55</v>
      </c>
      <c r="C18" s="1022">
        <f aca="true" t="shared" si="4" ref="C18:V18">SUM(C19:C20)</f>
        <v>1292</v>
      </c>
      <c r="D18" s="1022">
        <f t="shared" si="4"/>
        <v>1250</v>
      </c>
      <c r="E18" s="706">
        <f t="shared" si="4"/>
        <v>1</v>
      </c>
      <c r="F18" s="702">
        <f t="shared" si="4"/>
        <v>815</v>
      </c>
      <c r="G18" s="706">
        <f t="shared" si="4"/>
        <v>49</v>
      </c>
      <c r="H18" s="702">
        <f t="shared" si="4"/>
        <v>319</v>
      </c>
      <c r="I18" s="706">
        <f t="shared" si="4"/>
        <v>22</v>
      </c>
      <c r="J18" s="706">
        <f t="shared" si="4"/>
        <v>44</v>
      </c>
      <c r="K18" s="1034">
        <f t="shared" si="4"/>
        <v>2</v>
      </c>
      <c r="L18" s="706">
        <f t="shared" si="4"/>
        <v>0</v>
      </c>
      <c r="M18" s="706">
        <f t="shared" si="4"/>
        <v>2</v>
      </c>
      <c r="N18" s="1034">
        <f t="shared" si="4"/>
        <v>34</v>
      </c>
      <c r="O18" s="706">
        <f t="shared" si="4"/>
        <v>24</v>
      </c>
      <c r="P18" s="706">
        <f t="shared" si="4"/>
        <v>3</v>
      </c>
      <c r="Q18" s="706">
        <f t="shared" si="4"/>
        <v>3</v>
      </c>
      <c r="R18" s="706">
        <f t="shared" si="4"/>
        <v>3</v>
      </c>
      <c r="S18" s="702">
        <f t="shared" si="4"/>
        <v>1</v>
      </c>
      <c r="T18" s="1034">
        <f t="shared" si="4"/>
        <v>6</v>
      </c>
      <c r="U18" s="706">
        <f t="shared" si="4"/>
        <v>0</v>
      </c>
      <c r="V18" s="805">
        <f t="shared" si="4"/>
        <v>6</v>
      </c>
    </row>
    <row r="19" spans="1:22" ht="19.5" customHeight="1">
      <c r="A19" s="701"/>
      <c r="B19" s="700" t="s">
        <v>56</v>
      </c>
      <c r="C19" s="1022">
        <f>SUM(D19,K19,N19,T19)</f>
        <v>925</v>
      </c>
      <c r="D19" s="1022">
        <f>SUM(E19:J19)</f>
        <v>896</v>
      </c>
      <c r="E19" s="704" t="s">
        <v>332</v>
      </c>
      <c r="F19" s="704">
        <v>592</v>
      </c>
      <c r="G19" s="704">
        <v>41</v>
      </c>
      <c r="H19" s="704">
        <v>226</v>
      </c>
      <c r="I19" s="704">
        <v>14</v>
      </c>
      <c r="J19" s="704">
        <v>23</v>
      </c>
      <c r="K19" s="1049">
        <f>SUM(L19:M19)</f>
        <v>1</v>
      </c>
      <c r="L19" s="704" t="s">
        <v>332</v>
      </c>
      <c r="M19" s="704">
        <v>1</v>
      </c>
      <c r="N19" s="1034">
        <f>SUM(O19:S19)</f>
        <v>27</v>
      </c>
      <c r="O19" s="704">
        <v>20</v>
      </c>
      <c r="P19" s="704">
        <v>3</v>
      </c>
      <c r="Q19" s="704">
        <v>3</v>
      </c>
      <c r="R19" s="704">
        <v>1</v>
      </c>
      <c r="S19" s="704" t="s">
        <v>332</v>
      </c>
      <c r="T19" s="1049">
        <f>SUM(U19:V19)</f>
        <v>1</v>
      </c>
      <c r="U19" s="704" t="s">
        <v>332</v>
      </c>
      <c r="V19" s="705">
        <v>1</v>
      </c>
    </row>
    <row r="20" spans="1:22" ht="19.5" customHeight="1">
      <c r="A20" s="701"/>
      <c r="B20" s="700" t="s">
        <v>53</v>
      </c>
      <c r="C20" s="1022">
        <f>SUM(D20,K20,N20,T20)</f>
        <v>367</v>
      </c>
      <c r="D20" s="1022">
        <f>SUM(E20:J20)</f>
        <v>354</v>
      </c>
      <c r="E20" s="704">
        <v>1</v>
      </c>
      <c r="F20" s="704">
        <v>223</v>
      </c>
      <c r="G20" s="704">
        <v>8</v>
      </c>
      <c r="H20" s="704">
        <v>93</v>
      </c>
      <c r="I20" s="704">
        <v>8</v>
      </c>
      <c r="J20" s="704">
        <v>21</v>
      </c>
      <c r="K20" s="1049">
        <f>SUM(L20:M20)</f>
        <v>1</v>
      </c>
      <c r="L20" s="704" t="s">
        <v>332</v>
      </c>
      <c r="M20" s="704">
        <v>1</v>
      </c>
      <c r="N20" s="1034">
        <f>SUM(O20:S20)</f>
        <v>7</v>
      </c>
      <c r="O20" s="704">
        <v>4</v>
      </c>
      <c r="P20" s="704" t="s">
        <v>332</v>
      </c>
      <c r="Q20" s="704" t="s">
        <v>332</v>
      </c>
      <c r="R20" s="704">
        <v>2</v>
      </c>
      <c r="S20" s="704">
        <v>1</v>
      </c>
      <c r="T20" s="1049">
        <f>SUM(U20:V20)</f>
        <v>5</v>
      </c>
      <c r="U20" s="704" t="s">
        <v>332</v>
      </c>
      <c r="V20" s="705">
        <v>5</v>
      </c>
    </row>
    <row r="21" spans="1:22" ht="12" customHeight="1">
      <c r="A21" s="701"/>
      <c r="B21" s="700"/>
      <c r="C21" s="1022"/>
      <c r="D21" s="1022"/>
      <c r="E21" s="704"/>
      <c r="F21" s="704"/>
      <c r="G21" s="704"/>
      <c r="H21" s="704"/>
      <c r="I21" s="704"/>
      <c r="J21" s="704"/>
      <c r="K21" s="1049"/>
      <c r="L21" s="704"/>
      <c r="M21" s="704"/>
      <c r="N21" s="1049"/>
      <c r="O21" s="704"/>
      <c r="P21" s="704"/>
      <c r="Q21" s="704"/>
      <c r="R21" s="704"/>
      <c r="S21" s="704"/>
      <c r="T21" s="1049"/>
      <c r="U21" s="704"/>
      <c r="V21" s="705"/>
    </row>
    <row r="22" spans="1:22" ht="19.5" customHeight="1">
      <c r="A22" s="699" t="s">
        <v>58</v>
      </c>
      <c r="B22" s="700" t="s">
        <v>55</v>
      </c>
      <c r="C22" s="1022">
        <f aca="true" t="shared" si="5" ref="C22:V22">SUM(C23:C24)</f>
        <v>1417</v>
      </c>
      <c r="D22" s="1022">
        <f t="shared" si="5"/>
        <v>1359</v>
      </c>
      <c r="E22" s="706">
        <f t="shared" si="5"/>
        <v>3</v>
      </c>
      <c r="F22" s="702">
        <f t="shared" si="5"/>
        <v>854</v>
      </c>
      <c r="G22" s="706">
        <f t="shared" si="5"/>
        <v>145</v>
      </c>
      <c r="H22" s="702">
        <f t="shared" si="5"/>
        <v>98</v>
      </c>
      <c r="I22" s="706">
        <f t="shared" si="5"/>
        <v>129</v>
      </c>
      <c r="J22" s="706">
        <f t="shared" si="5"/>
        <v>130</v>
      </c>
      <c r="K22" s="1034">
        <f t="shared" si="5"/>
        <v>4</v>
      </c>
      <c r="L22" s="706">
        <f t="shared" si="5"/>
        <v>1</v>
      </c>
      <c r="M22" s="706">
        <f t="shared" si="5"/>
        <v>3</v>
      </c>
      <c r="N22" s="1034">
        <f t="shared" si="5"/>
        <v>47</v>
      </c>
      <c r="O22" s="706">
        <f t="shared" si="5"/>
        <v>28</v>
      </c>
      <c r="P22" s="706">
        <f t="shared" si="5"/>
        <v>4</v>
      </c>
      <c r="Q22" s="706">
        <f t="shared" si="5"/>
        <v>9</v>
      </c>
      <c r="R22" s="706">
        <f t="shared" si="5"/>
        <v>4</v>
      </c>
      <c r="S22" s="702">
        <f t="shared" si="5"/>
        <v>2</v>
      </c>
      <c r="T22" s="1034">
        <f t="shared" si="5"/>
        <v>7</v>
      </c>
      <c r="U22" s="706">
        <f t="shared" si="5"/>
        <v>3</v>
      </c>
      <c r="V22" s="805">
        <f t="shared" si="5"/>
        <v>4</v>
      </c>
    </row>
    <row r="23" spans="1:22" ht="19.5" customHeight="1">
      <c r="A23" s="701"/>
      <c r="B23" s="700" t="s">
        <v>56</v>
      </c>
      <c r="C23" s="1022">
        <f>SUM(D23,K23,N23,T23)</f>
        <v>1123</v>
      </c>
      <c r="D23" s="1022">
        <f>SUM(E23:J23)</f>
        <v>1085</v>
      </c>
      <c r="E23" s="704">
        <v>2</v>
      </c>
      <c r="F23" s="704">
        <v>688</v>
      </c>
      <c r="G23" s="704">
        <v>135</v>
      </c>
      <c r="H23" s="704">
        <v>76</v>
      </c>
      <c r="I23" s="704">
        <v>104</v>
      </c>
      <c r="J23" s="704">
        <v>80</v>
      </c>
      <c r="K23" s="1049">
        <f>SUM(L23:M23)</f>
        <v>0</v>
      </c>
      <c r="L23" s="704" t="s">
        <v>332</v>
      </c>
      <c r="M23" s="704" t="s">
        <v>332</v>
      </c>
      <c r="N23" s="1034">
        <f>SUM(O23:S23)</f>
        <v>35</v>
      </c>
      <c r="O23" s="704">
        <v>23</v>
      </c>
      <c r="P23" s="704">
        <v>4</v>
      </c>
      <c r="Q23" s="704">
        <v>5</v>
      </c>
      <c r="R23" s="704">
        <v>3</v>
      </c>
      <c r="S23" s="704" t="s">
        <v>332</v>
      </c>
      <c r="T23" s="1049">
        <f>SUM(U23:V23)</f>
        <v>3</v>
      </c>
      <c r="U23" s="704">
        <v>3</v>
      </c>
      <c r="V23" s="705" t="s">
        <v>332</v>
      </c>
    </row>
    <row r="24" spans="1:22" ht="19.5" customHeight="1">
      <c r="A24" s="701"/>
      <c r="B24" s="700" t="s">
        <v>53</v>
      </c>
      <c r="C24" s="1022">
        <f>SUM(D24,K24,N24,T24)</f>
        <v>294</v>
      </c>
      <c r="D24" s="1022">
        <f>SUM(E24:J24)</f>
        <v>274</v>
      </c>
      <c r="E24" s="704">
        <v>1</v>
      </c>
      <c r="F24" s="704">
        <v>166</v>
      </c>
      <c r="G24" s="704">
        <v>10</v>
      </c>
      <c r="H24" s="704">
        <v>22</v>
      </c>
      <c r="I24" s="704">
        <v>25</v>
      </c>
      <c r="J24" s="704">
        <v>50</v>
      </c>
      <c r="K24" s="1049">
        <f>SUM(L24:M24)</f>
        <v>4</v>
      </c>
      <c r="L24" s="704">
        <v>1</v>
      </c>
      <c r="M24" s="704">
        <v>3</v>
      </c>
      <c r="N24" s="1034">
        <f>SUM(O24:S24)</f>
        <v>12</v>
      </c>
      <c r="O24" s="704">
        <v>5</v>
      </c>
      <c r="P24" s="704" t="s">
        <v>332</v>
      </c>
      <c r="Q24" s="704">
        <v>4</v>
      </c>
      <c r="R24" s="704">
        <v>1</v>
      </c>
      <c r="S24" s="704">
        <v>2</v>
      </c>
      <c r="T24" s="1049">
        <f>SUM(U24:V24)</f>
        <v>4</v>
      </c>
      <c r="U24" s="704" t="s">
        <v>332</v>
      </c>
      <c r="V24" s="705">
        <v>4</v>
      </c>
    </row>
    <row r="25" spans="1:22" ht="12" customHeight="1">
      <c r="A25" s="701"/>
      <c r="B25" s="700"/>
      <c r="C25" s="1022"/>
      <c r="D25" s="1022"/>
      <c r="E25" s="704"/>
      <c r="F25" s="704"/>
      <c r="G25" s="704"/>
      <c r="H25" s="704"/>
      <c r="I25" s="704"/>
      <c r="J25" s="704"/>
      <c r="K25" s="1049"/>
      <c r="L25" s="704"/>
      <c r="M25" s="704"/>
      <c r="N25" s="1049"/>
      <c r="O25" s="704"/>
      <c r="P25" s="704"/>
      <c r="Q25" s="704"/>
      <c r="R25" s="704"/>
      <c r="S25" s="704"/>
      <c r="T25" s="1049"/>
      <c r="U25" s="704"/>
      <c r="V25" s="705"/>
    </row>
    <row r="26" spans="1:22" ht="19.5" customHeight="1">
      <c r="A26" s="699" t="s">
        <v>59</v>
      </c>
      <c r="B26" s="700" t="s">
        <v>55</v>
      </c>
      <c r="C26" s="1022">
        <f aca="true" t="shared" si="6" ref="C26:V26">SUM(C27:C28)</f>
        <v>1386</v>
      </c>
      <c r="D26" s="1022">
        <f t="shared" si="6"/>
        <v>1351</v>
      </c>
      <c r="E26" s="706">
        <f t="shared" si="6"/>
        <v>3</v>
      </c>
      <c r="F26" s="702">
        <f t="shared" si="6"/>
        <v>799</v>
      </c>
      <c r="G26" s="706">
        <f t="shared" si="6"/>
        <v>103</v>
      </c>
      <c r="H26" s="702">
        <f t="shared" si="6"/>
        <v>32</v>
      </c>
      <c r="I26" s="706">
        <f t="shared" si="6"/>
        <v>288</v>
      </c>
      <c r="J26" s="706">
        <f t="shared" si="6"/>
        <v>126</v>
      </c>
      <c r="K26" s="1034">
        <f t="shared" si="6"/>
        <v>4</v>
      </c>
      <c r="L26" s="706">
        <f t="shared" si="6"/>
        <v>0</v>
      </c>
      <c r="M26" s="706">
        <f t="shared" si="6"/>
        <v>4</v>
      </c>
      <c r="N26" s="1034">
        <f t="shared" si="6"/>
        <v>27</v>
      </c>
      <c r="O26" s="706">
        <f t="shared" si="6"/>
        <v>9</v>
      </c>
      <c r="P26" s="706">
        <f t="shared" si="6"/>
        <v>10</v>
      </c>
      <c r="Q26" s="706">
        <f t="shared" si="6"/>
        <v>4</v>
      </c>
      <c r="R26" s="706">
        <f t="shared" si="6"/>
        <v>3</v>
      </c>
      <c r="S26" s="702">
        <f t="shared" si="6"/>
        <v>1</v>
      </c>
      <c r="T26" s="1034">
        <f t="shared" si="6"/>
        <v>4</v>
      </c>
      <c r="U26" s="706">
        <f t="shared" si="6"/>
        <v>3</v>
      </c>
      <c r="V26" s="805">
        <f t="shared" si="6"/>
        <v>1</v>
      </c>
    </row>
    <row r="27" spans="1:22" ht="19.5" customHeight="1">
      <c r="A27" s="701"/>
      <c r="B27" s="700" t="s">
        <v>56</v>
      </c>
      <c r="C27" s="1022">
        <f>SUM(D27,K27,N27,T27)</f>
        <v>1149</v>
      </c>
      <c r="D27" s="1022">
        <f>SUM(E27:J27)</f>
        <v>1122</v>
      </c>
      <c r="E27" s="704">
        <v>2</v>
      </c>
      <c r="F27" s="704">
        <v>677</v>
      </c>
      <c r="G27" s="704">
        <v>97</v>
      </c>
      <c r="H27" s="704">
        <v>25</v>
      </c>
      <c r="I27" s="704">
        <v>243</v>
      </c>
      <c r="J27" s="704">
        <v>78</v>
      </c>
      <c r="K27" s="1049">
        <f>SUM(L27:M27)</f>
        <v>3</v>
      </c>
      <c r="L27" s="704" t="s">
        <v>332</v>
      </c>
      <c r="M27" s="704">
        <v>3</v>
      </c>
      <c r="N27" s="1034">
        <f>SUM(O27:S27)</f>
        <v>21</v>
      </c>
      <c r="O27" s="704">
        <v>8</v>
      </c>
      <c r="P27" s="704">
        <v>9</v>
      </c>
      <c r="Q27" s="704">
        <v>3</v>
      </c>
      <c r="R27" s="704">
        <v>1</v>
      </c>
      <c r="S27" s="704" t="s">
        <v>332</v>
      </c>
      <c r="T27" s="1049">
        <f>SUM(U27:V27)</f>
        <v>3</v>
      </c>
      <c r="U27" s="704">
        <v>3</v>
      </c>
      <c r="V27" s="705" t="s">
        <v>332</v>
      </c>
    </row>
    <row r="28" spans="1:22" ht="19.5" customHeight="1">
      <c r="A28" s="701"/>
      <c r="B28" s="700" t="s">
        <v>53</v>
      </c>
      <c r="C28" s="1022">
        <f>SUM(D28,K28,N28,T28)</f>
        <v>237</v>
      </c>
      <c r="D28" s="1022">
        <f>SUM(E28:J28)</f>
        <v>229</v>
      </c>
      <c r="E28" s="704">
        <v>1</v>
      </c>
      <c r="F28" s="704">
        <v>122</v>
      </c>
      <c r="G28" s="704">
        <v>6</v>
      </c>
      <c r="H28" s="704">
        <v>7</v>
      </c>
      <c r="I28" s="704">
        <v>45</v>
      </c>
      <c r="J28" s="704">
        <v>48</v>
      </c>
      <c r="K28" s="1049">
        <f>SUM(L28:M28)</f>
        <v>1</v>
      </c>
      <c r="L28" s="704" t="s">
        <v>332</v>
      </c>
      <c r="M28" s="704">
        <v>1</v>
      </c>
      <c r="N28" s="1034">
        <f>SUM(O28:S28)</f>
        <v>6</v>
      </c>
      <c r="O28" s="704">
        <v>1</v>
      </c>
      <c r="P28" s="704">
        <v>1</v>
      </c>
      <c r="Q28" s="704">
        <v>1</v>
      </c>
      <c r="R28" s="704">
        <v>2</v>
      </c>
      <c r="S28" s="704">
        <v>1</v>
      </c>
      <c r="T28" s="1049">
        <f>SUM(U28:V28)</f>
        <v>1</v>
      </c>
      <c r="U28" s="704" t="s">
        <v>332</v>
      </c>
      <c r="V28" s="705">
        <v>1</v>
      </c>
    </row>
    <row r="29" spans="1:22" ht="12" customHeight="1">
      <c r="A29" s="701"/>
      <c r="B29" s="700"/>
      <c r="C29" s="1022"/>
      <c r="D29" s="1022"/>
      <c r="E29" s="704"/>
      <c r="F29" s="704"/>
      <c r="G29" s="704"/>
      <c r="H29" s="704"/>
      <c r="I29" s="704"/>
      <c r="J29" s="704"/>
      <c r="K29" s="1049"/>
      <c r="L29" s="704"/>
      <c r="M29" s="704"/>
      <c r="N29" s="1049"/>
      <c r="O29" s="704"/>
      <c r="P29" s="704"/>
      <c r="Q29" s="704"/>
      <c r="R29" s="704"/>
      <c r="S29" s="704"/>
      <c r="T29" s="1049"/>
      <c r="U29" s="704"/>
      <c r="V29" s="705"/>
    </row>
    <row r="30" spans="1:22" ht="19.5" customHeight="1">
      <c r="A30" s="699" t="s">
        <v>60</v>
      </c>
      <c r="B30" s="700" t="s">
        <v>55</v>
      </c>
      <c r="C30" s="1022">
        <f aca="true" t="shared" si="7" ref="C30:V30">SUM(C31:C32)</f>
        <v>1604</v>
      </c>
      <c r="D30" s="1022">
        <f t="shared" si="7"/>
        <v>1544</v>
      </c>
      <c r="E30" s="706">
        <f t="shared" si="7"/>
        <v>15</v>
      </c>
      <c r="F30" s="702">
        <f t="shared" si="7"/>
        <v>746</v>
      </c>
      <c r="G30" s="706">
        <f t="shared" si="7"/>
        <v>94</v>
      </c>
      <c r="H30" s="702">
        <f t="shared" si="7"/>
        <v>6</v>
      </c>
      <c r="I30" s="706">
        <f t="shared" si="7"/>
        <v>548</v>
      </c>
      <c r="J30" s="706">
        <f t="shared" si="7"/>
        <v>135</v>
      </c>
      <c r="K30" s="1034">
        <f t="shared" si="7"/>
        <v>10</v>
      </c>
      <c r="L30" s="706">
        <f t="shared" si="7"/>
        <v>0</v>
      </c>
      <c r="M30" s="706">
        <f t="shared" si="7"/>
        <v>10</v>
      </c>
      <c r="N30" s="1034">
        <f t="shared" si="7"/>
        <v>43</v>
      </c>
      <c r="O30" s="706">
        <f t="shared" si="7"/>
        <v>21</v>
      </c>
      <c r="P30" s="706">
        <f t="shared" si="7"/>
        <v>5</v>
      </c>
      <c r="Q30" s="706">
        <f t="shared" si="7"/>
        <v>11</v>
      </c>
      <c r="R30" s="706">
        <f t="shared" si="7"/>
        <v>3</v>
      </c>
      <c r="S30" s="702">
        <f t="shared" si="7"/>
        <v>3</v>
      </c>
      <c r="T30" s="1034">
        <f t="shared" si="7"/>
        <v>7</v>
      </c>
      <c r="U30" s="706">
        <f t="shared" si="7"/>
        <v>7</v>
      </c>
      <c r="V30" s="805">
        <f t="shared" si="7"/>
        <v>0</v>
      </c>
    </row>
    <row r="31" spans="1:22" ht="19.5" customHeight="1">
      <c r="A31" s="701"/>
      <c r="B31" s="700" t="s">
        <v>56</v>
      </c>
      <c r="C31" s="1022">
        <f>SUM(D31,K31,N31,T31)</f>
        <v>1409</v>
      </c>
      <c r="D31" s="1022">
        <f>SUM(E31:J31)</f>
        <v>1364</v>
      </c>
      <c r="E31" s="704">
        <v>15</v>
      </c>
      <c r="F31" s="704">
        <v>678</v>
      </c>
      <c r="G31" s="704">
        <v>86</v>
      </c>
      <c r="H31" s="704">
        <v>5</v>
      </c>
      <c r="I31" s="704">
        <v>501</v>
      </c>
      <c r="J31" s="704">
        <v>79</v>
      </c>
      <c r="K31" s="1049">
        <f>SUM(L31:M31)</f>
        <v>7</v>
      </c>
      <c r="L31" s="704" t="s">
        <v>332</v>
      </c>
      <c r="M31" s="704">
        <v>7</v>
      </c>
      <c r="N31" s="1034">
        <f>SUM(O31:S31)</f>
        <v>33</v>
      </c>
      <c r="O31" s="704">
        <v>19</v>
      </c>
      <c r="P31" s="704">
        <v>5</v>
      </c>
      <c r="Q31" s="704">
        <v>6</v>
      </c>
      <c r="R31" s="704">
        <v>1</v>
      </c>
      <c r="S31" s="704">
        <v>2</v>
      </c>
      <c r="T31" s="1049">
        <f>SUM(U31:V31)</f>
        <v>5</v>
      </c>
      <c r="U31" s="704">
        <v>5</v>
      </c>
      <c r="V31" s="705" t="s">
        <v>332</v>
      </c>
    </row>
    <row r="32" spans="1:22" ht="19.5" customHeight="1">
      <c r="A32" s="701"/>
      <c r="B32" s="700" t="s">
        <v>53</v>
      </c>
      <c r="C32" s="1022">
        <f>SUM(D32,K32,N32,T32)</f>
        <v>195</v>
      </c>
      <c r="D32" s="1022">
        <f>SUM(E32:J32)</f>
        <v>180</v>
      </c>
      <c r="E32" s="704" t="s">
        <v>332</v>
      </c>
      <c r="F32" s="704">
        <v>68</v>
      </c>
      <c r="G32" s="704">
        <v>8</v>
      </c>
      <c r="H32" s="704">
        <v>1</v>
      </c>
      <c r="I32" s="704">
        <v>47</v>
      </c>
      <c r="J32" s="704">
        <v>56</v>
      </c>
      <c r="K32" s="1049">
        <f>SUM(L32:M32)</f>
        <v>3</v>
      </c>
      <c r="L32" s="704" t="s">
        <v>332</v>
      </c>
      <c r="M32" s="704">
        <v>3</v>
      </c>
      <c r="N32" s="1034">
        <f>SUM(O32:S32)</f>
        <v>10</v>
      </c>
      <c r="O32" s="704">
        <v>2</v>
      </c>
      <c r="P32" s="704" t="s">
        <v>332</v>
      </c>
      <c r="Q32" s="704">
        <v>5</v>
      </c>
      <c r="R32" s="704">
        <v>2</v>
      </c>
      <c r="S32" s="704">
        <v>1</v>
      </c>
      <c r="T32" s="1049">
        <f>SUM(U32:V32)</f>
        <v>2</v>
      </c>
      <c r="U32" s="704">
        <v>2</v>
      </c>
      <c r="V32" s="705" t="s">
        <v>332</v>
      </c>
    </row>
    <row r="33" spans="1:22" ht="12" customHeight="1">
      <c r="A33" s="701"/>
      <c r="B33" s="700"/>
      <c r="C33" s="1022"/>
      <c r="D33" s="1022"/>
      <c r="E33" s="704"/>
      <c r="F33" s="704"/>
      <c r="G33" s="704"/>
      <c r="H33" s="704"/>
      <c r="I33" s="704"/>
      <c r="J33" s="704"/>
      <c r="K33" s="1049"/>
      <c r="L33" s="704"/>
      <c r="M33" s="704"/>
      <c r="N33" s="1049"/>
      <c r="O33" s="704"/>
      <c r="P33" s="704"/>
      <c r="Q33" s="704"/>
      <c r="R33" s="704"/>
      <c r="S33" s="704"/>
      <c r="T33" s="1049"/>
      <c r="U33" s="704"/>
      <c r="V33" s="705"/>
    </row>
    <row r="34" spans="1:22" ht="19.5" customHeight="1">
      <c r="A34" s="699" t="s">
        <v>61</v>
      </c>
      <c r="B34" s="700" t="s">
        <v>55</v>
      </c>
      <c r="C34" s="1022">
        <f aca="true" t="shared" si="8" ref="C34:V34">SUM(C35:C36)</f>
        <v>1377</v>
      </c>
      <c r="D34" s="1022">
        <f t="shared" si="8"/>
        <v>1323</v>
      </c>
      <c r="E34" s="706">
        <f t="shared" si="8"/>
        <v>25</v>
      </c>
      <c r="F34" s="702">
        <f t="shared" si="8"/>
        <v>518</v>
      </c>
      <c r="G34" s="706">
        <f t="shared" si="8"/>
        <v>52</v>
      </c>
      <c r="H34" s="702">
        <f t="shared" si="8"/>
        <v>4</v>
      </c>
      <c r="I34" s="706">
        <f t="shared" si="8"/>
        <v>631</v>
      </c>
      <c r="J34" s="706">
        <f t="shared" si="8"/>
        <v>93</v>
      </c>
      <c r="K34" s="1034">
        <f t="shared" si="8"/>
        <v>12</v>
      </c>
      <c r="L34" s="706">
        <f t="shared" si="8"/>
        <v>1</v>
      </c>
      <c r="M34" s="706">
        <f t="shared" si="8"/>
        <v>11</v>
      </c>
      <c r="N34" s="1034">
        <f t="shared" si="8"/>
        <v>41</v>
      </c>
      <c r="O34" s="706">
        <f t="shared" si="8"/>
        <v>16</v>
      </c>
      <c r="P34" s="706">
        <f t="shared" si="8"/>
        <v>9</v>
      </c>
      <c r="Q34" s="706">
        <f t="shared" si="8"/>
        <v>11</v>
      </c>
      <c r="R34" s="706">
        <f t="shared" si="8"/>
        <v>1</v>
      </c>
      <c r="S34" s="702">
        <f t="shared" si="8"/>
        <v>4</v>
      </c>
      <c r="T34" s="1034">
        <f t="shared" si="8"/>
        <v>1</v>
      </c>
      <c r="U34" s="706">
        <f t="shared" si="8"/>
        <v>0</v>
      </c>
      <c r="V34" s="805">
        <f t="shared" si="8"/>
        <v>1</v>
      </c>
    </row>
    <row r="35" spans="1:22" ht="19.5" customHeight="1">
      <c r="A35" s="701"/>
      <c r="B35" s="700" t="s">
        <v>56</v>
      </c>
      <c r="C35" s="1022">
        <f>SUM(D35,K35,N35,T35)</f>
        <v>1219</v>
      </c>
      <c r="D35" s="1022">
        <f>SUM(E35:J35)</f>
        <v>1177</v>
      </c>
      <c r="E35" s="704">
        <v>22</v>
      </c>
      <c r="F35" s="704">
        <v>461</v>
      </c>
      <c r="G35" s="704">
        <v>49</v>
      </c>
      <c r="H35" s="704">
        <v>4</v>
      </c>
      <c r="I35" s="704">
        <v>580</v>
      </c>
      <c r="J35" s="704">
        <v>61</v>
      </c>
      <c r="K35" s="1049">
        <f>SUM(L35:M35)</f>
        <v>10</v>
      </c>
      <c r="L35" s="704">
        <v>1</v>
      </c>
      <c r="M35" s="704">
        <v>9</v>
      </c>
      <c r="N35" s="1034">
        <f>SUM(O35:S35)</f>
        <v>32</v>
      </c>
      <c r="O35" s="704">
        <v>14</v>
      </c>
      <c r="P35" s="704">
        <v>8</v>
      </c>
      <c r="Q35" s="704">
        <v>7</v>
      </c>
      <c r="R35" s="704">
        <v>1</v>
      </c>
      <c r="S35" s="704">
        <v>2</v>
      </c>
      <c r="T35" s="1049">
        <f>SUM(U35:V35)</f>
        <v>0</v>
      </c>
      <c r="U35" s="704" t="s">
        <v>332</v>
      </c>
      <c r="V35" s="705" t="s">
        <v>332</v>
      </c>
    </row>
    <row r="36" spans="1:22" ht="19.5" customHeight="1">
      <c r="A36" s="701"/>
      <c r="B36" s="700" t="s">
        <v>53</v>
      </c>
      <c r="C36" s="1022">
        <f>SUM(D36,K36,N36,T36)</f>
        <v>158</v>
      </c>
      <c r="D36" s="1022">
        <f>SUM(E36:J36)</f>
        <v>146</v>
      </c>
      <c r="E36" s="704">
        <v>3</v>
      </c>
      <c r="F36" s="704">
        <v>57</v>
      </c>
      <c r="G36" s="704">
        <v>3</v>
      </c>
      <c r="H36" s="704" t="s">
        <v>332</v>
      </c>
      <c r="I36" s="704">
        <v>51</v>
      </c>
      <c r="J36" s="704">
        <v>32</v>
      </c>
      <c r="K36" s="1049">
        <f>SUM(L36:M36)</f>
        <v>2</v>
      </c>
      <c r="L36" s="704" t="s">
        <v>332</v>
      </c>
      <c r="M36" s="704">
        <v>2</v>
      </c>
      <c r="N36" s="1034">
        <f>SUM(O36:S36)</f>
        <v>9</v>
      </c>
      <c r="O36" s="704">
        <v>2</v>
      </c>
      <c r="P36" s="704">
        <v>1</v>
      </c>
      <c r="Q36" s="704">
        <v>4</v>
      </c>
      <c r="R36" s="704" t="s">
        <v>332</v>
      </c>
      <c r="S36" s="704">
        <v>2</v>
      </c>
      <c r="T36" s="1049">
        <f>SUM(U36:V36)</f>
        <v>1</v>
      </c>
      <c r="U36" s="704" t="s">
        <v>332</v>
      </c>
      <c r="V36" s="705">
        <v>1</v>
      </c>
    </row>
    <row r="37" spans="1:22" ht="12" customHeight="1">
      <c r="A37" s="701"/>
      <c r="B37" s="700"/>
      <c r="C37" s="1022"/>
      <c r="D37" s="1022"/>
      <c r="E37" s="704"/>
      <c r="F37" s="704"/>
      <c r="G37" s="704"/>
      <c r="H37" s="704"/>
      <c r="I37" s="704"/>
      <c r="J37" s="704"/>
      <c r="K37" s="1049"/>
      <c r="L37" s="704"/>
      <c r="M37" s="704"/>
      <c r="N37" s="1049"/>
      <c r="O37" s="704"/>
      <c r="P37" s="704"/>
      <c r="Q37" s="704"/>
      <c r="R37" s="704"/>
      <c r="S37" s="704"/>
      <c r="T37" s="1049"/>
      <c r="U37" s="704"/>
      <c r="V37" s="705"/>
    </row>
    <row r="38" spans="1:22" ht="19.5" customHeight="1">
      <c r="A38" s="699" t="s">
        <v>62</v>
      </c>
      <c r="B38" s="700" t="s">
        <v>55</v>
      </c>
      <c r="C38" s="1022">
        <f aca="true" t="shared" si="9" ref="C38:V38">SUM(C39:C40)</f>
        <v>1184</v>
      </c>
      <c r="D38" s="1022">
        <f t="shared" si="9"/>
        <v>1138</v>
      </c>
      <c r="E38" s="706">
        <f t="shared" si="9"/>
        <v>25</v>
      </c>
      <c r="F38" s="702">
        <f t="shared" si="9"/>
        <v>360</v>
      </c>
      <c r="G38" s="706">
        <f t="shared" si="9"/>
        <v>36</v>
      </c>
      <c r="H38" s="702">
        <f t="shared" si="9"/>
        <v>0</v>
      </c>
      <c r="I38" s="706">
        <f t="shared" si="9"/>
        <v>637</v>
      </c>
      <c r="J38" s="706">
        <f t="shared" si="9"/>
        <v>80</v>
      </c>
      <c r="K38" s="1034">
        <f t="shared" si="9"/>
        <v>7</v>
      </c>
      <c r="L38" s="706">
        <f t="shared" si="9"/>
        <v>2</v>
      </c>
      <c r="M38" s="706">
        <f t="shared" si="9"/>
        <v>5</v>
      </c>
      <c r="N38" s="1034">
        <f t="shared" si="9"/>
        <v>39</v>
      </c>
      <c r="O38" s="706">
        <f t="shared" si="9"/>
        <v>13</v>
      </c>
      <c r="P38" s="706">
        <f t="shared" si="9"/>
        <v>5</v>
      </c>
      <c r="Q38" s="706">
        <f t="shared" si="9"/>
        <v>15</v>
      </c>
      <c r="R38" s="706">
        <f t="shared" si="9"/>
        <v>3</v>
      </c>
      <c r="S38" s="702">
        <f t="shared" si="9"/>
        <v>3</v>
      </c>
      <c r="T38" s="1034">
        <f t="shared" si="9"/>
        <v>0</v>
      </c>
      <c r="U38" s="706">
        <f t="shared" si="9"/>
        <v>0</v>
      </c>
      <c r="V38" s="805">
        <f t="shared" si="9"/>
        <v>0</v>
      </c>
    </row>
    <row r="39" spans="1:22" ht="19.5" customHeight="1">
      <c r="A39" s="701"/>
      <c r="B39" s="700" t="s">
        <v>56</v>
      </c>
      <c r="C39" s="1022">
        <f>SUM(D39,K39,N39,T39)</f>
        <v>1089</v>
      </c>
      <c r="D39" s="1022">
        <f>SUM(E39:J39)</f>
        <v>1051</v>
      </c>
      <c r="E39" s="704">
        <v>25</v>
      </c>
      <c r="F39" s="704">
        <v>336</v>
      </c>
      <c r="G39" s="704">
        <v>36</v>
      </c>
      <c r="H39" s="704" t="s">
        <v>332</v>
      </c>
      <c r="I39" s="704">
        <v>593</v>
      </c>
      <c r="J39" s="704">
        <v>61</v>
      </c>
      <c r="K39" s="1049">
        <f>SUM(L39:M39)</f>
        <v>5</v>
      </c>
      <c r="L39" s="704">
        <v>1</v>
      </c>
      <c r="M39" s="704">
        <v>4</v>
      </c>
      <c r="N39" s="1034">
        <f>SUM(O39:S39)</f>
        <v>33</v>
      </c>
      <c r="O39" s="704">
        <v>11</v>
      </c>
      <c r="P39" s="704">
        <v>4</v>
      </c>
      <c r="Q39" s="704">
        <v>12</v>
      </c>
      <c r="R39" s="704">
        <v>3</v>
      </c>
      <c r="S39" s="704">
        <v>3</v>
      </c>
      <c r="T39" s="1049">
        <f>SUM(U39:V39)</f>
        <v>0</v>
      </c>
      <c r="U39" s="704" t="s">
        <v>332</v>
      </c>
      <c r="V39" s="705" t="s">
        <v>332</v>
      </c>
    </row>
    <row r="40" spans="1:22" ht="19.5" customHeight="1">
      <c r="A40" s="701"/>
      <c r="B40" s="700" t="s">
        <v>53</v>
      </c>
      <c r="C40" s="1022">
        <f>SUM(D40,K40,N40,T40)</f>
        <v>95</v>
      </c>
      <c r="D40" s="1022">
        <f>SUM(E40:J40)</f>
        <v>87</v>
      </c>
      <c r="E40" s="704" t="s">
        <v>332</v>
      </c>
      <c r="F40" s="704">
        <v>24</v>
      </c>
      <c r="G40" s="704" t="s">
        <v>332</v>
      </c>
      <c r="H40" s="704" t="s">
        <v>332</v>
      </c>
      <c r="I40" s="704">
        <v>44</v>
      </c>
      <c r="J40" s="704">
        <v>19</v>
      </c>
      <c r="K40" s="1049">
        <f>SUM(L40:M40)</f>
        <v>2</v>
      </c>
      <c r="L40" s="704">
        <v>1</v>
      </c>
      <c r="M40" s="704">
        <v>1</v>
      </c>
      <c r="N40" s="1034">
        <f>SUM(O40:S40)</f>
        <v>6</v>
      </c>
      <c r="O40" s="704">
        <v>2</v>
      </c>
      <c r="P40" s="704">
        <v>1</v>
      </c>
      <c r="Q40" s="704">
        <v>3</v>
      </c>
      <c r="R40" s="704" t="s">
        <v>332</v>
      </c>
      <c r="S40" s="704" t="s">
        <v>332</v>
      </c>
      <c r="T40" s="1049">
        <f>SUM(U40:V40)</f>
        <v>0</v>
      </c>
      <c r="U40" s="704" t="s">
        <v>332</v>
      </c>
      <c r="V40" s="705" t="s">
        <v>332</v>
      </c>
    </row>
    <row r="41" spans="1:22" ht="12" customHeight="1">
      <c r="A41" s="701"/>
      <c r="B41" s="700"/>
      <c r="C41" s="1022"/>
      <c r="D41" s="1022"/>
      <c r="E41" s="704"/>
      <c r="F41" s="704"/>
      <c r="G41" s="704"/>
      <c r="H41" s="704"/>
      <c r="I41" s="704"/>
      <c r="J41" s="704"/>
      <c r="K41" s="1049"/>
      <c r="L41" s="704"/>
      <c r="M41" s="704"/>
      <c r="N41" s="1049"/>
      <c r="O41" s="704"/>
      <c r="P41" s="704"/>
      <c r="Q41" s="704"/>
      <c r="R41" s="704"/>
      <c r="S41" s="704"/>
      <c r="T41" s="1049"/>
      <c r="U41" s="704"/>
      <c r="V41" s="705"/>
    </row>
    <row r="42" spans="1:22" ht="19.5" customHeight="1">
      <c r="A42" s="699" t="s">
        <v>63</v>
      </c>
      <c r="B42" s="700" t="s">
        <v>55</v>
      </c>
      <c r="C42" s="1022">
        <f aca="true" t="shared" si="10" ref="C42:V42">SUM(C43:C44)</f>
        <v>636</v>
      </c>
      <c r="D42" s="1022">
        <f t="shared" si="10"/>
        <v>596</v>
      </c>
      <c r="E42" s="706">
        <f t="shared" si="10"/>
        <v>45</v>
      </c>
      <c r="F42" s="702">
        <f t="shared" si="10"/>
        <v>148</v>
      </c>
      <c r="G42" s="706">
        <f t="shared" si="10"/>
        <v>11</v>
      </c>
      <c r="H42" s="702">
        <f t="shared" si="10"/>
        <v>0</v>
      </c>
      <c r="I42" s="706">
        <f t="shared" si="10"/>
        <v>351</v>
      </c>
      <c r="J42" s="706">
        <f t="shared" si="10"/>
        <v>41</v>
      </c>
      <c r="K42" s="1034">
        <f t="shared" si="10"/>
        <v>13</v>
      </c>
      <c r="L42" s="706">
        <f t="shared" si="10"/>
        <v>3</v>
      </c>
      <c r="M42" s="706">
        <f t="shared" si="10"/>
        <v>10</v>
      </c>
      <c r="N42" s="1034">
        <f t="shared" si="10"/>
        <v>22</v>
      </c>
      <c r="O42" s="706">
        <f t="shared" si="10"/>
        <v>5</v>
      </c>
      <c r="P42" s="706">
        <f t="shared" si="10"/>
        <v>6</v>
      </c>
      <c r="Q42" s="706">
        <f t="shared" si="10"/>
        <v>7</v>
      </c>
      <c r="R42" s="706">
        <f t="shared" si="10"/>
        <v>2</v>
      </c>
      <c r="S42" s="702">
        <f t="shared" si="10"/>
        <v>2</v>
      </c>
      <c r="T42" s="1034">
        <f t="shared" si="10"/>
        <v>5</v>
      </c>
      <c r="U42" s="706">
        <f t="shared" si="10"/>
        <v>1</v>
      </c>
      <c r="V42" s="805">
        <f t="shared" si="10"/>
        <v>4</v>
      </c>
    </row>
    <row r="43" spans="1:22" ht="19.5" customHeight="1">
      <c r="A43" s="701"/>
      <c r="B43" s="700" t="s">
        <v>56</v>
      </c>
      <c r="C43" s="1022">
        <f>SUM(D43,K43,N43,T43)</f>
        <v>563</v>
      </c>
      <c r="D43" s="1022">
        <f>SUM(E43:J43)</f>
        <v>529</v>
      </c>
      <c r="E43" s="704">
        <v>45</v>
      </c>
      <c r="F43" s="704">
        <v>133</v>
      </c>
      <c r="G43" s="704">
        <v>11</v>
      </c>
      <c r="H43" s="704" t="s">
        <v>332</v>
      </c>
      <c r="I43" s="704">
        <v>317</v>
      </c>
      <c r="J43" s="704">
        <v>23</v>
      </c>
      <c r="K43" s="1049">
        <f>SUM(L43:M43)</f>
        <v>11</v>
      </c>
      <c r="L43" s="704">
        <v>3</v>
      </c>
      <c r="M43" s="704">
        <v>8</v>
      </c>
      <c r="N43" s="1034">
        <f>SUM(O43:S43)</f>
        <v>19</v>
      </c>
      <c r="O43" s="704">
        <v>4</v>
      </c>
      <c r="P43" s="704">
        <v>6</v>
      </c>
      <c r="Q43" s="704">
        <v>5</v>
      </c>
      <c r="R43" s="704">
        <v>2</v>
      </c>
      <c r="S43" s="704">
        <v>2</v>
      </c>
      <c r="T43" s="1049">
        <f>SUM(U43:V43)</f>
        <v>4</v>
      </c>
      <c r="U43" s="704">
        <v>1</v>
      </c>
      <c r="V43" s="705">
        <v>3</v>
      </c>
    </row>
    <row r="44" spans="1:22" ht="19.5" customHeight="1">
      <c r="A44" s="701"/>
      <c r="B44" s="700" t="s">
        <v>53</v>
      </c>
      <c r="C44" s="1022">
        <f>SUM(D44,K44,N44,T44)</f>
        <v>73</v>
      </c>
      <c r="D44" s="1022">
        <f>SUM(E44:J44)</f>
        <v>67</v>
      </c>
      <c r="E44" s="704" t="s">
        <v>332</v>
      </c>
      <c r="F44" s="704">
        <v>15</v>
      </c>
      <c r="G44" s="704" t="s">
        <v>332</v>
      </c>
      <c r="H44" s="704" t="s">
        <v>332</v>
      </c>
      <c r="I44" s="704">
        <v>34</v>
      </c>
      <c r="J44" s="704">
        <v>18</v>
      </c>
      <c r="K44" s="1049">
        <f>SUM(L44:M44)</f>
        <v>2</v>
      </c>
      <c r="L44" s="704" t="s">
        <v>332</v>
      </c>
      <c r="M44" s="704">
        <v>2</v>
      </c>
      <c r="N44" s="1034">
        <f>SUM(O44:S44)</f>
        <v>3</v>
      </c>
      <c r="O44" s="704">
        <v>1</v>
      </c>
      <c r="P44" s="704" t="s">
        <v>332</v>
      </c>
      <c r="Q44" s="704">
        <v>2</v>
      </c>
      <c r="R44" s="704" t="s">
        <v>332</v>
      </c>
      <c r="S44" s="704" t="s">
        <v>332</v>
      </c>
      <c r="T44" s="1049">
        <f>SUM(U44:V44)</f>
        <v>1</v>
      </c>
      <c r="U44" s="704" t="s">
        <v>332</v>
      </c>
      <c r="V44" s="705">
        <v>1</v>
      </c>
    </row>
    <row r="45" spans="1:22" ht="12" customHeight="1">
      <c r="A45" s="701"/>
      <c r="B45" s="700"/>
      <c r="C45" s="1022"/>
      <c r="D45" s="1022"/>
      <c r="E45" s="704"/>
      <c r="F45" s="704"/>
      <c r="G45" s="704"/>
      <c r="H45" s="704"/>
      <c r="I45" s="704"/>
      <c r="J45" s="704"/>
      <c r="K45" s="1049"/>
      <c r="L45" s="704"/>
      <c r="M45" s="704"/>
      <c r="N45" s="1049"/>
      <c r="O45" s="704"/>
      <c r="P45" s="704"/>
      <c r="Q45" s="704"/>
      <c r="R45" s="704"/>
      <c r="S45" s="704"/>
      <c r="T45" s="1049"/>
      <c r="U45" s="704"/>
      <c r="V45" s="705"/>
    </row>
    <row r="46" spans="1:22" ht="19.5" customHeight="1">
      <c r="A46" s="699" t="s">
        <v>64</v>
      </c>
      <c r="B46" s="700" t="s">
        <v>55</v>
      </c>
      <c r="C46" s="1022">
        <f aca="true" t="shared" si="11" ref="C46:V46">SUM(C47:C48)</f>
        <v>571</v>
      </c>
      <c r="D46" s="1022">
        <f t="shared" si="11"/>
        <v>532</v>
      </c>
      <c r="E46" s="706">
        <f t="shared" si="11"/>
        <v>39</v>
      </c>
      <c r="F46" s="702">
        <f t="shared" si="11"/>
        <v>130</v>
      </c>
      <c r="G46" s="706">
        <f t="shared" si="11"/>
        <v>5</v>
      </c>
      <c r="H46" s="702">
        <f t="shared" si="11"/>
        <v>1</v>
      </c>
      <c r="I46" s="706">
        <f t="shared" si="11"/>
        <v>311</v>
      </c>
      <c r="J46" s="706">
        <f t="shared" si="11"/>
        <v>46</v>
      </c>
      <c r="K46" s="1034">
        <f t="shared" si="11"/>
        <v>10</v>
      </c>
      <c r="L46" s="706">
        <f t="shared" si="11"/>
        <v>0</v>
      </c>
      <c r="M46" s="706">
        <f t="shared" si="11"/>
        <v>10</v>
      </c>
      <c r="N46" s="1034">
        <f t="shared" si="11"/>
        <v>22</v>
      </c>
      <c r="O46" s="706">
        <f t="shared" si="11"/>
        <v>2</v>
      </c>
      <c r="P46" s="706">
        <f t="shared" si="11"/>
        <v>5</v>
      </c>
      <c r="Q46" s="706">
        <f t="shared" si="11"/>
        <v>1</v>
      </c>
      <c r="R46" s="706">
        <f t="shared" si="11"/>
        <v>3</v>
      </c>
      <c r="S46" s="702">
        <f t="shared" si="11"/>
        <v>11</v>
      </c>
      <c r="T46" s="1034">
        <f t="shared" si="11"/>
        <v>7</v>
      </c>
      <c r="U46" s="706">
        <f t="shared" si="11"/>
        <v>3</v>
      </c>
      <c r="V46" s="805">
        <f t="shared" si="11"/>
        <v>4</v>
      </c>
    </row>
    <row r="47" spans="1:22" ht="19.5" customHeight="1">
      <c r="A47" s="701"/>
      <c r="B47" s="700" t="s">
        <v>56</v>
      </c>
      <c r="C47" s="1022">
        <f>SUM(D47,K47,N47,T47)</f>
        <v>530</v>
      </c>
      <c r="D47" s="1022">
        <f>SUM(E47:J47)</f>
        <v>495</v>
      </c>
      <c r="E47" s="704">
        <v>38</v>
      </c>
      <c r="F47" s="704">
        <v>122</v>
      </c>
      <c r="G47" s="704">
        <v>5</v>
      </c>
      <c r="H47" s="704">
        <v>1</v>
      </c>
      <c r="I47" s="704">
        <v>288</v>
      </c>
      <c r="J47" s="704">
        <v>41</v>
      </c>
      <c r="K47" s="1049">
        <f>SUM(L47:M47)</f>
        <v>10</v>
      </c>
      <c r="L47" s="704" t="s">
        <v>332</v>
      </c>
      <c r="M47" s="704">
        <v>10</v>
      </c>
      <c r="N47" s="1034">
        <f>SUM(O47:S47)</f>
        <v>20</v>
      </c>
      <c r="O47" s="704">
        <v>2</v>
      </c>
      <c r="P47" s="704">
        <v>5</v>
      </c>
      <c r="Q47" s="704" t="s">
        <v>332</v>
      </c>
      <c r="R47" s="704">
        <v>3</v>
      </c>
      <c r="S47" s="704">
        <v>10</v>
      </c>
      <c r="T47" s="1049">
        <f>SUM(U47:V47)</f>
        <v>5</v>
      </c>
      <c r="U47" s="704">
        <v>3</v>
      </c>
      <c r="V47" s="705">
        <v>2</v>
      </c>
    </row>
    <row r="48" spans="1:22" ht="19.5" customHeight="1">
      <c r="A48" s="701"/>
      <c r="B48" s="700" t="s">
        <v>53</v>
      </c>
      <c r="C48" s="1022">
        <f>SUM(D48,K48,N48,T48)</f>
        <v>41</v>
      </c>
      <c r="D48" s="1022">
        <f>SUM(E48:J48)</f>
        <v>37</v>
      </c>
      <c r="E48" s="704">
        <v>1</v>
      </c>
      <c r="F48" s="704">
        <v>8</v>
      </c>
      <c r="G48" s="704" t="s">
        <v>332</v>
      </c>
      <c r="H48" s="704" t="s">
        <v>332</v>
      </c>
      <c r="I48" s="704">
        <v>23</v>
      </c>
      <c r="J48" s="704">
        <v>5</v>
      </c>
      <c r="K48" s="1049">
        <f>SUM(L48:M48)</f>
        <v>0</v>
      </c>
      <c r="L48" s="704" t="s">
        <v>332</v>
      </c>
      <c r="M48" s="704" t="s">
        <v>332</v>
      </c>
      <c r="N48" s="1034">
        <f>SUM(O48:S48)</f>
        <v>2</v>
      </c>
      <c r="O48" s="704" t="s">
        <v>332</v>
      </c>
      <c r="P48" s="704" t="s">
        <v>332</v>
      </c>
      <c r="Q48" s="704">
        <v>1</v>
      </c>
      <c r="R48" s="704" t="s">
        <v>332</v>
      </c>
      <c r="S48" s="704">
        <v>1</v>
      </c>
      <c r="T48" s="1049">
        <f>SUM(U48:V48)</f>
        <v>2</v>
      </c>
      <c r="U48" s="704" t="s">
        <v>332</v>
      </c>
      <c r="V48" s="705">
        <v>2</v>
      </c>
    </row>
    <row r="49" spans="1:22" ht="12" customHeight="1">
      <c r="A49" s="701"/>
      <c r="B49" s="700"/>
      <c r="C49" s="1022"/>
      <c r="D49" s="1022"/>
      <c r="E49" s="704"/>
      <c r="F49" s="704"/>
      <c r="G49" s="704"/>
      <c r="H49" s="704"/>
      <c r="I49" s="704"/>
      <c r="J49" s="704"/>
      <c r="K49" s="1049"/>
      <c r="L49" s="704"/>
      <c r="M49" s="704"/>
      <c r="N49" s="1049"/>
      <c r="O49" s="704"/>
      <c r="P49" s="704"/>
      <c r="Q49" s="704"/>
      <c r="R49" s="704"/>
      <c r="S49" s="704"/>
      <c r="T49" s="1049"/>
      <c r="U49" s="704"/>
      <c r="V49" s="705"/>
    </row>
    <row r="50" spans="1:22" ht="19.5" customHeight="1">
      <c r="A50" s="699" t="s">
        <v>65</v>
      </c>
      <c r="B50" s="700" t="s">
        <v>55</v>
      </c>
      <c r="C50" s="1022">
        <f aca="true" t="shared" si="12" ref="C50:V50">SUM(C51:C52)</f>
        <v>522</v>
      </c>
      <c r="D50" s="1022">
        <f t="shared" si="12"/>
        <v>473</v>
      </c>
      <c r="E50" s="706">
        <f t="shared" si="12"/>
        <v>27</v>
      </c>
      <c r="F50" s="702">
        <f t="shared" si="12"/>
        <v>69</v>
      </c>
      <c r="G50" s="706">
        <f t="shared" si="12"/>
        <v>0</v>
      </c>
      <c r="H50" s="702">
        <f t="shared" si="12"/>
        <v>0</v>
      </c>
      <c r="I50" s="706">
        <f t="shared" si="12"/>
        <v>325</v>
      </c>
      <c r="J50" s="706">
        <f t="shared" si="12"/>
        <v>52</v>
      </c>
      <c r="K50" s="1034">
        <f t="shared" si="12"/>
        <v>21</v>
      </c>
      <c r="L50" s="706">
        <f t="shared" si="12"/>
        <v>2</v>
      </c>
      <c r="M50" s="706">
        <f t="shared" si="12"/>
        <v>19</v>
      </c>
      <c r="N50" s="1034">
        <f t="shared" si="12"/>
        <v>13</v>
      </c>
      <c r="O50" s="706">
        <f t="shared" si="12"/>
        <v>2</v>
      </c>
      <c r="P50" s="706">
        <f t="shared" si="12"/>
        <v>4</v>
      </c>
      <c r="Q50" s="706">
        <f t="shared" si="12"/>
        <v>0</v>
      </c>
      <c r="R50" s="706">
        <f t="shared" si="12"/>
        <v>1</v>
      </c>
      <c r="S50" s="702">
        <f t="shared" si="12"/>
        <v>6</v>
      </c>
      <c r="T50" s="1034">
        <f t="shared" si="12"/>
        <v>15</v>
      </c>
      <c r="U50" s="706">
        <f t="shared" si="12"/>
        <v>1</v>
      </c>
      <c r="V50" s="805">
        <f t="shared" si="12"/>
        <v>14</v>
      </c>
    </row>
    <row r="51" spans="1:22" ht="19.5" customHeight="1">
      <c r="A51" s="701"/>
      <c r="B51" s="700" t="s">
        <v>56</v>
      </c>
      <c r="C51" s="1022">
        <f>SUM(D51,K51,N51,T51)</f>
        <v>484</v>
      </c>
      <c r="D51" s="1022">
        <f>SUM(E51:J51)</f>
        <v>437</v>
      </c>
      <c r="E51" s="704">
        <v>26</v>
      </c>
      <c r="F51" s="704">
        <v>68</v>
      </c>
      <c r="G51" s="704" t="s">
        <v>332</v>
      </c>
      <c r="H51" s="704" t="s">
        <v>332</v>
      </c>
      <c r="I51" s="704">
        <v>299</v>
      </c>
      <c r="J51" s="704">
        <v>44</v>
      </c>
      <c r="K51" s="1049">
        <f>SUM(L51:M51)</f>
        <v>21</v>
      </c>
      <c r="L51" s="704">
        <v>2</v>
      </c>
      <c r="M51" s="704">
        <v>19</v>
      </c>
      <c r="N51" s="1034">
        <f>SUM(O51:S51)</f>
        <v>13</v>
      </c>
      <c r="O51" s="704">
        <v>2</v>
      </c>
      <c r="P51" s="704">
        <v>4</v>
      </c>
      <c r="Q51" s="704" t="s">
        <v>332</v>
      </c>
      <c r="R51" s="704">
        <v>1</v>
      </c>
      <c r="S51" s="704">
        <v>6</v>
      </c>
      <c r="T51" s="1049">
        <f>SUM(U51:V51)</f>
        <v>13</v>
      </c>
      <c r="U51" s="704">
        <v>1</v>
      </c>
      <c r="V51" s="705">
        <v>12</v>
      </c>
    </row>
    <row r="52" spans="1:22" ht="19.5" customHeight="1">
      <c r="A52" s="701"/>
      <c r="B52" s="700" t="s">
        <v>53</v>
      </c>
      <c r="C52" s="1022">
        <f>SUM(D52,K52,N52,T52)</f>
        <v>38</v>
      </c>
      <c r="D52" s="1022">
        <f>SUM(E52:J52)</f>
        <v>36</v>
      </c>
      <c r="E52" s="704">
        <v>1</v>
      </c>
      <c r="F52" s="704">
        <v>1</v>
      </c>
      <c r="G52" s="704" t="s">
        <v>332</v>
      </c>
      <c r="H52" s="704" t="s">
        <v>332</v>
      </c>
      <c r="I52" s="704">
        <v>26</v>
      </c>
      <c r="J52" s="704">
        <v>8</v>
      </c>
      <c r="K52" s="1049">
        <f>SUM(L52:M52)</f>
        <v>0</v>
      </c>
      <c r="L52" s="704" t="s">
        <v>332</v>
      </c>
      <c r="M52" s="704" t="s">
        <v>332</v>
      </c>
      <c r="N52" s="1034">
        <f>SUM(O52:S52)</f>
        <v>0</v>
      </c>
      <c r="O52" s="704" t="s">
        <v>332</v>
      </c>
      <c r="P52" s="704" t="s">
        <v>332</v>
      </c>
      <c r="Q52" s="704" t="s">
        <v>332</v>
      </c>
      <c r="R52" s="704" t="s">
        <v>332</v>
      </c>
      <c r="S52" s="704" t="s">
        <v>332</v>
      </c>
      <c r="T52" s="1049">
        <f>SUM(U52:V52)</f>
        <v>2</v>
      </c>
      <c r="U52" s="704" t="s">
        <v>332</v>
      </c>
      <c r="V52" s="705">
        <v>2</v>
      </c>
    </row>
    <row r="53" spans="1:22" ht="12" customHeight="1">
      <c r="A53" s="701"/>
      <c r="B53" s="700"/>
      <c r="C53" s="1022"/>
      <c r="D53" s="1022"/>
      <c r="E53" s="704"/>
      <c r="F53" s="704"/>
      <c r="G53" s="704"/>
      <c r="H53" s="704"/>
      <c r="I53" s="704"/>
      <c r="J53" s="704"/>
      <c r="K53" s="1049"/>
      <c r="L53" s="704"/>
      <c r="M53" s="704"/>
      <c r="N53" s="1049"/>
      <c r="O53" s="704"/>
      <c r="P53" s="704"/>
      <c r="Q53" s="704"/>
      <c r="R53" s="704"/>
      <c r="S53" s="704"/>
      <c r="T53" s="1049"/>
      <c r="U53" s="704"/>
      <c r="V53" s="705"/>
    </row>
    <row r="54" spans="1:22" ht="19.5" customHeight="1">
      <c r="A54" s="699" t="s">
        <v>66</v>
      </c>
      <c r="B54" s="700" t="s">
        <v>55</v>
      </c>
      <c r="C54" s="1022">
        <f aca="true" t="shared" si="13" ref="C54:V54">SUM(C55:C56)</f>
        <v>500</v>
      </c>
      <c r="D54" s="1022">
        <f t="shared" si="13"/>
        <v>442</v>
      </c>
      <c r="E54" s="706">
        <f t="shared" si="13"/>
        <v>21</v>
      </c>
      <c r="F54" s="702">
        <f t="shared" si="13"/>
        <v>50</v>
      </c>
      <c r="G54" s="706">
        <f t="shared" si="13"/>
        <v>0</v>
      </c>
      <c r="H54" s="702">
        <f t="shared" si="13"/>
        <v>0</v>
      </c>
      <c r="I54" s="706">
        <f t="shared" si="13"/>
        <v>283</v>
      </c>
      <c r="J54" s="706">
        <f t="shared" si="13"/>
        <v>88</v>
      </c>
      <c r="K54" s="1034">
        <f t="shared" si="13"/>
        <v>17</v>
      </c>
      <c r="L54" s="706">
        <f t="shared" si="13"/>
        <v>0</v>
      </c>
      <c r="M54" s="706">
        <f t="shared" si="13"/>
        <v>17</v>
      </c>
      <c r="N54" s="1034">
        <f t="shared" si="13"/>
        <v>14</v>
      </c>
      <c r="O54" s="706">
        <f t="shared" si="13"/>
        <v>1</v>
      </c>
      <c r="P54" s="706">
        <f t="shared" si="13"/>
        <v>2</v>
      </c>
      <c r="Q54" s="706">
        <f t="shared" si="13"/>
        <v>0</v>
      </c>
      <c r="R54" s="706">
        <f t="shared" si="13"/>
        <v>3</v>
      </c>
      <c r="S54" s="702">
        <f t="shared" si="13"/>
        <v>8</v>
      </c>
      <c r="T54" s="1034">
        <f t="shared" si="13"/>
        <v>27</v>
      </c>
      <c r="U54" s="706">
        <f t="shared" si="13"/>
        <v>1</v>
      </c>
      <c r="V54" s="805">
        <f t="shared" si="13"/>
        <v>26</v>
      </c>
    </row>
    <row r="55" spans="1:22" ht="19.5" customHeight="1">
      <c r="A55" s="701"/>
      <c r="B55" s="700" t="s">
        <v>56</v>
      </c>
      <c r="C55" s="1022">
        <f>SUM(D55,K55,N55,T55)</f>
        <v>448</v>
      </c>
      <c r="D55" s="1022">
        <f>SUM(E55:J55)</f>
        <v>395</v>
      </c>
      <c r="E55" s="704">
        <v>21</v>
      </c>
      <c r="F55" s="704">
        <v>45</v>
      </c>
      <c r="G55" s="704" t="s">
        <v>332</v>
      </c>
      <c r="H55" s="704" t="s">
        <v>332</v>
      </c>
      <c r="I55" s="704">
        <v>255</v>
      </c>
      <c r="J55" s="704">
        <v>74</v>
      </c>
      <c r="K55" s="1049">
        <f>SUM(L55:M55)</f>
        <v>17</v>
      </c>
      <c r="L55" s="704" t="s">
        <v>332</v>
      </c>
      <c r="M55" s="704">
        <v>17</v>
      </c>
      <c r="N55" s="1034">
        <f>SUM(O55:S55)</f>
        <v>14</v>
      </c>
      <c r="O55" s="704">
        <v>1</v>
      </c>
      <c r="P55" s="704">
        <v>2</v>
      </c>
      <c r="Q55" s="704" t="s">
        <v>332</v>
      </c>
      <c r="R55" s="704">
        <v>3</v>
      </c>
      <c r="S55" s="704">
        <v>8</v>
      </c>
      <c r="T55" s="1049">
        <f>SUM(U55:V55)</f>
        <v>22</v>
      </c>
      <c r="U55" s="704">
        <v>1</v>
      </c>
      <c r="V55" s="705">
        <v>21</v>
      </c>
    </row>
    <row r="56" spans="1:22" ht="19.5" customHeight="1">
      <c r="A56" s="701"/>
      <c r="B56" s="700" t="s">
        <v>53</v>
      </c>
      <c r="C56" s="1022">
        <f>SUM(D56,K56,N56,T56)</f>
        <v>52</v>
      </c>
      <c r="D56" s="1022">
        <f>SUM(E56:J56)</f>
        <v>47</v>
      </c>
      <c r="E56" s="704" t="s">
        <v>332</v>
      </c>
      <c r="F56" s="704">
        <v>5</v>
      </c>
      <c r="G56" s="704" t="s">
        <v>332</v>
      </c>
      <c r="H56" s="704" t="s">
        <v>332</v>
      </c>
      <c r="I56" s="704">
        <v>28</v>
      </c>
      <c r="J56" s="704">
        <v>14</v>
      </c>
      <c r="K56" s="1049">
        <f>SUM(L56:M56)</f>
        <v>0</v>
      </c>
      <c r="L56" s="704" t="s">
        <v>332</v>
      </c>
      <c r="M56" s="704" t="s">
        <v>332</v>
      </c>
      <c r="N56" s="1034">
        <f>SUM(O56:S56)</f>
        <v>0</v>
      </c>
      <c r="O56" s="704" t="s">
        <v>332</v>
      </c>
      <c r="P56" s="704" t="s">
        <v>332</v>
      </c>
      <c r="Q56" s="704" t="s">
        <v>332</v>
      </c>
      <c r="R56" s="704" t="s">
        <v>332</v>
      </c>
      <c r="S56" s="704" t="s">
        <v>332</v>
      </c>
      <c r="T56" s="1049">
        <f>SUM(U56:V56)</f>
        <v>5</v>
      </c>
      <c r="U56" s="704" t="s">
        <v>332</v>
      </c>
      <c r="V56" s="705">
        <v>5</v>
      </c>
    </row>
    <row r="57" spans="1:22" ht="12" customHeight="1">
      <c r="A57" s="701"/>
      <c r="B57" s="700"/>
      <c r="C57" s="1022"/>
      <c r="D57" s="1022"/>
      <c r="E57" s="704"/>
      <c r="F57" s="704"/>
      <c r="G57" s="704"/>
      <c r="H57" s="704"/>
      <c r="I57" s="704"/>
      <c r="J57" s="704"/>
      <c r="K57" s="1049"/>
      <c r="L57" s="704"/>
      <c r="M57" s="704"/>
      <c r="N57" s="1049"/>
      <c r="O57" s="704"/>
      <c r="P57" s="704"/>
      <c r="Q57" s="704"/>
      <c r="R57" s="704"/>
      <c r="S57" s="704"/>
      <c r="T57" s="1049"/>
      <c r="U57" s="704"/>
      <c r="V57" s="705"/>
    </row>
    <row r="58" spans="1:22" ht="19.5" customHeight="1">
      <c r="A58" s="699" t="s">
        <v>67</v>
      </c>
      <c r="B58" s="700" t="s">
        <v>55</v>
      </c>
      <c r="C58" s="1022">
        <f aca="true" t="shared" si="14" ref="C58:V58">SUM(C59:C60)</f>
        <v>327</v>
      </c>
      <c r="D58" s="1022">
        <f t="shared" si="14"/>
        <v>272</v>
      </c>
      <c r="E58" s="706">
        <f t="shared" si="14"/>
        <v>7</v>
      </c>
      <c r="F58" s="702">
        <f t="shared" si="14"/>
        <v>26</v>
      </c>
      <c r="G58" s="706">
        <f t="shared" si="14"/>
        <v>0</v>
      </c>
      <c r="H58" s="702">
        <f t="shared" si="14"/>
        <v>0</v>
      </c>
      <c r="I58" s="706">
        <f t="shared" si="14"/>
        <v>169</v>
      </c>
      <c r="J58" s="706">
        <f t="shared" si="14"/>
        <v>70</v>
      </c>
      <c r="K58" s="1034">
        <f t="shared" si="14"/>
        <v>8</v>
      </c>
      <c r="L58" s="706">
        <f t="shared" si="14"/>
        <v>0</v>
      </c>
      <c r="M58" s="706">
        <f t="shared" si="14"/>
        <v>8</v>
      </c>
      <c r="N58" s="1034">
        <f t="shared" si="14"/>
        <v>6</v>
      </c>
      <c r="O58" s="706">
        <f t="shared" si="14"/>
        <v>0</v>
      </c>
      <c r="P58" s="706">
        <f t="shared" si="14"/>
        <v>0</v>
      </c>
      <c r="Q58" s="706">
        <f t="shared" si="14"/>
        <v>0</v>
      </c>
      <c r="R58" s="706">
        <f t="shared" si="14"/>
        <v>1</v>
      </c>
      <c r="S58" s="702">
        <f t="shared" si="14"/>
        <v>5</v>
      </c>
      <c r="T58" s="1034">
        <f t="shared" si="14"/>
        <v>41</v>
      </c>
      <c r="U58" s="706">
        <f t="shared" si="14"/>
        <v>3</v>
      </c>
      <c r="V58" s="805">
        <f t="shared" si="14"/>
        <v>38</v>
      </c>
    </row>
    <row r="59" spans="1:22" ht="19.5" customHeight="1">
      <c r="A59" s="701"/>
      <c r="B59" s="700" t="s">
        <v>56</v>
      </c>
      <c r="C59" s="1022">
        <f>SUM(D59,K59,N59,T59)</f>
        <v>286</v>
      </c>
      <c r="D59" s="1022">
        <f>SUM(E59:J59)</f>
        <v>245</v>
      </c>
      <c r="E59" s="704">
        <v>6</v>
      </c>
      <c r="F59" s="704">
        <v>22</v>
      </c>
      <c r="G59" s="704" t="s">
        <v>332</v>
      </c>
      <c r="H59" s="704" t="s">
        <v>332</v>
      </c>
      <c r="I59" s="704">
        <v>154</v>
      </c>
      <c r="J59" s="704">
        <v>63</v>
      </c>
      <c r="K59" s="1049">
        <f>SUM(L59:M59)</f>
        <v>8</v>
      </c>
      <c r="L59" s="704" t="s">
        <v>332</v>
      </c>
      <c r="M59" s="704">
        <v>8</v>
      </c>
      <c r="N59" s="1034">
        <f>SUM(O59:S59)</f>
        <v>4</v>
      </c>
      <c r="O59" s="704" t="s">
        <v>332</v>
      </c>
      <c r="P59" s="704" t="s">
        <v>332</v>
      </c>
      <c r="Q59" s="704" t="s">
        <v>332</v>
      </c>
      <c r="R59" s="704">
        <v>1</v>
      </c>
      <c r="S59" s="704">
        <v>3</v>
      </c>
      <c r="T59" s="1049">
        <f>SUM(U59:V59)</f>
        <v>29</v>
      </c>
      <c r="U59" s="704">
        <v>1</v>
      </c>
      <c r="V59" s="705">
        <v>28</v>
      </c>
    </row>
    <row r="60" spans="1:22" ht="19.5" customHeight="1">
      <c r="A60" s="701"/>
      <c r="B60" s="700" t="s">
        <v>53</v>
      </c>
      <c r="C60" s="1022">
        <f>SUM(D60,K60,N60,T60)</f>
        <v>41</v>
      </c>
      <c r="D60" s="1022">
        <f>SUM(E60:J60)</f>
        <v>27</v>
      </c>
      <c r="E60" s="704">
        <v>1</v>
      </c>
      <c r="F60" s="704">
        <v>4</v>
      </c>
      <c r="G60" s="704" t="s">
        <v>332</v>
      </c>
      <c r="H60" s="704" t="s">
        <v>332</v>
      </c>
      <c r="I60" s="704">
        <v>15</v>
      </c>
      <c r="J60" s="704">
        <v>7</v>
      </c>
      <c r="K60" s="1049">
        <f>SUM(L60:M60)</f>
        <v>0</v>
      </c>
      <c r="L60" s="704" t="s">
        <v>332</v>
      </c>
      <c r="M60" s="704" t="s">
        <v>332</v>
      </c>
      <c r="N60" s="1034">
        <f>SUM(O60:S60)</f>
        <v>2</v>
      </c>
      <c r="O60" s="704" t="s">
        <v>332</v>
      </c>
      <c r="P60" s="704" t="s">
        <v>332</v>
      </c>
      <c r="Q60" s="704" t="s">
        <v>332</v>
      </c>
      <c r="R60" s="704" t="s">
        <v>332</v>
      </c>
      <c r="S60" s="704">
        <v>2</v>
      </c>
      <c r="T60" s="1049">
        <f>SUM(U60:V60)</f>
        <v>12</v>
      </c>
      <c r="U60" s="704">
        <v>2</v>
      </c>
      <c r="V60" s="705">
        <v>10</v>
      </c>
    </row>
    <row r="61" spans="1:22" ht="12" customHeight="1">
      <c r="A61" s="701"/>
      <c r="B61" s="700"/>
      <c r="C61" s="1022"/>
      <c r="D61" s="1022"/>
      <c r="E61" s="704"/>
      <c r="F61" s="704"/>
      <c r="G61" s="704"/>
      <c r="H61" s="704"/>
      <c r="I61" s="704"/>
      <c r="J61" s="704"/>
      <c r="K61" s="1049"/>
      <c r="L61" s="704"/>
      <c r="M61" s="704"/>
      <c r="N61" s="1049"/>
      <c r="O61" s="704"/>
      <c r="P61" s="704"/>
      <c r="Q61" s="704"/>
      <c r="R61" s="704"/>
      <c r="S61" s="704"/>
      <c r="T61" s="1049"/>
      <c r="U61" s="704"/>
      <c r="V61" s="705"/>
    </row>
    <row r="62" spans="1:22" ht="19.5" customHeight="1">
      <c r="A62" s="699" t="s">
        <v>68</v>
      </c>
      <c r="B62" s="700" t="s">
        <v>55</v>
      </c>
      <c r="C62" s="1022">
        <f aca="true" t="shared" si="15" ref="C62:V62">SUM(C63:C64)</f>
        <v>121</v>
      </c>
      <c r="D62" s="1022">
        <f t="shared" si="15"/>
        <v>85</v>
      </c>
      <c r="E62" s="706">
        <f t="shared" si="15"/>
        <v>3</v>
      </c>
      <c r="F62" s="702">
        <f t="shared" si="15"/>
        <v>9</v>
      </c>
      <c r="G62" s="706">
        <f t="shared" si="15"/>
        <v>0</v>
      </c>
      <c r="H62" s="702">
        <f t="shared" si="15"/>
        <v>0</v>
      </c>
      <c r="I62" s="706">
        <f t="shared" si="15"/>
        <v>42</v>
      </c>
      <c r="J62" s="706">
        <f t="shared" si="15"/>
        <v>31</v>
      </c>
      <c r="K62" s="1034">
        <f t="shared" si="15"/>
        <v>3</v>
      </c>
      <c r="L62" s="706">
        <f t="shared" si="15"/>
        <v>0</v>
      </c>
      <c r="M62" s="706">
        <f t="shared" si="15"/>
        <v>3</v>
      </c>
      <c r="N62" s="1034">
        <f t="shared" si="15"/>
        <v>1</v>
      </c>
      <c r="O62" s="706">
        <f t="shared" si="15"/>
        <v>0</v>
      </c>
      <c r="P62" s="706">
        <f t="shared" si="15"/>
        <v>0</v>
      </c>
      <c r="Q62" s="706">
        <f t="shared" si="15"/>
        <v>0</v>
      </c>
      <c r="R62" s="706">
        <f t="shared" si="15"/>
        <v>0</v>
      </c>
      <c r="S62" s="702">
        <f t="shared" si="15"/>
        <v>1</v>
      </c>
      <c r="T62" s="1034">
        <f t="shared" si="15"/>
        <v>32</v>
      </c>
      <c r="U62" s="706">
        <f t="shared" si="15"/>
        <v>1</v>
      </c>
      <c r="V62" s="805">
        <f t="shared" si="15"/>
        <v>31</v>
      </c>
    </row>
    <row r="63" spans="1:22" ht="19.5" customHeight="1">
      <c r="A63" s="701"/>
      <c r="B63" s="700" t="s">
        <v>56</v>
      </c>
      <c r="C63" s="1022">
        <f>SUM(D63,K63,N63,T63)</f>
        <v>95</v>
      </c>
      <c r="D63" s="1022">
        <f>SUM(E63:J63)</f>
        <v>66</v>
      </c>
      <c r="E63" s="704">
        <v>3</v>
      </c>
      <c r="F63" s="704">
        <v>8</v>
      </c>
      <c r="G63" s="704" t="s">
        <v>332</v>
      </c>
      <c r="H63" s="704" t="s">
        <v>332</v>
      </c>
      <c r="I63" s="704">
        <v>28</v>
      </c>
      <c r="J63" s="704">
        <v>27</v>
      </c>
      <c r="K63" s="1049">
        <f>SUM(L63:M63)</f>
        <v>3</v>
      </c>
      <c r="L63" s="704" t="s">
        <v>332</v>
      </c>
      <c r="M63" s="704">
        <v>3</v>
      </c>
      <c r="N63" s="1034">
        <f>SUM(O63:S63)</f>
        <v>0</v>
      </c>
      <c r="O63" s="704" t="s">
        <v>332</v>
      </c>
      <c r="P63" s="704" t="s">
        <v>332</v>
      </c>
      <c r="Q63" s="704" t="s">
        <v>332</v>
      </c>
      <c r="R63" s="704" t="s">
        <v>332</v>
      </c>
      <c r="S63" s="704" t="s">
        <v>332</v>
      </c>
      <c r="T63" s="1049">
        <f>SUM(U63:V63)</f>
        <v>26</v>
      </c>
      <c r="U63" s="704">
        <v>1</v>
      </c>
      <c r="V63" s="705">
        <v>25</v>
      </c>
    </row>
    <row r="64" spans="1:22" ht="19.5" customHeight="1">
      <c r="A64" s="701"/>
      <c r="B64" s="700" t="s">
        <v>53</v>
      </c>
      <c r="C64" s="1022">
        <f>SUM(D64,K64,N64,T64)</f>
        <v>26</v>
      </c>
      <c r="D64" s="1022">
        <f>SUM(E64:J64)</f>
        <v>19</v>
      </c>
      <c r="E64" s="704" t="s">
        <v>332</v>
      </c>
      <c r="F64" s="704">
        <v>1</v>
      </c>
      <c r="G64" s="704" t="s">
        <v>332</v>
      </c>
      <c r="H64" s="704" t="s">
        <v>332</v>
      </c>
      <c r="I64" s="704">
        <v>14</v>
      </c>
      <c r="J64" s="704">
        <v>4</v>
      </c>
      <c r="K64" s="1049">
        <f>SUM(L64:M64)</f>
        <v>0</v>
      </c>
      <c r="L64" s="704" t="s">
        <v>332</v>
      </c>
      <c r="M64" s="704" t="s">
        <v>332</v>
      </c>
      <c r="N64" s="1034">
        <f>SUM(O64:S64)</f>
        <v>1</v>
      </c>
      <c r="O64" s="704" t="s">
        <v>332</v>
      </c>
      <c r="P64" s="704" t="s">
        <v>332</v>
      </c>
      <c r="Q64" s="704" t="s">
        <v>332</v>
      </c>
      <c r="R64" s="704" t="s">
        <v>332</v>
      </c>
      <c r="S64" s="704">
        <v>1</v>
      </c>
      <c r="T64" s="1049">
        <f>SUM(U64:V64)</f>
        <v>6</v>
      </c>
      <c r="U64" s="704" t="s">
        <v>332</v>
      </c>
      <c r="V64" s="705">
        <v>6</v>
      </c>
    </row>
    <row r="65" spans="1:22" ht="12" customHeight="1">
      <c r="A65" s="701"/>
      <c r="B65" s="700"/>
      <c r="C65" s="1022"/>
      <c r="D65" s="1022"/>
      <c r="E65" s="704"/>
      <c r="F65" s="704"/>
      <c r="G65" s="704"/>
      <c r="H65" s="704"/>
      <c r="I65" s="704"/>
      <c r="J65" s="704"/>
      <c r="K65" s="1049"/>
      <c r="L65" s="704"/>
      <c r="M65" s="704"/>
      <c r="N65" s="1049"/>
      <c r="O65" s="704"/>
      <c r="P65" s="704"/>
      <c r="Q65" s="704"/>
      <c r="R65" s="704"/>
      <c r="S65" s="704"/>
      <c r="T65" s="1049"/>
      <c r="U65" s="704"/>
      <c r="V65" s="705"/>
    </row>
    <row r="66" spans="1:22" ht="19.5" customHeight="1">
      <c r="A66" s="699" t="s">
        <v>69</v>
      </c>
      <c r="B66" s="700" t="s">
        <v>55</v>
      </c>
      <c r="C66" s="1050">
        <v>49.5</v>
      </c>
      <c r="D66" s="1050">
        <v>48.9</v>
      </c>
      <c r="E66" s="708">
        <v>63.6</v>
      </c>
      <c r="F66" s="708">
        <v>42.9</v>
      </c>
      <c r="G66" s="708">
        <v>43.8</v>
      </c>
      <c r="H66" s="708">
        <v>32</v>
      </c>
      <c r="I66" s="708">
        <v>58.8</v>
      </c>
      <c r="J66" s="708">
        <v>55.8</v>
      </c>
      <c r="K66" s="1157">
        <v>64.4</v>
      </c>
      <c r="L66" s="708">
        <v>59.5</v>
      </c>
      <c r="M66" s="708">
        <v>64.8</v>
      </c>
      <c r="N66" s="1157">
        <v>50.9</v>
      </c>
      <c r="O66" s="708">
        <v>44.8</v>
      </c>
      <c r="P66" s="708">
        <v>52.7</v>
      </c>
      <c r="Q66" s="708">
        <v>49</v>
      </c>
      <c r="R66" s="708">
        <v>54.2</v>
      </c>
      <c r="S66" s="708">
        <v>65.2</v>
      </c>
      <c r="T66" s="1157" t="s">
        <v>832</v>
      </c>
      <c r="U66" s="708">
        <v>57.6</v>
      </c>
      <c r="V66" s="806">
        <v>76.7</v>
      </c>
    </row>
    <row r="67" spans="1:22" ht="19.5" customHeight="1">
      <c r="A67" s="699" t="s">
        <v>70</v>
      </c>
      <c r="B67" s="700" t="s">
        <v>56</v>
      </c>
      <c r="C67" s="1050">
        <v>50.7</v>
      </c>
      <c r="D67" s="1050">
        <v>50.2</v>
      </c>
      <c r="E67" s="708">
        <v>64</v>
      </c>
      <c r="F67" s="708">
        <v>44.1</v>
      </c>
      <c r="G67" s="708">
        <v>44.1</v>
      </c>
      <c r="H67" s="708">
        <v>32.6</v>
      </c>
      <c r="I67" s="708">
        <v>59</v>
      </c>
      <c r="J67" s="708">
        <v>58.3</v>
      </c>
      <c r="K67" s="1157">
        <v>67</v>
      </c>
      <c r="L67" s="708">
        <v>63.1</v>
      </c>
      <c r="M67" s="708">
        <v>67.3</v>
      </c>
      <c r="N67" s="1157">
        <v>51.8</v>
      </c>
      <c r="O67" s="708">
        <v>45.1</v>
      </c>
      <c r="P67" s="708">
        <v>52.8</v>
      </c>
      <c r="Q67" s="708">
        <v>49.5</v>
      </c>
      <c r="R67" s="708">
        <v>59</v>
      </c>
      <c r="S67" s="708">
        <v>69.1</v>
      </c>
      <c r="T67" s="1157" t="s">
        <v>832</v>
      </c>
      <c r="U67" s="708">
        <v>56</v>
      </c>
      <c r="V67" s="806">
        <v>80.9</v>
      </c>
    </row>
    <row r="68" spans="1:22" ht="19.5" customHeight="1" thickBot="1">
      <c r="A68" s="710" t="s">
        <v>70</v>
      </c>
      <c r="B68" s="711" t="s">
        <v>53</v>
      </c>
      <c r="C68" s="1051">
        <v>43.2</v>
      </c>
      <c r="D68" s="1051">
        <v>42.6</v>
      </c>
      <c r="E68" s="713">
        <v>54.5</v>
      </c>
      <c r="F68" s="713">
        <v>37.5</v>
      </c>
      <c r="G68" s="713">
        <v>40.6</v>
      </c>
      <c r="H68" s="713">
        <v>30.8</v>
      </c>
      <c r="I68" s="713">
        <v>57.5</v>
      </c>
      <c r="J68" s="713">
        <v>49.9</v>
      </c>
      <c r="K68" s="1158">
        <v>47.8</v>
      </c>
      <c r="L68" s="713">
        <v>47</v>
      </c>
      <c r="M68" s="713">
        <v>47.9</v>
      </c>
      <c r="N68" s="1158">
        <v>47</v>
      </c>
      <c r="O68" s="713">
        <v>42.9</v>
      </c>
      <c r="P68" s="713">
        <v>50.3</v>
      </c>
      <c r="Q68" s="713">
        <v>48.1</v>
      </c>
      <c r="R68" s="713">
        <v>40.7</v>
      </c>
      <c r="S68" s="713">
        <v>53.5</v>
      </c>
      <c r="T68" s="1158" t="s">
        <v>832</v>
      </c>
      <c r="U68" s="713">
        <v>65.3</v>
      </c>
      <c r="V68" s="807">
        <v>66.4</v>
      </c>
    </row>
  </sheetData>
  <mergeCells count="15">
    <mergeCell ref="R4:R5"/>
    <mergeCell ref="A3:B5"/>
    <mergeCell ref="D3:J3"/>
    <mergeCell ref="K3:M3"/>
    <mergeCell ref="N3:S3"/>
    <mergeCell ref="V4:V5"/>
    <mergeCell ref="T3:V3"/>
    <mergeCell ref="E4:F4"/>
    <mergeCell ref="G4:H4"/>
    <mergeCell ref="I4:J4"/>
    <mergeCell ref="L4:L5"/>
    <mergeCell ref="M4:M5"/>
    <mergeCell ref="O4:O5"/>
    <mergeCell ref="P4:P5"/>
    <mergeCell ref="Q4:Q5"/>
  </mergeCells>
  <printOptions/>
  <pageMargins left="0.75" right="0.59" top="0.7086614173228347" bottom="0.5511811023622047" header="0.5118110236220472" footer="0.5118110236220472"/>
  <pageSetup horizontalDpi="300" verticalDpi="300" orientation="portrait" paperSize="9" scale="61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O153"/>
  <sheetViews>
    <sheetView workbookViewId="0" topLeftCell="A1">
      <selection activeCell="J12" sqref="J12"/>
    </sheetView>
  </sheetViews>
  <sheetFormatPr defaultColWidth="9.00390625" defaultRowHeight="14.25"/>
  <cols>
    <col min="1" max="1" width="7.00390625" style="720" customWidth="1"/>
    <col min="2" max="2" width="9.375" style="720" customWidth="1"/>
    <col min="3" max="3" width="7.625" style="21" customWidth="1"/>
    <col min="4" max="4" width="5.625" style="21" customWidth="1"/>
    <col min="5" max="14" width="5.00390625" style="21" customWidth="1"/>
    <col min="15" max="15" width="5.75390625" style="21" customWidth="1"/>
    <col min="16" max="20" width="5.00390625" style="21" customWidth="1"/>
    <col min="21" max="22" width="5.125" style="21" customWidth="1"/>
    <col min="23" max="23" width="5.375" style="21" customWidth="1"/>
    <col min="24" max="25" width="5.125" style="21" customWidth="1"/>
    <col min="26" max="27" width="5.375" style="21" customWidth="1"/>
    <col min="28" max="28" width="5.125" style="21" customWidth="1"/>
    <col min="29" max="30" width="5.375" style="21" customWidth="1"/>
    <col min="31" max="33" width="5.125" style="21" customWidth="1"/>
    <col min="34" max="35" width="5.375" style="21" customWidth="1"/>
    <col min="36" max="37" width="5.125" style="21" customWidth="1"/>
    <col min="38" max="38" width="5.375" style="21" customWidth="1"/>
    <col min="39" max="41" width="5.125" style="21" customWidth="1"/>
    <col min="42" max="43" width="4.625" style="21" customWidth="1"/>
    <col min="44" max="16384" width="9.00390625" style="21" customWidth="1"/>
  </cols>
  <sheetData>
    <row r="1" spans="1:2" ht="26.25" customHeight="1">
      <c r="A1" s="850" t="s">
        <v>71</v>
      </c>
      <c r="B1" s="717"/>
    </row>
    <row r="2" ht="14.25" thickBot="1">
      <c r="AO2" s="809" t="s">
        <v>233</v>
      </c>
    </row>
    <row r="3" spans="1:41" ht="9" customHeight="1">
      <c r="A3" s="851"/>
      <c r="B3" s="852"/>
      <c r="C3" s="418"/>
      <c r="D3" s="418"/>
      <c r="E3" s="853"/>
      <c r="F3" s="853"/>
      <c r="G3" s="853"/>
      <c r="H3" s="418"/>
      <c r="I3" s="418"/>
      <c r="J3" s="418"/>
      <c r="K3" s="418"/>
      <c r="L3" s="418"/>
      <c r="M3" s="418"/>
      <c r="N3" s="418"/>
      <c r="O3" s="418"/>
      <c r="P3" s="418"/>
      <c r="Q3" s="418"/>
      <c r="R3" s="418"/>
      <c r="S3" s="418"/>
      <c r="T3" s="418"/>
      <c r="U3" s="418"/>
      <c r="V3" s="418"/>
      <c r="W3" s="418"/>
      <c r="X3" s="418"/>
      <c r="Y3" s="418"/>
      <c r="Z3" s="418"/>
      <c r="AA3" s="418"/>
      <c r="AB3" s="418"/>
      <c r="AC3" s="418"/>
      <c r="AD3" s="418"/>
      <c r="AE3" s="418"/>
      <c r="AF3" s="418"/>
      <c r="AG3" s="853"/>
      <c r="AH3" s="418"/>
      <c r="AI3" s="418"/>
      <c r="AJ3" s="418"/>
      <c r="AK3" s="418"/>
      <c r="AL3" s="418"/>
      <c r="AM3" s="418"/>
      <c r="AN3" s="418"/>
      <c r="AO3" s="854"/>
    </row>
    <row r="4" spans="1:41" ht="54.75" customHeight="1">
      <c r="A4" s="811" t="s">
        <v>72</v>
      </c>
      <c r="B4" s="736" t="s">
        <v>73</v>
      </c>
      <c r="C4" s="1439" t="s">
        <v>74</v>
      </c>
      <c r="D4" s="1439" t="s">
        <v>771</v>
      </c>
      <c r="E4" s="1442" t="s">
        <v>778</v>
      </c>
      <c r="F4" s="1442" t="s">
        <v>772</v>
      </c>
      <c r="G4" s="1442" t="s">
        <v>75</v>
      </c>
      <c r="H4" s="1439" t="s">
        <v>773</v>
      </c>
      <c r="I4" s="1439" t="s">
        <v>779</v>
      </c>
      <c r="J4" s="1443" t="s">
        <v>780</v>
      </c>
      <c r="K4" s="1439" t="s">
        <v>774</v>
      </c>
      <c r="L4" s="1439" t="s">
        <v>775</v>
      </c>
      <c r="M4" s="1439" t="s">
        <v>776</v>
      </c>
      <c r="N4" s="1439" t="s">
        <v>777</v>
      </c>
      <c r="O4" s="1439" t="s">
        <v>781</v>
      </c>
      <c r="P4" s="1439" t="s">
        <v>782</v>
      </c>
      <c r="Q4" s="1439" t="s">
        <v>783</v>
      </c>
      <c r="R4" s="1439" t="s">
        <v>784</v>
      </c>
      <c r="S4" s="1439" t="s">
        <v>785</v>
      </c>
      <c r="T4" s="1439" t="s">
        <v>786</v>
      </c>
      <c r="U4" s="1439" t="s">
        <v>787</v>
      </c>
      <c r="V4" s="1439" t="s">
        <v>788</v>
      </c>
      <c r="W4" s="1439" t="s">
        <v>789</v>
      </c>
      <c r="X4" s="1439" t="s">
        <v>790</v>
      </c>
      <c r="Y4" s="1439" t="s">
        <v>791</v>
      </c>
      <c r="Z4" s="1439" t="s">
        <v>792</v>
      </c>
      <c r="AA4" s="1439" t="s">
        <v>793</v>
      </c>
      <c r="AB4" s="1439" t="s">
        <v>794</v>
      </c>
      <c r="AC4" s="1439" t="s">
        <v>795</v>
      </c>
      <c r="AD4" s="1439" t="s">
        <v>796</v>
      </c>
      <c r="AE4" s="1439" t="s">
        <v>797</v>
      </c>
      <c r="AF4" s="1439" t="s">
        <v>798</v>
      </c>
      <c r="AG4" s="1441" t="s">
        <v>799</v>
      </c>
      <c r="AH4" s="1439" t="s">
        <v>800</v>
      </c>
      <c r="AI4" s="1439" t="s">
        <v>801</v>
      </c>
      <c r="AJ4" s="1439" t="s">
        <v>200</v>
      </c>
      <c r="AK4" s="1439" t="s">
        <v>201</v>
      </c>
      <c r="AL4" s="1439" t="s">
        <v>202</v>
      </c>
      <c r="AM4" s="1439" t="s">
        <v>76</v>
      </c>
      <c r="AN4" s="1439" t="s">
        <v>77</v>
      </c>
      <c r="AO4" s="1440" t="s">
        <v>78</v>
      </c>
    </row>
    <row r="5" spans="1:41" ht="56.25" customHeight="1">
      <c r="A5" s="855" t="s">
        <v>833</v>
      </c>
      <c r="B5" s="728"/>
      <c r="C5" s="1439"/>
      <c r="D5" s="1439"/>
      <c r="E5" s="1442"/>
      <c r="F5" s="1442"/>
      <c r="G5" s="1442"/>
      <c r="H5" s="1439"/>
      <c r="I5" s="1439"/>
      <c r="J5" s="1439"/>
      <c r="K5" s="1439"/>
      <c r="L5" s="1439"/>
      <c r="M5" s="1439"/>
      <c r="N5" s="1439"/>
      <c r="O5" s="1439"/>
      <c r="P5" s="1439"/>
      <c r="Q5" s="1439"/>
      <c r="R5" s="1439"/>
      <c r="S5" s="1439"/>
      <c r="T5" s="1439"/>
      <c r="U5" s="1439"/>
      <c r="V5" s="1439"/>
      <c r="W5" s="1439"/>
      <c r="X5" s="1439"/>
      <c r="Y5" s="1439"/>
      <c r="Z5" s="1439"/>
      <c r="AA5" s="1439"/>
      <c r="AB5" s="1439"/>
      <c r="AC5" s="1439"/>
      <c r="AD5" s="1439"/>
      <c r="AE5" s="1439"/>
      <c r="AF5" s="1439"/>
      <c r="AG5" s="1441"/>
      <c r="AH5" s="1439"/>
      <c r="AI5" s="1439"/>
      <c r="AJ5" s="1439"/>
      <c r="AK5" s="1439"/>
      <c r="AL5" s="1439"/>
      <c r="AM5" s="1439"/>
      <c r="AN5" s="1439"/>
      <c r="AO5" s="1440"/>
    </row>
    <row r="6" spans="1:41" ht="9" customHeight="1" thickBot="1">
      <c r="A6" s="856"/>
      <c r="B6" s="857"/>
      <c r="C6" s="428"/>
      <c r="D6" s="428"/>
      <c r="E6" s="858"/>
      <c r="F6" s="858"/>
      <c r="G6" s="858"/>
      <c r="H6" s="428"/>
      <c r="I6" s="428"/>
      <c r="J6" s="428"/>
      <c r="K6" s="428"/>
      <c r="L6" s="428"/>
      <c r="M6" s="428"/>
      <c r="N6" s="428"/>
      <c r="O6" s="428"/>
      <c r="P6" s="428"/>
      <c r="Q6" s="428"/>
      <c r="R6" s="428"/>
      <c r="S6" s="428"/>
      <c r="T6" s="428"/>
      <c r="U6" s="428"/>
      <c r="V6" s="428"/>
      <c r="W6" s="428"/>
      <c r="X6" s="428"/>
      <c r="Y6" s="428"/>
      <c r="Z6" s="428"/>
      <c r="AA6" s="428"/>
      <c r="AB6" s="428"/>
      <c r="AC6" s="428"/>
      <c r="AD6" s="428"/>
      <c r="AE6" s="428"/>
      <c r="AF6" s="428"/>
      <c r="AG6" s="858"/>
      <c r="AH6" s="428"/>
      <c r="AI6" s="428"/>
      <c r="AJ6" s="428"/>
      <c r="AK6" s="428"/>
      <c r="AL6" s="428"/>
      <c r="AM6" s="428"/>
      <c r="AN6" s="428"/>
      <c r="AO6" s="859"/>
    </row>
    <row r="7" spans="1:41" ht="15" customHeight="1">
      <c r="A7" s="860"/>
      <c r="B7" s="755" t="s">
        <v>23</v>
      </c>
      <c r="C7" s="862">
        <v>10741</v>
      </c>
      <c r="D7" s="862">
        <v>3271</v>
      </c>
      <c r="E7" s="777">
        <v>24</v>
      </c>
      <c r="F7" s="777">
        <v>87</v>
      </c>
      <c r="G7" s="777">
        <v>351</v>
      </c>
      <c r="H7" s="862">
        <v>323</v>
      </c>
      <c r="I7" s="862">
        <v>6</v>
      </c>
      <c r="J7" s="862">
        <v>21</v>
      </c>
      <c r="K7" s="862">
        <v>685</v>
      </c>
      <c r="L7" s="862">
        <v>416</v>
      </c>
      <c r="M7" s="862">
        <v>25</v>
      </c>
      <c r="N7" s="862">
        <v>109</v>
      </c>
      <c r="O7" s="862">
        <v>1165</v>
      </c>
      <c r="P7" s="862">
        <v>843</v>
      </c>
      <c r="Q7" s="862">
        <v>44</v>
      </c>
      <c r="R7" s="862">
        <v>11</v>
      </c>
      <c r="S7" s="862">
        <v>249</v>
      </c>
      <c r="T7" s="862">
        <v>36</v>
      </c>
      <c r="U7" s="862">
        <v>87</v>
      </c>
      <c r="V7" s="862">
        <v>15</v>
      </c>
      <c r="W7" s="862">
        <v>479</v>
      </c>
      <c r="X7" s="862">
        <v>19</v>
      </c>
      <c r="Y7" s="862">
        <v>60</v>
      </c>
      <c r="Z7" s="862">
        <v>611</v>
      </c>
      <c r="AA7" s="862">
        <v>412</v>
      </c>
      <c r="AB7" s="841">
        <v>0</v>
      </c>
      <c r="AC7" s="862">
        <v>325</v>
      </c>
      <c r="AD7" s="862">
        <v>256</v>
      </c>
      <c r="AE7" s="862">
        <v>1</v>
      </c>
      <c r="AF7" s="862">
        <v>11</v>
      </c>
      <c r="AG7" s="777">
        <v>76</v>
      </c>
      <c r="AH7" s="862">
        <v>218</v>
      </c>
      <c r="AI7" s="862">
        <v>222</v>
      </c>
      <c r="AJ7" s="862" t="s">
        <v>203</v>
      </c>
      <c r="AK7" s="862" t="s">
        <v>203</v>
      </c>
      <c r="AL7" s="862" t="s">
        <v>203</v>
      </c>
      <c r="AM7" s="862">
        <v>9</v>
      </c>
      <c r="AN7" s="862">
        <v>145</v>
      </c>
      <c r="AO7" s="878">
        <v>129</v>
      </c>
    </row>
    <row r="8" spans="1:41" ht="15" customHeight="1">
      <c r="A8" s="860"/>
      <c r="B8" s="763">
        <v>16</v>
      </c>
      <c r="C8" s="862">
        <v>11021</v>
      </c>
      <c r="D8" s="862">
        <v>3238</v>
      </c>
      <c r="E8" s="777">
        <v>38</v>
      </c>
      <c r="F8" s="777">
        <v>100</v>
      </c>
      <c r="G8" s="777">
        <v>396</v>
      </c>
      <c r="H8" s="862">
        <v>346</v>
      </c>
      <c r="I8" s="862">
        <v>5</v>
      </c>
      <c r="J8" s="862">
        <v>27</v>
      </c>
      <c r="K8" s="862">
        <v>667</v>
      </c>
      <c r="L8" s="862">
        <v>452</v>
      </c>
      <c r="M8" s="862">
        <v>16</v>
      </c>
      <c r="N8" s="862">
        <v>105</v>
      </c>
      <c r="O8" s="862">
        <v>1125</v>
      </c>
      <c r="P8" s="862">
        <v>861</v>
      </c>
      <c r="Q8" s="862">
        <v>59</v>
      </c>
      <c r="R8" s="862">
        <v>13</v>
      </c>
      <c r="S8" s="862">
        <v>261</v>
      </c>
      <c r="T8" s="862">
        <v>33</v>
      </c>
      <c r="U8" s="862">
        <v>95</v>
      </c>
      <c r="V8" s="862">
        <v>25</v>
      </c>
      <c r="W8" s="862">
        <v>441</v>
      </c>
      <c r="X8" s="862">
        <v>29</v>
      </c>
      <c r="Y8" s="862">
        <v>85</v>
      </c>
      <c r="Z8" s="862">
        <v>621</v>
      </c>
      <c r="AA8" s="862">
        <v>411</v>
      </c>
      <c r="AB8" s="841">
        <v>0</v>
      </c>
      <c r="AC8" s="862">
        <v>345</v>
      </c>
      <c r="AD8" s="862">
        <v>254</v>
      </c>
      <c r="AE8" s="862">
        <v>0</v>
      </c>
      <c r="AF8" s="862">
        <v>14</v>
      </c>
      <c r="AG8" s="777">
        <v>80</v>
      </c>
      <c r="AH8" s="862">
        <v>232</v>
      </c>
      <c r="AI8" s="862">
        <v>247</v>
      </c>
      <c r="AJ8" s="862" t="s">
        <v>203</v>
      </c>
      <c r="AK8" s="862" t="s">
        <v>203</v>
      </c>
      <c r="AL8" s="862" t="s">
        <v>203</v>
      </c>
      <c r="AM8" s="862">
        <v>145</v>
      </c>
      <c r="AN8" s="862">
        <v>180</v>
      </c>
      <c r="AO8" s="878">
        <v>75</v>
      </c>
    </row>
    <row r="9" spans="1:41" s="864" customFormat="1" ht="27.75" customHeight="1">
      <c r="A9" s="765"/>
      <c r="B9" s="766">
        <v>18</v>
      </c>
      <c r="C9" s="1023">
        <f>SUM(C10,C20,C21,C22,C23,C24,C28,C31,C32,C37,C44,C49,C53,C57,C61,C64,C67)</f>
        <v>11371</v>
      </c>
      <c r="D9" s="1023">
        <f>SUM(D10,D20,D21,D22,D23,D24,D28,D31,D32,D37,D44,D49,D53,D57,D61,D64,D67)</f>
        <v>3089</v>
      </c>
      <c r="E9" s="1023">
        <f aca="true" t="shared" si="0" ref="E9:AO9">SUM(E10,E20,E21,E22,E23,E24,E28,E31,E32,E37,E44,E49,E53,E57,E61,E64,E67)</f>
        <v>44</v>
      </c>
      <c r="F9" s="1023">
        <f t="shared" si="0"/>
        <v>110</v>
      </c>
      <c r="G9" s="1024">
        <f t="shared" si="0"/>
        <v>433</v>
      </c>
      <c r="H9" s="1023">
        <f t="shared" si="0"/>
        <v>364</v>
      </c>
      <c r="I9" s="1023">
        <f t="shared" si="0"/>
        <v>6</v>
      </c>
      <c r="J9" s="1023">
        <f t="shared" si="0"/>
        <v>22</v>
      </c>
      <c r="K9" s="1023">
        <f t="shared" si="0"/>
        <v>652</v>
      </c>
      <c r="L9" s="1023">
        <f t="shared" si="0"/>
        <v>460</v>
      </c>
      <c r="M9" s="1023">
        <f t="shared" si="0"/>
        <v>16</v>
      </c>
      <c r="N9" s="1023">
        <f t="shared" si="0"/>
        <v>99</v>
      </c>
      <c r="O9" s="1023">
        <f t="shared" si="0"/>
        <v>1095</v>
      </c>
      <c r="P9" s="1023">
        <f t="shared" si="0"/>
        <v>903</v>
      </c>
      <c r="Q9" s="1023">
        <f t="shared" si="0"/>
        <v>75</v>
      </c>
      <c r="R9" s="1023">
        <f t="shared" si="0"/>
        <v>16</v>
      </c>
      <c r="S9" s="1023">
        <f t="shared" si="0"/>
        <v>264</v>
      </c>
      <c r="T9" s="1023">
        <f t="shared" si="0"/>
        <v>33</v>
      </c>
      <c r="U9" s="1023">
        <f t="shared" si="0"/>
        <v>96</v>
      </c>
      <c r="V9" s="1023">
        <f t="shared" si="0"/>
        <v>24</v>
      </c>
      <c r="W9" s="1023">
        <f t="shared" si="0"/>
        <v>416</v>
      </c>
      <c r="X9" s="1023">
        <f t="shared" si="0"/>
        <v>26</v>
      </c>
      <c r="Y9" s="1023">
        <f t="shared" si="0"/>
        <v>76</v>
      </c>
      <c r="Z9" s="1023">
        <f t="shared" si="0"/>
        <v>618</v>
      </c>
      <c r="AA9" s="1023">
        <f t="shared" si="0"/>
        <v>399</v>
      </c>
      <c r="AB9" s="1023">
        <f t="shared" si="0"/>
        <v>0</v>
      </c>
      <c r="AC9" s="1023">
        <f t="shared" si="0"/>
        <v>343</v>
      </c>
      <c r="AD9" s="1023">
        <f t="shared" si="0"/>
        <v>269</v>
      </c>
      <c r="AE9" s="1023">
        <f t="shared" si="0"/>
        <v>1</v>
      </c>
      <c r="AF9" s="1023">
        <f t="shared" si="0"/>
        <v>15</v>
      </c>
      <c r="AG9" s="1024">
        <f t="shared" si="0"/>
        <v>71</v>
      </c>
      <c r="AH9" s="1023">
        <f t="shared" si="0"/>
        <v>215</v>
      </c>
      <c r="AI9" s="1023">
        <f t="shared" si="0"/>
        <v>252</v>
      </c>
      <c r="AJ9" s="1023">
        <f t="shared" si="0"/>
        <v>47</v>
      </c>
      <c r="AK9" s="1023">
        <f t="shared" si="0"/>
        <v>56</v>
      </c>
      <c r="AL9" s="1023">
        <f t="shared" si="0"/>
        <v>634</v>
      </c>
      <c r="AM9" s="1023">
        <f t="shared" si="0"/>
        <v>4</v>
      </c>
      <c r="AN9" s="1023">
        <f t="shared" si="0"/>
        <v>84</v>
      </c>
      <c r="AO9" s="1025">
        <f t="shared" si="0"/>
        <v>44</v>
      </c>
    </row>
    <row r="10" spans="1:41" s="1164" customFormat="1" ht="14.25" customHeight="1">
      <c r="A10" s="768" t="s">
        <v>320</v>
      </c>
      <c r="B10" s="769" t="s">
        <v>320</v>
      </c>
      <c r="C10" s="1026">
        <f aca="true" t="shared" si="1" ref="C10:AO10">SUM(C11:C19)</f>
        <v>3937</v>
      </c>
      <c r="D10" s="1026">
        <f t="shared" si="1"/>
        <v>960</v>
      </c>
      <c r="E10" s="1026">
        <f t="shared" si="1"/>
        <v>14</v>
      </c>
      <c r="F10" s="1026">
        <f t="shared" si="1"/>
        <v>52</v>
      </c>
      <c r="G10" s="1162">
        <f>SUM(G11:G19)</f>
        <v>172</v>
      </c>
      <c r="H10" s="1026">
        <f t="shared" si="1"/>
        <v>143</v>
      </c>
      <c r="I10" s="1026">
        <f t="shared" si="1"/>
        <v>2</v>
      </c>
      <c r="J10" s="1026">
        <f t="shared" si="1"/>
        <v>3</v>
      </c>
      <c r="K10" s="1026">
        <f t="shared" si="1"/>
        <v>233</v>
      </c>
      <c r="L10" s="1026">
        <f t="shared" si="1"/>
        <v>169</v>
      </c>
      <c r="M10" s="1026">
        <f t="shared" si="1"/>
        <v>9</v>
      </c>
      <c r="N10" s="1026">
        <f t="shared" si="1"/>
        <v>35</v>
      </c>
      <c r="O10" s="1026">
        <f t="shared" si="1"/>
        <v>332</v>
      </c>
      <c r="P10" s="1026">
        <f t="shared" si="1"/>
        <v>293</v>
      </c>
      <c r="Q10" s="1026">
        <f t="shared" si="1"/>
        <v>35</v>
      </c>
      <c r="R10" s="1026">
        <f t="shared" si="1"/>
        <v>12</v>
      </c>
      <c r="S10" s="1026">
        <f t="shared" si="1"/>
        <v>85</v>
      </c>
      <c r="T10" s="1026">
        <f t="shared" si="1"/>
        <v>11</v>
      </c>
      <c r="U10" s="1026">
        <f t="shared" si="1"/>
        <v>36</v>
      </c>
      <c r="V10" s="1026">
        <f t="shared" si="1"/>
        <v>14</v>
      </c>
      <c r="W10" s="1026">
        <f t="shared" si="1"/>
        <v>139</v>
      </c>
      <c r="X10" s="1026">
        <f t="shared" si="1"/>
        <v>12</v>
      </c>
      <c r="Y10" s="1026">
        <f t="shared" si="1"/>
        <v>31</v>
      </c>
      <c r="Z10" s="1026">
        <f t="shared" si="1"/>
        <v>209</v>
      </c>
      <c r="AA10" s="1026">
        <f t="shared" si="1"/>
        <v>128</v>
      </c>
      <c r="AB10" s="1026">
        <f t="shared" si="1"/>
        <v>0</v>
      </c>
      <c r="AC10" s="1026">
        <f t="shared" si="1"/>
        <v>120</v>
      </c>
      <c r="AD10" s="1026">
        <f t="shared" si="1"/>
        <v>101</v>
      </c>
      <c r="AE10" s="1026">
        <f t="shared" si="1"/>
        <v>0</v>
      </c>
      <c r="AF10" s="1026">
        <f t="shared" si="1"/>
        <v>3</v>
      </c>
      <c r="AG10" s="1162">
        <f t="shared" si="1"/>
        <v>15</v>
      </c>
      <c r="AH10" s="1026">
        <f t="shared" si="1"/>
        <v>89</v>
      </c>
      <c r="AI10" s="1026">
        <f t="shared" si="1"/>
        <v>93</v>
      </c>
      <c r="AJ10" s="1026">
        <f t="shared" si="1"/>
        <v>19</v>
      </c>
      <c r="AK10" s="1026">
        <f t="shared" si="1"/>
        <v>28</v>
      </c>
      <c r="AL10" s="1026">
        <f t="shared" si="1"/>
        <v>293</v>
      </c>
      <c r="AM10" s="1026">
        <f t="shared" si="1"/>
        <v>0</v>
      </c>
      <c r="AN10" s="1026">
        <f t="shared" si="1"/>
        <v>30</v>
      </c>
      <c r="AO10" s="1163">
        <f t="shared" si="1"/>
        <v>17</v>
      </c>
    </row>
    <row r="11" spans="1:41" s="19" customFormat="1" ht="14.25" customHeight="1">
      <c r="A11" s="866"/>
      <c r="B11" s="777" t="s">
        <v>323</v>
      </c>
      <c r="C11" s="865">
        <f>SUM(D11:AO11)</f>
        <v>346</v>
      </c>
      <c r="D11" s="867">
        <v>106</v>
      </c>
      <c r="E11" s="867">
        <v>1</v>
      </c>
      <c r="F11" s="867">
        <v>1</v>
      </c>
      <c r="G11" s="868">
        <v>7</v>
      </c>
      <c r="H11" s="867">
        <v>10</v>
      </c>
      <c r="I11" s="867" t="s">
        <v>332</v>
      </c>
      <c r="J11" s="867" t="s">
        <v>332</v>
      </c>
      <c r="K11" s="867">
        <v>28</v>
      </c>
      <c r="L11" s="867">
        <v>5</v>
      </c>
      <c r="M11" s="867" t="s">
        <v>332</v>
      </c>
      <c r="N11" s="867">
        <v>3</v>
      </c>
      <c r="O11" s="867">
        <v>32</v>
      </c>
      <c r="P11" s="867">
        <v>25</v>
      </c>
      <c r="Q11" s="867">
        <v>3</v>
      </c>
      <c r="R11" s="867" t="s">
        <v>332</v>
      </c>
      <c r="S11" s="867">
        <v>4</v>
      </c>
      <c r="T11" s="867" t="s">
        <v>332</v>
      </c>
      <c r="U11" s="867">
        <v>1</v>
      </c>
      <c r="V11" s="867">
        <v>1</v>
      </c>
      <c r="W11" s="867">
        <v>16</v>
      </c>
      <c r="X11" s="867" t="s">
        <v>332</v>
      </c>
      <c r="Y11" s="867">
        <v>5</v>
      </c>
      <c r="Z11" s="867">
        <v>23</v>
      </c>
      <c r="AA11" s="867">
        <v>15</v>
      </c>
      <c r="AB11" s="867" t="s">
        <v>332</v>
      </c>
      <c r="AC11" s="867">
        <v>17</v>
      </c>
      <c r="AD11" s="867">
        <v>5</v>
      </c>
      <c r="AE11" s="867" t="s">
        <v>332</v>
      </c>
      <c r="AF11" s="867" t="s">
        <v>332</v>
      </c>
      <c r="AG11" s="868" t="s">
        <v>332</v>
      </c>
      <c r="AH11" s="867">
        <v>5</v>
      </c>
      <c r="AI11" s="867">
        <v>4</v>
      </c>
      <c r="AJ11" s="867" t="s">
        <v>332</v>
      </c>
      <c r="AK11" s="867" t="s">
        <v>332</v>
      </c>
      <c r="AL11" s="867">
        <v>20</v>
      </c>
      <c r="AM11" s="867" t="s">
        <v>332</v>
      </c>
      <c r="AN11" s="867">
        <v>4</v>
      </c>
      <c r="AO11" s="869">
        <v>5</v>
      </c>
    </row>
    <row r="12" spans="1:41" s="19" customFormat="1" ht="14.25" customHeight="1">
      <c r="A12" s="866"/>
      <c r="B12" s="777" t="s">
        <v>79</v>
      </c>
      <c r="C12" s="865">
        <f aca="true" t="shared" si="2" ref="C12:C70">SUM(D12:AO12)</f>
        <v>250</v>
      </c>
      <c r="D12" s="867">
        <v>76</v>
      </c>
      <c r="E12" s="867">
        <v>2</v>
      </c>
      <c r="F12" s="867">
        <v>2</v>
      </c>
      <c r="G12" s="868">
        <v>14</v>
      </c>
      <c r="H12" s="867">
        <v>8</v>
      </c>
      <c r="I12" s="867" t="s">
        <v>332</v>
      </c>
      <c r="J12" s="867" t="s">
        <v>332</v>
      </c>
      <c r="K12" s="867">
        <v>15</v>
      </c>
      <c r="L12" s="867">
        <v>6</v>
      </c>
      <c r="M12" s="867">
        <v>1</v>
      </c>
      <c r="N12" s="867">
        <v>1</v>
      </c>
      <c r="O12" s="867">
        <v>31</v>
      </c>
      <c r="P12" s="867">
        <v>24</v>
      </c>
      <c r="Q12" s="867">
        <v>3</v>
      </c>
      <c r="R12" s="867" t="s">
        <v>332</v>
      </c>
      <c r="S12" s="867">
        <v>2</v>
      </c>
      <c r="T12" s="867" t="s">
        <v>332</v>
      </c>
      <c r="U12" s="867" t="s">
        <v>332</v>
      </c>
      <c r="V12" s="867" t="s">
        <v>332</v>
      </c>
      <c r="W12" s="867">
        <v>10</v>
      </c>
      <c r="X12" s="867" t="s">
        <v>332</v>
      </c>
      <c r="Y12" s="867" t="s">
        <v>332</v>
      </c>
      <c r="Z12" s="867">
        <v>18</v>
      </c>
      <c r="AA12" s="867">
        <v>6</v>
      </c>
      <c r="AB12" s="867" t="s">
        <v>332</v>
      </c>
      <c r="AC12" s="867">
        <v>12</v>
      </c>
      <c r="AD12" s="867">
        <v>4</v>
      </c>
      <c r="AE12" s="867" t="s">
        <v>332</v>
      </c>
      <c r="AF12" s="867">
        <v>1</v>
      </c>
      <c r="AG12" s="868" t="s">
        <v>332</v>
      </c>
      <c r="AH12" s="867">
        <v>5</v>
      </c>
      <c r="AI12" s="867">
        <v>5</v>
      </c>
      <c r="AJ12" s="867" t="s">
        <v>332</v>
      </c>
      <c r="AK12" s="867" t="s">
        <v>332</v>
      </c>
      <c r="AL12" s="867">
        <v>1</v>
      </c>
      <c r="AM12" s="867" t="s">
        <v>332</v>
      </c>
      <c r="AN12" s="867">
        <v>3</v>
      </c>
      <c r="AO12" s="869" t="s">
        <v>332</v>
      </c>
    </row>
    <row r="13" spans="1:41" s="19" customFormat="1" ht="14.25" customHeight="1">
      <c r="A13" s="866"/>
      <c r="B13" s="782" t="s">
        <v>381</v>
      </c>
      <c r="C13" s="865">
        <f t="shared" si="2"/>
        <v>290</v>
      </c>
      <c r="D13" s="867">
        <v>96</v>
      </c>
      <c r="E13" s="867" t="s">
        <v>332</v>
      </c>
      <c r="F13" s="867">
        <v>1</v>
      </c>
      <c r="G13" s="868">
        <v>6</v>
      </c>
      <c r="H13" s="867">
        <v>9</v>
      </c>
      <c r="I13" s="867" t="s">
        <v>332</v>
      </c>
      <c r="J13" s="867" t="s">
        <v>332</v>
      </c>
      <c r="K13" s="867">
        <v>6</v>
      </c>
      <c r="L13" s="867">
        <v>16</v>
      </c>
      <c r="M13" s="867">
        <v>1</v>
      </c>
      <c r="N13" s="867">
        <v>1</v>
      </c>
      <c r="O13" s="867">
        <v>32</v>
      </c>
      <c r="P13" s="867">
        <v>22</v>
      </c>
      <c r="Q13" s="867" t="s">
        <v>332</v>
      </c>
      <c r="R13" s="867" t="s">
        <v>332</v>
      </c>
      <c r="S13" s="867">
        <v>8</v>
      </c>
      <c r="T13" s="867" t="s">
        <v>332</v>
      </c>
      <c r="U13" s="867" t="s">
        <v>332</v>
      </c>
      <c r="V13" s="867" t="s">
        <v>332</v>
      </c>
      <c r="W13" s="867">
        <v>8</v>
      </c>
      <c r="X13" s="867" t="s">
        <v>332</v>
      </c>
      <c r="Y13" s="867">
        <v>1</v>
      </c>
      <c r="Z13" s="867">
        <v>21</v>
      </c>
      <c r="AA13" s="867">
        <v>12</v>
      </c>
      <c r="AB13" s="867" t="s">
        <v>332</v>
      </c>
      <c r="AC13" s="867">
        <v>8</v>
      </c>
      <c r="AD13" s="867">
        <v>9</v>
      </c>
      <c r="AE13" s="867" t="s">
        <v>332</v>
      </c>
      <c r="AF13" s="867" t="s">
        <v>332</v>
      </c>
      <c r="AG13" s="868">
        <v>1</v>
      </c>
      <c r="AH13" s="867">
        <v>10</v>
      </c>
      <c r="AI13" s="867">
        <v>2</v>
      </c>
      <c r="AJ13" s="867">
        <v>1</v>
      </c>
      <c r="AK13" s="867" t="s">
        <v>332</v>
      </c>
      <c r="AL13" s="867">
        <v>15</v>
      </c>
      <c r="AM13" s="867" t="s">
        <v>332</v>
      </c>
      <c r="AN13" s="867">
        <v>1</v>
      </c>
      <c r="AO13" s="869">
        <v>3</v>
      </c>
    </row>
    <row r="14" spans="1:41" s="19" customFormat="1" ht="14.25" customHeight="1">
      <c r="A14" s="866"/>
      <c r="B14" s="777" t="s">
        <v>382</v>
      </c>
      <c r="C14" s="865">
        <f t="shared" si="2"/>
        <v>267</v>
      </c>
      <c r="D14" s="867">
        <v>88</v>
      </c>
      <c r="E14" s="867">
        <v>2</v>
      </c>
      <c r="F14" s="867">
        <v>2</v>
      </c>
      <c r="G14" s="868">
        <v>11</v>
      </c>
      <c r="H14" s="867">
        <v>3</v>
      </c>
      <c r="I14" s="867" t="s">
        <v>332</v>
      </c>
      <c r="J14" s="867" t="s">
        <v>332</v>
      </c>
      <c r="K14" s="867">
        <v>16</v>
      </c>
      <c r="L14" s="867">
        <v>8</v>
      </c>
      <c r="M14" s="867">
        <v>2</v>
      </c>
      <c r="N14" s="867">
        <v>4</v>
      </c>
      <c r="O14" s="867">
        <v>25</v>
      </c>
      <c r="P14" s="867">
        <v>24</v>
      </c>
      <c r="Q14" s="867" t="s">
        <v>332</v>
      </c>
      <c r="R14" s="867" t="s">
        <v>332</v>
      </c>
      <c r="S14" s="867">
        <v>2</v>
      </c>
      <c r="T14" s="867" t="s">
        <v>332</v>
      </c>
      <c r="U14" s="867" t="s">
        <v>332</v>
      </c>
      <c r="V14" s="867" t="s">
        <v>332</v>
      </c>
      <c r="W14" s="867">
        <v>7</v>
      </c>
      <c r="X14" s="867" t="s">
        <v>332</v>
      </c>
      <c r="Y14" s="867">
        <v>2</v>
      </c>
      <c r="Z14" s="867">
        <v>16</v>
      </c>
      <c r="AA14" s="867">
        <v>16</v>
      </c>
      <c r="AB14" s="867" t="s">
        <v>332</v>
      </c>
      <c r="AC14" s="867">
        <v>4</v>
      </c>
      <c r="AD14" s="867">
        <v>7</v>
      </c>
      <c r="AE14" s="867" t="s">
        <v>332</v>
      </c>
      <c r="AF14" s="867" t="s">
        <v>332</v>
      </c>
      <c r="AG14" s="868">
        <v>4</v>
      </c>
      <c r="AH14" s="867">
        <v>2</v>
      </c>
      <c r="AI14" s="867">
        <v>4</v>
      </c>
      <c r="AJ14" s="867">
        <v>2</v>
      </c>
      <c r="AK14" s="867">
        <v>1</v>
      </c>
      <c r="AL14" s="867">
        <v>14</v>
      </c>
      <c r="AM14" s="867" t="s">
        <v>332</v>
      </c>
      <c r="AN14" s="867">
        <v>1</v>
      </c>
      <c r="AO14" s="869" t="s">
        <v>332</v>
      </c>
    </row>
    <row r="15" spans="1:41" s="19" customFormat="1" ht="14.25" customHeight="1">
      <c r="A15" s="866"/>
      <c r="B15" s="777" t="s">
        <v>383</v>
      </c>
      <c r="C15" s="865">
        <f t="shared" si="2"/>
        <v>374</v>
      </c>
      <c r="D15" s="867">
        <v>84</v>
      </c>
      <c r="E15" s="867">
        <v>1</v>
      </c>
      <c r="F15" s="867">
        <v>4</v>
      </c>
      <c r="G15" s="868">
        <v>12</v>
      </c>
      <c r="H15" s="867">
        <v>13</v>
      </c>
      <c r="I15" s="867">
        <v>1</v>
      </c>
      <c r="J15" s="867">
        <v>1</v>
      </c>
      <c r="K15" s="867">
        <v>50</v>
      </c>
      <c r="L15" s="867">
        <v>3</v>
      </c>
      <c r="M15" s="867" t="s">
        <v>332</v>
      </c>
      <c r="N15" s="867">
        <v>2</v>
      </c>
      <c r="O15" s="867">
        <v>26</v>
      </c>
      <c r="P15" s="867">
        <v>27</v>
      </c>
      <c r="Q15" s="867">
        <v>4</v>
      </c>
      <c r="R15" s="867" t="s">
        <v>332</v>
      </c>
      <c r="S15" s="867">
        <v>12</v>
      </c>
      <c r="T15" s="867" t="s">
        <v>332</v>
      </c>
      <c r="U15" s="867">
        <v>7</v>
      </c>
      <c r="V15" s="867">
        <v>10</v>
      </c>
      <c r="W15" s="867">
        <v>14</v>
      </c>
      <c r="X15" s="867">
        <v>9</v>
      </c>
      <c r="Y15" s="867">
        <v>4</v>
      </c>
      <c r="Z15" s="867">
        <v>19</v>
      </c>
      <c r="AA15" s="867">
        <v>15</v>
      </c>
      <c r="AB15" s="867" t="s">
        <v>332</v>
      </c>
      <c r="AC15" s="867">
        <v>9</v>
      </c>
      <c r="AD15" s="867">
        <v>10</v>
      </c>
      <c r="AE15" s="867" t="s">
        <v>332</v>
      </c>
      <c r="AF15" s="867" t="s">
        <v>332</v>
      </c>
      <c r="AG15" s="868" t="s">
        <v>332</v>
      </c>
      <c r="AH15" s="867">
        <v>8</v>
      </c>
      <c r="AI15" s="867">
        <v>15</v>
      </c>
      <c r="AJ15" s="867">
        <v>1</v>
      </c>
      <c r="AK15" s="867" t="s">
        <v>332</v>
      </c>
      <c r="AL15" s="867">
        <v>7</v>
      </c>
      <c r="AM15" s="867" t="s">
        <v>332</v>
      </c>
      <c r="AN15" s="867">
        <v>2</v>
      </c>
      <c r="AO15" s="869">
        <v>4</v>
      </c>
    </row>
    <row r="16" spans="1:41" s="19" customFormat="1" ht="14.25" customHeight="1">
      <c r="A16" s="866"/>
      <c r="B16" s="777" t="s">
        <v>384</v>
      </c>
      <c r="C16" s="865">
        <f t="shared" si="2"/>
        <v>263</v>
      </c>
      <c r="D16" s="867">
        <v>73</v>
      </c>
      <c r="E16" s="867">
        <v>2</v>
      </c>
      <c r="F16" s="867" t="s">
        <v>332</v>
      </c>
      <c r="G16" s="868">
        <v>16</v>
      </c>
      <c r="H16" s="867">
        <v>10</v>
      </c>
      <c r="I16" s="867">
        <v>1</v>
      </c>
      <c r="J16" s="867" t="s">
        <v>332</v>
      </c>
      <c r="K16" s="867">
        <v>18</v>
      </c>
      <c r="L16" s="867">
        <v>6</v>
      </c>
      <c r="M16" s="867" t="s">
        <v>332</v>
      </c>
      <c r="N16" s="867" t="s">
        <v>332</v>
      </c>
      <c r="O16" s="867">
        <v>32</v>
      </c>
      <c r="P16" s="867">
        <v>27</v>
      </c>
      <c r="Q16" s="867" t="s">
        <v>332</v>
      </c>
      <c r="R16" s="867" t="s">
        <v>332</v>
      </c>
      <c r="S16" s="867">
        <v>6</v>
      </c>
      <c r="T16" s="867" t="s">
        <v>332</v>
      </c>
      <c r="U16" s="867">
        <v>5</v>
      </c>
      <c r="V16" s="867" t="s">
        <v>332</v>
      </c>
      <c r="W16" s="867">
        <v>12</v>
      </c>
      <c r="X16" s="867" t="s">
        <v>332</v>
      </c>
      <c r="Y16" s="867">
        <v>3</v>
      </c>
      <c r="Z16" s="867">
        <v>18</v>
      </c>
      <c r="AA16" s="867">
        <v>10</v>
      </c>
      <c r="AB16" s="867" t="s">
        <v>332</v>
      </c>
      <c r="AC16" s="867">
        <v>7</v>
      </c>
      <c r="AD16" s="867">
        <v>2</v>
      </c>
      <c r="AE16" s="867" t="s">
        <v>332</v>
      </c>
      <c r="AF16" s="867" t="s">
        <v>332</v>
      </c>
      <c r="AG16" s="868">
        <v>1</v>
      </c>
      <c r="AH16" s="867">
        <v>2</v>
      </c>
      <c r="AI16" s="867">
        <v>4</v>
      </c>
      <c r="AJ16" s="867" t="s">
        <v>332</v>
      </c>
      <c r="AK16" s="867" t="s">
        <v>332</v>
      </c>
      <c r="AL16" s="867">
        <v>7</v>
      </c>
      <c r="AM16" s="867" t="s">
        <v>332</v>
      </c>
      <c r="AN16" s="867" t="s">
        <v>332</v>
      </c>
      <c r="AO16" s="869">
        <v>1</v>
      </c>
    </row>
    <row r="17" spans="1:41" s="19" customFormat="1" ht="14.25" customHeight="1">
      <c r="A17" s="866"/>
      <c r="B17" s="777" t="s">
        <v>385</v>
      </c>
      <c r="C17" s="865">
        <f t="shared" si="2"/>
        <v>344</v>
      </c>
      <c r="D17" s="867">
        <v>89</v>
      </c>
      <c r="E17" s="867">
        <v>1</v>
      </c>
      <c r="F17" s="867">
        <v>2</v>
      </c>
      <c r="G17" s="868">
        <v>11</v>
      </c>
      <c r="H17" s="867">
        <v>13</v>
      </c>
      <c r="I17" s="867" t="s">
        <v>332</v>
      </c>
      <c r="J17" s="867" t="s">
        <v>332</v>
      </c>
      <c r="K17" s="867">
        <v>26</v>
      </c>
      <c r="L17" s="867">
        <v>41</v>
      </c>
      <c r="M17" s="867" t="s">
        <v>332</v>
      </c>
      <c r="N17" s="867">
        <v>3</v>
      </c>
      <c r="O17" s="867">
        <v>34</v>
      </c>
      <c r="P17" s="867">
        <v>24</v>
      </c>
      <c r="Q17" s="867" t="s">
        <v>332</v>
      </c>
      <c r="R17" s="867" t="s">
        <v>332</v>
      </c>
      <c r="S17" s="867">
        <v>9</v>
      </c>
      <c r="T17" s="867" t="s">
        <v>332</v>
      </c>
      <c r="U17" s="867" t="s">
        <v>332</v>
      </c>
      <c r="V17" s="867">
        <v>1</v>
      </c>
      <c r="W17" s="867">
        <v>14</v>
      </c>
      <c r="X17" s="867">
        <v>1</v>
      </c>
      <c r="Y17" s="867">
        <v>2</v>
      </c>
      <c r="Z17" s="867">
        <v>15</v>
      </c>
      <c r="AA17" s="867">
        <v>9</v>
      </c>
      <c r="AB17" s="867" t="s">
        <v>332</v>
      </c>
      <c r="AC17" s="867">
        <v>10</v>
      </c>
      <c r="AD17" s="867">
        <v>9</v>
      </c>
      <c r="AE17" s="867" t="s">
        <v>332</v>
      </c>
      <c r="AF17" s="867" t="s">
        <v>332</v>
      </c>
      <c r="AG17" s="868">
        <v>4</v>
      </c>
      <c r="AH17" s="867">
        <v>7</v>
      </c>
      <c r="AI17" s="867">
        <v>6</v>
      </c>
      <c r="AJ17" s="867">
        <v>2</v>
      </c>
      <c r="AK17" s="867" t="s">
        <v>332</v>
      </c>
      <c r="AL17" s="867">
        <v>10</v>
      </c>
      <c r="AM17" s="867" t="s">
        <v>332</v>
      </c>
      <c r="AN17" s="867">
        <v>1</v>
      </c>
      <c r="AO17" s="869" t="s">
        <v>332</v>
      </c>
    </row>
    <row r="18" spans="1:41" s="19" customFormat="1" ht="14.25" customHeight="1">
      <c r="A18" s="866"/>
      <c r="B18" s="777" t="s">
        <v>386</v>
      </c>
      <c r="C18" s="865">
        <f t="shared" si="2"/>
        <v>1446</v>
      </c>
      <c r="D18" s="867">
        <v>277</v>
      </c>
      <c r="E18" s="867">
        <v>4</v>
      </c>
      <c r="F18" s="867">
        <v>32</v>
      </c>
      <c r="G18" s="868">
        <v>78</v>
      </c>
      <c r="H18" s="867">
        <v>67</v>
      </c>
      <c r="I18" s="867" t="s">
        <v>332</v>
      </c>
      <c r="J18" s="867">
        <v>2</v>
      </c>
      <c r="K18" s="867">
        <v>53</v>
      </c>
      <c r="L18" s="867">
        <v>44</v>
      </c>
      <c r="M18" s="867">
        <v>2</v>
      </c>
      <c r="N18" s="867">
        <v>14</v>
      </c>
      <c r="O18" s="867">
        <v>78</v>
      </c>
      <c r="P18" s="867">
        <v>82</v>
      </c>
      <c r="Q18" s="867">
        <v>25</v>
      </c>
      <c r="R18" s="867">
        <v>12</v>
      </c>
      <c r="S18" s="867">
        <v>37</v>
      </c>
      <c r="T18" s="867">
        <v>7</v>
      </c>
      <c r="U18" s="867">
        <v>23</v>
      </c>
      <c r="V18" s="867">
        <v>2</v>
      </c>
      <c r="W18" s="867">
        <v>49</v>
      </c>
      <c r="X18" s="867">
        <v>2</v>
      </c>
      <c r="Y18" s="867">
        <v>12</v>
      </c>
      <c r="Z18" s="867">
        <v>64</v>
      </c>
      <c r="AA18" s="867">
        <v>35</v>
      </c>
      <c r="AB18" s="867" t="s">
        <v>332</v>
      </c>
      <c r="AC18" s="867">
        <v>43</v>
      </c>
      <c r="AD18" s="867">
        <v>45</v>
      </c>
      <c r="AE18" s="867" t="s">
        <v>332</v>
      </c>
      <c r="AF18" s="867">
        <v>1</v>
      </c>
      <c r="AG18" s="868">
        <v>2</v>
      </c>
      <c r="AH18" s="867">
        <v>46</v>
      </c>
      <c r="AI18" s="867">
        <v>45</v>
      </c>
      <c r="AJ18" s="867">
        <v>12</v>
      </c>
      <c r="AK18" s="867">
        <v>27</v>
      </c>
      <c r="AL18" s="867">
        <v>202</v>
      </c>
      <c r="AM18" s="867" t="s">
        <v>332</v>
      </c>
      <c r="AN18" s="867">
        <v>18</v>
      </c>
      <c r="AO18" s="869">
        <v>4</v>
      </c>
    </row>
    <row r="19" spans="1:41" s="876" customFormat="1" ht="14.25" customHeight="1">
      <c r="A19" s="870"/>
      <c r="B19" s="784" t="s">
        <v>80</v>
      </c>
      <c r="C19" s="871">
        <f t="shared" si="2"/>
        <v>357</v>
      </c>
      <c r="D19" s="872">
        <v>71</v>
      </c>
      <c r="E19" s="872">
        <v>1</v>
      </c>
      <c r="F19" s="872">
        <v>8</v>
      </c>
      <c r="G19" s="873">
        <v>17</v>
      </c>
      <c r="H19" s="872">
        <v>10</v>
      </c>
      <c r="I19" s="872" t="s">
        <v>332</v>
      </c>
      <c r="J19" s="872" t="s">
        <v>332</v>
      </c>
      <c r="K19" s="872">
        <v>21</v>
      </c>
      <c r="L19" s="872">
        <v>40</v>
      </c>
      <c r="M19" s="872">
        <v>3</v>
      </c>
      <c r="N19" s="872">
        <v>7</v>
      </c>
      <c r="O19" s="872">
        <v>42</v>
      </c>
      <c r="P19" s="872">
        <v>38</v>
      </c>
      <c r="Q19" s="872" t="s">
        <v>332</v>
      </c>
      <c r="R19" s="872" t="s">
        <v>332</v>
      </c>
      <c r="S19" s="872">
        <v>5</v>
      </c>
      <c r="T19" s="872">
        <v>4</v>
      </c>
      <c r="U19" s="872" t="s">
        <v>332</v>
      </c>
      <c r="V19" s="872" t="s">
        <v>332</v>
      </c>
      <c r="W19" s="872">
        <v>9</v>
      </c>
      <c r="X19" s="872" t="s">
        <v>332</v>
      </c>
      <c r="Y19" s="872">
        <v>2</v>
      </c>
      <c r="Z19" s="872">
        <v>15</v>
      </c>
      <c r="AA19" s="872">
        <v>10</v>
      </c>
      <c r="AB19" s="872" t="s">
        <v>332</v>
      </c>
      <c r="AC19" s="872">
        <v>10</v>
      </c>
      <c r="AD19" s="872">
        <v>10</v>
      </c>
      <c r="AE19" s="872" t="s">
        <v>332</v>
      </c>
      <c r="AF19" s="872">
        <v>1</v>
      </c>
      <c r="AG19" s="874">
        <v>3</v>
      </c>
      <c r="AH19" s="872">
        <v>4</v>
      </c>
      <c r="AI19" s="872">
        <v>8</v>
      </c>
      <c r="AJ19" s="872">
        <v>1</v>
      </c>
      <c r="AK19" s="872" t="s">
        <v>332</v>
      </c>
      <c r="AL19" s="872">
        <v>17</v>
      </c>
      <c r="AM19" s="872" t="s">
        <v>332</v>
      </c>
      <c r="AN19" s="872" t="s">
        <v>332</v>
      </c>
      <c r="AO19" s="875" t="s">
        <v>332</v>
      </c>
    </row>
    <row r="20" spans="1:41" s="791" customFormat="1" ht="12.75" customHeight="1">
      <c r="A20" s="580" t="s">
        <v>324</v>
      </c>
      <c r="B20" s="581" t="s">
        <v>204</v>
      </c>
      <c r="C20" s="612">
        <f t="shared" si="2"/>
        <v>987</v>
      </c>
      <c r="D20" s="612">
        <v>251</v>
      </c>
      <c r="E20" s="613">
        <v>3</v>
      </c>
      <c r="F20" s="584">
        <v>9</v>
      </c>
      <c r="G20" s="584">
        <v>34</v>
      </c>
      <c r="H20" s="584">
        <v>43</v>
      </c>
      <c r="I20" s="584" t="s">
        <v>332</v>
      </c>
      <c r="J20" s="584" t="s">
        <v>332</v>
      </c>
      <c r="K20" s="584">
        <v>56</v>
      </c>
      <c r="L20" s="584">
        <v>34</v>
      </c>
      <c r="M20" s="584" t="s">
        <v>332</v>
      </c>
      <c r="N20" s="584">
        <v>16</v>
      </c>
      <c r="O20" s="584">
        <v>107</v>
      </c>
      <c r="P20" s="584">
        <v>68</v>
      </c>
      <c r="Q20" s="584">
        <v>9</v>
      </c>
      <c r="R20" s="584">
        <v>2</v>
      </c>
      <c r="S20" s="584">
        <v>35</v>
      </c>
      <c r="T20" s="614">
        <v>6</v>
      </c>
      <c r="U20" s="613">
        <v>14</v>
      </c>
      <c r="V20" s="584">
        <v>2</v>
      </c>
      <c r="W20" s="584">
        <v>34</v>
      </c>
      <c r="X20" s="584">
        <v>3</v>
      </c>
      <c r="Y20" s="584">
        <v>5</v>
      </c>
      <c r="Z20" s="584">
        <v>52</v>
      </c>
      <c r="AA20" s="584">
        <v>41</v>
      </c>
      <c r="AB20" s="584" t="s">
        <v>332</v>
      </c>
      <c r="AC20" s="584">
        <v>22</v>
      </c>
      <c r="AD20" s="584">
        <v>21</v>
      </c>
      <c r="AE20" s="584" t="s">
        <v>332</v>
      </c>
      <c r="AF20" s="584">
        <v>1</v>
      </c>
      <c r="AG20" s="584">
        <v>8</v>
      </c>
      <c r="AH20" s="584">
        <v>22</v>
      </c>
      <c r="AI20" s="584">
        <v>26</v>
      </c>
      <c r="AJ20" s="584">
        <v>4</v>
      </c>
      <c r="AK20" s="584">
        <v>2</v>
      </c>
      <c r="AL20" s="584">
        <v>49</v>
      </c>
      <c r="AM20" s="584" t="s">
        <v>332</v>
      </c>
      <c r="AN20" s="584">
        <v>6</v>
      </c>
      <c r="AO20" s="615">
        <v>2</v>
      </c>
    </row>
    <row r="21" spans="1:41" s="791" customFormat="1" ht="12.75" customHeight="1">
      <c r="A21" s="580" t="s">
        <v>325</v>
      </c>
      <c r="B21" s="581" t="s">
        <v>205</v>
      </c>
      <c r="C21" s="612">
        <f t="shared" si="2"/>
        <v>1047</v>
      </c>
      <c r="D21" s="616">
        <v>309</v>
      </c>
      <c r="E21" s="616">
        <v>6</v>
      </c>
      <c r="F21" s="616">
        <v>7</v>
      </c>
      <c r="G21" s="616">
        <v>32</v>
      </c>
      <c r="H21" s="616">
        <v>36</v>
      </c>
      <c r="I21" s="616">
        <v>1</v>
      </c>
      <c r="J21" s="616">
        <v>1</v>
      </c>
      <c r="K21" s="616">
        <v>63</v>
      </c>
      <c r="L21" s="616">
        <v>18</v>
      </c>
      <c r="M21" s="616">
        <v>2</v>
      </c>
      <c r="N21" s="616">
        <v>8</v>
      </c>
      <c r="O21" s="616">
        <v>106</v>
      </c>
      <c r="P21" s="616">
        <v>106</v>
      </c>
      <c r="Q21" s="616">
        <v>9</v>
      </c>
      <c r="R21" s="616" t="s">
        <v>332</v>
      </c>
      <c r="S21" s="616">
        <v>27</v>
      </c>
      <c r="T21" s="617">
        <v>1</v>
      </c>
      <c r="U21" s="618">
        <v>11</v>
      </c>
      <c r="V21" s="616">
        <v>1</v>
      </c>
      <c r="W21" s="616">
        <v>37</v>
      </c>
      <c r="X21" s="616">
        <v>1</v>
      </c>
      <c r="Y21" s="616">
        <v>6</v>
      </c>
      <c r="Z21" s="616">
        <v>58</v>
      </c>
      <c r="AA21" s="616">
        <v>37</v>
      </c>
      <c r="AB21" s="616" t="s">
        <v>332</v>
      </c>
      <c r="AC21" s="616">
        <v>31</v>
      </c>
      <c r="AD21" s="616">
        <v>17</v>
      </c>
      <c r="AE21" s="616">
        <v>1</v>
      </c>
      <c r="AF21" s="616">
        <v>1</v>
      </c>
      <c r="AG21" s="616">
        <v>11</v>
      </c>
      <c r="AH21" s="616">
        <v>21</v>
      </c>
      <c r="AI21" s="616">
        <v>15</v>
      </c>
      <c r="AJ21" s="616">
        <v>5</v>
      </c>
      <c r="AK21" s="616">
        <v>4</v>
      </c>
      <c r="AL21" s="616">
        <v>46</v>
      </c>
      <c r="AM21" s="616" t="s">
        <v>332</v>
      </c>
      <c r="AN21" s="616">
        <v>7</v>
      </c>
      <c r="AO21" s="619">
        <v>5</v>
      </c>
    </row>
    <row r="22" spans="1:41" s="791" customFormat="1" ht="12.75" customHeight="1">
      <c r="A22" s="580" t="s">
        <v>326</v>
      </c>
      <c r="B22" s="581" t="s">
        <v>206</v>
      </c>
      <c r="C22" s="612">
        <f t="shared" si="2"/>
        <v>1249</v>
      </c>
      <c r="D22" s="612">
        <v>288</v>
      </c>
      <c r="E22" s="612">
        <v>3</v>
      </c>
      <c r="F22" s="612">
        <v>11</v>
      </c>
      <c r="G22" s="612">
        <v>62</v>
      </c>
      <c r="H22" s="612">
        <v>39</v>
      </c>
      <c r="I22" s="612">
        <v>1</v>
      </c>
      <c r="J22" s="612">
        <v>6</v>
      </c>
      <c r="K22" s="612">
        <v>73</v>
      </c>
      <c r="L22" s="612">
        <v>57</v>
      </c>
      <c r="M22" s="612">
        <v>2</v>
      </c>
      <c r="N22" s="612">
        <v>11</v>
      </c>
      <c r="O22" s="612">
        <v>117</v>
      </c>
      <c r="P22" s="612">
        <v>75</v>
      </c>
      <c r="Q22" s="612">
        <v>8</v>
      </c>
      <c r="R22" s="612" t="s">
        <v>332</v>
      </c>
      <c r="S22" s="612">
        <v>29</v>
      </c>
      <c r="T22" s="617">
        <v>4</v>
      </c>
      <c r="U22" s="620">
        <v>14</v>
      </c>
      <c r="V22" s="612">
        <v>2</v>
      </c>
      <c r="W22" s="612">
        <v>38</v>
      </c>
      <c r="X22" s="612">
        <v>4</v>
      </c>
      <c r="Y22" s="612">
        <v>4</v>
      </c>
      <c r="Z22" s="612">
        <v>76</v>
      </c>
      <c r="AA22" s="612">
        <v>46</v>
      </c>
      <c r="AB22" s="612" t="s">
        <v>332</v>
      </c>
      <c r="AC22" s="612">
        <v>40</v>
      </c>
      <c r="AD22" s="612">
        <v>29</v>
      </c>
      <c r="AE22" s="612" t="s">
        <v>332</v>
      </c>
      <c r="AF22" s="612">
        <v>2</v>
      </c>
      <c r="AG22" s="612">
        <v>14</v>
      </c>
      <c r="AH22" s="612">
        <v>20</v>
      </c>
      <c r="AI22" s="612">
        <v>35</v>
      </c>
      <c r="AJ22" s="612">
        <v>9</v>
      </c>
      <c r="AK22" s="612">
        <v>19</v>
      </c>
      <c r="AL22" s="612">
        <v>87</v>
      </c>
      <c r="AM22" s="612" t="s">
        <v>332</v>
      </c>
      <c r="AN22" s="612">
        <v>22</v>
      </c>
      <c r="AO22" s="619">
        <v>2</v>
      </c>
    </row>
    <row r="23" spans="1:41" s="791" customFormat="1" ht="12.75" customHeight="1">
      <c r="A23" s="580" t="s">
        <v>327</v>
      </c>
      <c r="B23" s="581" t="s">
        <v>207</v>
      </c>
      <c r="C23" s="621">
        <f t="shared" si="2"/>
        <v>145</v>
      </c>
      <c r="D23" s="622">
        <v>58</v>
      </c>
      <c r="E23" s="622">
        <v>3</v>
      </c>
      <c r="F23" s="622">
        <v>1</v>
      </c>
      <c r="G23" s="622">
        <v>1</v>
      </c>
      <c r="H23" s="622">
        <v>1</v>
      </c>
      <c r="I23" s="622" t="s">
        <v>332</v>
      </c>
      <c r="J23" s="622" t="s">
        <v>332</v>
      </c>
      <c r="K23" s="622">
        <v>7</v>
      </c>
      <c r="L23" s="622">
        <v>4</v>
      </c>
      <c r="M23" s="622" t="s">
        <v>332</v>
      </c>
      <c r="N23" s="622" t="s">
        <v>332</v>
      </c>
      <c r="O23" s="622">
        <v>7</v>
      </c>
      <c r="P23" s="622">
        <v>11</v>
      </c>
      <c r="Q23" s="622">
        <v>3</v>
      </c>
      <c r="R23" s="622" t="s">
        <v>332</v>
      </c>
      <c r="S23" s="622">
        <v>2</v>
      </c>
      <c r="T23" s="623" t="s">
        <v>332</v>
      </c>
      <c r="U23" s="624" t="s">
        <v>332</v>
      </c>
      <c r="V23" s="622">
        <v>1</v>
      </c>
      <c r="W23" s="622">
        <v>7</v>
      </c>
      <c r="X23" s="622" t="s">
        <v>332</v>
      </c>
      <c r="Y23" s="622">
        <v>1</v>
      </c>
      <c r="Z23" s="622">
        <v>10</v>
      </c>
      <c r="AA23" s="622">
        <v>7</v>
      </c>
      <c r="AB23" s="622" t="s">
        <v>332</v>
      </c>
      <c r="AC23" s="622">
        <v>9</v>
      </c>
      <c r="AD23" s="622">
        <v>2</v>
      </c>
      <c r="AE23" s="622" t="s">
        <v>332</v>
      </c>
      <c r="AF23" s="622">
        <v>1</v>
      </c>
      <c r="AG23" s="622" t="s">
        <v>332</v>
      </c>
      <c r="AH23" s="622">
        <v>1</v>
      </c>
      <c r="AI23" s="622">
        <v>3</v>
      </c>
      <c r="AJ23" s="622" t="s">
        <v>332</v>
      </c>
      <c r="AK23" s="622" t="s">
        <v>332</v>
      </c>
      <c r="AL23" s="622">
        <v>5</v>
      </c>
      <c r="AM23" s="622" t="s">
        <v>332</v>
      </c>
      <c r="AN23" s="622" t="s">
        <v>332</v>
      </c>
      <c r="AO23" s="625" t="s">
        <v>332</v>
      </c>
    </row>
    <row r="24" spans="1:41" s="1128" customFormat="1" ht="12.75" customHeight="1">
      <c r="A24" s="586" t="s">
        <v>208</v>
      </c>
      <c r="B24" s="587"/>
      <c r="C24" s="1027">
        <f>SUM(C25:C27)</f>
        <v>625</v>
      </c>
      <c r="D24" s="1027">
        <f aca="true" t="shared" si="3" ref="D24:AO24">SUM(D25:D27)</f>
        <v>216</v>
      </c>
      <c r="E24" s="1027">
        <f t="shared" si="3"/>
        <v>1</v>
      </c>
      <c r="F24" s="1027">
        <f t="shared" si="3"/>
        <v>5</v>
      </c>
      <c r="G24" s="1027">
        <f t="shared" si="3"/>
        <v>18</v>
      </c>
      <c r="H24" s="1027">
        <f t="shared" si="3"/>
        <v>13</v>
      </c>
      <c r="I24" s="1027">
        <f t="shared" si="3"/>
        <v>0</v>
      </c>
      <c r="J24" s="1027">
        <f t="shared" si="3"/>
        <v>2</v>
      </c>
      <c r="K24" s="1027">
        <f t="shared" si="3"/>
        <v>43</v>
      </c>
      <c r="L24" s="1027">
        <f t="shared" si="3"/>
        <v>14</v>
      </c>
      <c r="M24" s="1027">
        <f t="shared" si="3"/>
        <v>0</v>
      </c>
      <c r="N24" s="1027">
        <f t="shared" si="3"/>
        <v>2</v>
      </c>
      <c r="O24" s="1027">
        <f t="shared" si="3"/>
        <v>59</v>
      </c>
      <c r="P24" s="1027">
        <f t="shared" si="3"/>
        <v>49</v>
      </c>
      <c r="Q24" s="1027">
        <f t="shared" si="3"/>
        <v>1</v>
      </c>
      <c r="R24" s="1027">
        <f t="shared" si="3"/>
        <v>0</v>
      </c>
      <c r="S24" s="1027">
        <f t="shared" si="3"/>
        <v>9</v>
      </c>
      <c r="T24" s="1165">
        <f t="shared" si="3"/>
        <v>0</v>
      </c>
      <c r="U24" s="1166">
        <f t="shared" si="3"/>
        <v>0</v>
      </c>
      <c r="V24" s="1027">
        <f t="shared" si="3"/>
        <v>0</v>
      </c>
      <c r="W24" s="1027">
        <f t="shared" si="3"/>
        <v>24</v>
      </c>
      <c r="X24" s="1027">
        <f t="shared" si="3"/>
        <v>1</v>
      </c>
      <c r="Y24" s="1027">
        <f t="shared" si="3"/>
        <v>1</v>
      </c>
      <c r="Z24" s="1027">
        <f t="shared" si="3"/>
        <v>37</v>
      </c>
      <c r="AA24" s="1027">
        <f t="shared" si="3"/>
        <v>24</v>
      </c>
      <c r="AB24" s="1027">
        <f t="shared" si="3"/>
        <v>0</v>
      </c>
      <c r="AC24" s="1027">
        <f t="shared" si="3"/>
        <v>26</v>
      </c>
      <c r="AD24" s="1027">
        <f t="shared" si="3"/>
        <v>20</v>
      </c>
      <c r="AE24" s="1027">
        <f t="shared" si="3"/>
        <v>0</v>
      </c>
      <c r="AF24" s="1027">
        <f t="shared" si="3"/>
        <v>1</v>
      </c>
      <c r="AG24" s="1027">
        <f t="shared" si="3"/>
        <v>3</v>
      </c>
      <c r="AH24" s="1027">
        <f t="shared" si="3"/>
        <v>8</v>
      </c>
      <c r="AI24" s="1027">
        <f t="shared" si="3"/>
        <v>10</v>
      </c>
      <c r="AJ24" s="1027">
        <f t="shared" si="3"/>
        <v>0</v>
      </c>
      <c r="AK24" s="1027">
        <f t="shared" si="3"/>
        <v>1</v>
      </c>
      <c r="AL24" s="1027">
        <f t="shared" si="3"/>
        <v>27</v>
      </c>
      <c r="AM24" s="1027">
        <f t="shared" si="3"/>
        <v>0</v>
      </c>
      <c r="AN24" s="1027">
        <f t="shared" si="3"/>
        <v>2</v>
      </c>
      <c r="AO24" s="1167">
        <f t="shared" si="3"/>
        <v>8</v>
      </c>
    </row>
    <row r="25" spans="1:41" s="791" customFormat="1" ht="12.75" customHeight="1">
      <c r="A25" s="588"/>
      <c r="B25" s="589" t="s">
        <v>209</v>
      </c>
      <c r="C25" s="578">
        <f t="shared" si="2"/>
        <v>342</v>
      </c>
      <c r="D25" s="578">
        <v>99</v>
      </c>
      <c r="E25" s="626">
        <v>1</v>
      </c>
      <c r="F25" s="578">
        <v>5</v>
      </c>
      <c r="G25" s="578">
        <v>11</v>
      </c>
      <c r="H25" s="578">
        <v>8</v>
      </c>
      <c r="I25" s="578" t="s">
        <v>332</v>
      </c>
      <c r="J25" s="578">
        <v>1</v>
      </c>
      <c r="K25" s="578">
        <v>28</v>
      </c>
      <c r="L25" s="578">
        <v>6</v>
      </c>
      <c r="M25" s="578" t="s">
        <v>332</v>
      </c>
      <c r="N25" s="578">
        <v>1</v>
      </c>
      <c r="O25" s="578">
        <v>31</v>
      </c>
      <c r="P25" s="578">
        <v>24</v>
      </c>
      <c r="Q25" s="578">
        <v>1</v>
      </c>
      <c r="R25" s="578" t="s">
        <v>332</v>
      </c>
      <c r="S25" s="578">
        <v>4</v>
      </c>
      <c r="T25" s="627" t="s">
        <v>332</v>
      </c>
      <c r="U25" s="626" t="s">
        <v>332</v>
      </c>
      <c r="V25" s="578" t="s">
        <v>332</v>
      </c>
      <c r="W25" s="578">
        <v>14</v>
      </c>
      <c r="X25" s="578" t="s">
        <v>332</v>
      </c>
      <c r="Y25" s="578">
        <v>1</v>
      </c>
      <c r="Z25" s="578">
        <v>22</v>
      </c>
      <c r="AA25" s="578">
        <v>13</v>
      </c>
      <c r="AB25" s="578" t="s">
        <v>332</v>
      </c>
      <c r="AC25" s="578">
        <v>19</v>
      </c>
      <c r="AD25" s="578">
        <v>12</v>
      </c>
      <c r="AE25" s="578" t="s">
        <v>332</v>
      </c>
      <c r="AF25" s="578" t="s">
        <v>332</v>
      </c>
      <c r="AG25" s="578">
        <v>1</v>
      </c>
      <c r="AH25" s="578">
        <v>4</v>
      </c>
      <c r="AI25" s="578">
        <v>4</v>
      </c>
      <c r="AJ25" s="578" t="s">
        <v>332</v>
      </c>
      <c r="AK25" s="578">
        <v>1</v>
      </c>
      <c r="AL25" s="578">
        <v>22</v>
      </c>
      <c r="AM25" s="578" t="s">
        <v>332</v>
      </c>
      <c r="AN25" s="578">
        <v>1</v>
      </c>
      <c r="AO25" s="628">
        <v>8</v>
      </c>
    </row>
    <row r="26" spans="1:41" s="791" customFormat="1" ht="12.75" customHeight="1">
      <c r="A26" s="588"/>
      <c r="B26" s="589" t="s">
        <v>210</v>
      </c>
      <c r="C26" s="578">
        <f t="shared" si="2"/>
        <v>255</v>
      </c>
      <c r="D26" s="578">
        <v>101</v>
      </c>
      <c r="E26" s="626" t="s">
        <v>332</v>
      </c>
      <c r="F26" s="578" t="s">
        <v>332</v>
      </c>
      <c r="G26" s="578">
        <v>5</v>
      </c>
      <c r="H26" s="578">
        <v>4</v>
      </c>
      <c r="I26" s="578" t="s">
        <v>332</v>
      </c>
      <c r="J26" s="578" t="s">
        <v>332</v>
      </c>
      <c r="K26" s="578">
        <v>13</v>
      </c>
      <c r="L26" s="578">
        <v>8</v>
      </c>
      <c r="M26" s="578" t="s">
        <v>332</v>
      </c>
      <c r="N26" s="578">
        <v>1</v>
      </c>
      <c r="O26" s="578">
        <v>26</v>
      </c>
      <c r="P26" s="578">
        <v>24</v>
      </c>
      <c r="Q26" s="578" t="s">
        <v>332</v>
      </c>
      <c r="R26" s="578" t="s">
        <v>332</v>
      </c>
      <c r="S26" s="578">
        <v>5</v>
      </c>
      <c r="T26" s="627" t="s">
        <v>332</v>
      </c>
      <c r="U26" s="626" t="s">
        <v>332</v>
      </c>
      <c r="V26" s="578" t="s">
        <v>332</v>
      </c>
      <c r="W26" s="578">
        <v>10</v>
      </c>
      <c r="X26" s="578">
        <v>1</v>
      </c>
      <c r="Y26" s="578" t="s">
        <v>332</v>
      </c>
      <c r="Z26" s="578">
        <v>14</v>
      </c>
      <c r="AA26" s="578">
        <v>9</v>
      </c>
      <c r="AB26" s="578" t="s">
        <v>332</v>
      </c>
      <c r="AC26" s="578">
        <v>7</v>
      </c>
      <c r="AD26" s="578">
        <v>8</v>
      </c>
      <c r="AE26" s="578" t="s">
        <v>332</v>
      </c>
      <c r="AF26" s="578">
        <v>1</v>
      </c>
      <c r="AG26" s="578">
        <v>2</v>
      </c>
      <c r="AH26" s="578">
        <v>4</v>
      </c>
      <c r="AI26" s="578">
        <v>6</v>
      </c>
      <c r="AJ26" s="578" t="s">
        <v>332</v>
      </c>
      <c r="AK26" s="578" t="s">
        <v>332</v>
      </c>
      <c r="AL26" s="578">
        <v>5</v>
      </c>
      <c r="AM26" s="578" t="s">
        <v>332</v>
      </c>
      <c r="AN26" s="578">
        <v>1</v>
      </c>
      <c r="AO26" s="628" t="s">
        <v>332</v>
      </c>
    </row>
    <row r="27" spans="1:41" s="791" customFormat="1" ht="12.75" customHeight="1">
      <c r="A27" s="591"/>
      <c r="B27" s="592" t="s">
        <v>328</v>
      </c>
      <c r="C27" s="629">
        <f t="shared" si="2"/>
        <v>28</v>
      </c>
      <c r="D27" s="629">
        <v>16</v>
      </c>
      <c r="E27" s="630" t="s">
        <v>332</v>
      </c>
      <c r="F27" s="595" t="s">
        <v>332</v>
      </c>
      <c r="G27" s="595">
        <v>2</v>
      </c>
      <c r="H27" s="595">
        <v>1</v>
      </c>
      <c r="I27" s="595" t="s">
        <v>332</v>
      </c>
      <c r="J27" s="595">
        <v>1</v>
      </c>
      <c r="K27" s="595">
        <v>2</v>
      </c>
      <c r="L27" s="595" t="s">
        <v>332</v>
      </c>
      <c r="M27" s="595" t="s">
        <v>332</v>
      </c>
      <c r="N27" s="595" t="s">
        <v>332</v>
      </c>
      <c r="O27" s="595">
        <v>2</v>
      </c>
      <c r="P27" s="595">
        <v>1</v>
      </c>
      <c r="Q27" s="595" t="s">
        <v>332</v>
      </c>
      <c r="R27" s="595" t="s">
        <v>332</v>
      </c>
      <c r="S27" s="595" t="s">
        <v>332</v>
      </c>
      <c r="T27" s="631" t="s">
        <v>332</v>
      </c>
      <c r="U27" s="632" t="s">
        <v>332</v>
      </c>
      <c r="V27" s="595" t="s">
        <v>332</v>
      </c>
      <c r="W27" s="595" t="s">
        <v>332</v>
      </c>
      <c r="X27" s="595" t="s">
        <v>332</v>
      </c>
      <c r="Y27" s="595" t="s">
        <v>332</v>
      </c>
      <c r="Z27" s="595">
        <v>1</v>
      </c>
      <c r="AA27" s="595">
        <v>2</v>
      </c>
      <c r="AB27" s="595" t="s">
        <v>332</v>
      </c>
      <c r="AC27" s="595" t="s">
        <v>332</v>
      </c>
      <c r="AD27" s="595" t="s">
        <v>332</v>
      </c>
      <c r="AE27" s="595" t="s">
        <v>332</v>
      </c>
      <c r="AF27" s="595" t="s">
        <v>332</v>
      </c>
      <c r="AG27" s="595" t="s">
        <v>332</v>
      </c>
      <c r="AH27" s="595" t="s">
        <v>332</v>
      </c>
      <c r="AI27" s="595" t="s">
        <v>332</v>
      </c>
      <c r="AJ27" s="595" t="s">
        <v>332</v>
      </c>
      <c r="AK27" s="595" t="s">
        <v>332</v>
      </c>
      <c r="AL27" s="595" t="s">
        <v>332</v>
      </c>
      <c r="AM27" s="595" t="s">
        <v>332</v>
      </c>
      <c r="AN27" s="595" t="s">
        <v>332</v>
      </c>
      <c r="AO27" s="633" t="s">
        <v>332</v>
      </c>
    </row>
    <row r="28" spans="1:41" s="1128" customFormat="1" ht="12.75" customHeight="1">
      <c r="A28" s="586" t="s">
        <v>211</v>
      </c>
      <c r="B28" s="587"/>
      <c r="C28" s="1029">
        <f aca="true" t="shared" si="4" ref="C28:AO28">SUM(C29:C30)</f>
        <v>527</v>
      </c>
      <c r="D28" s="1029">
        <f t="shared" si="4"/>
        <v>138</v>
      </c>
      <c r="E28" s="1029">
        <f t="shared" si="4"/>
        <v>4</v>
      </c>
      <c r="F28" s="1029">
        <f t="shared" si="4"/>
        <v>5</v>
      </c>
      <c r="G28" s="1029">
        <f t="shared" si="4"/>
        <v>19</v>
      </c>
      <c r="H28" s="1029">
        <f t="shared" si="4"/>
        <v>22</v>
      </c>
      <c r="I28" s="1029">
        <f t="shared" si="4"/>
        <v>1</v>
      </c>
      <c r="J28" s="1029">
        <f t="shared" si="4"/>
        <v>1</v>
      </c>
      <c r="K28" s="1029">
        <f t="shared" si="4"/>
        <v>32</v>
      </c>
      <c r="L28" s="1029">
        <f t="shared" si="4"/>
        <v>28</v>
      </c>
      <c r="M28" s="1029">
        <f t="shared" si="4"/>
        <v>0</v>
      </c>
      <c r="N28" s="1029">
        <f t="shared" si="4"/>
        <v>11</v>
      </c>
      <c r="O28" s="1029">
        <f t="shared" si="4"/>
        <v>49</v>
      </c>
      <c r="P28" s="1029">
        <f t="shared" si="4"/>
        <v>41</v>
      </c>
      <c r="Q28" s="1029">
        <f t="shared" si="4"/>
        <v>1</v>
      </c>
      <c r="R28" s="1029">
        <f t="shared" si="4"/>
        <v>1</v>
      </c>
      <c r="S28" s="1029">
        <f t="shared" si="4"/>
        <v>14</v>
      </c>
      <c r="T28" s="1168">
        <f t="shared" si="4"/>
        <v>5</v>
      </c>
      <c r="U28" s="1169">
        <f t="shared" si="4"/>
        <v>7</v>
      </c>
      <c r="V28" s="1029">
        <f t="shared" si="4"/>
        <v>0</v>
      </c>
      <c r="W28" s="1029">
        <f t="shared" si="4"/>
        <v>17</v>
      </c>
      <c r="X28" s="1029">
        <f t="shared" si="4"/>
        <v>2</v>
      </c>
      <c r="Y28" s="1029">
        <f t="shared" si="4"/>
        <v>5</v>
      </c>
      <c r="Z28" s="1029">
        <f t="shared" si="4"/>
        <v>30</v>
      </c>
      <c r="AA28" s="1029">
        <f t="shared" si="4"/>
        <v>20</v>
      </c>
      <c r="AB28" s="1029">
        <f t="shared" si="4"/>
        <v>0</v>
      </c>
      <c r="AC28" s="1029">
        <f t="shared" si="4"/>
        <v>20</v>
      </c>
      <c r="AD28" s="1029">
        <f t="shared" si="4"/>
        <v>14</v>
      </c>
      <c r="AE28" s="1029">
        <f t="shared" si="4"/>
        <v>0</v>
      </c>
      <c r="AF28" s="1029">
        <f t="shared" si="4"/>
        <v>0</v>
      </c>
      <c r="AG28" s="1029">
        <f t="shared" si="4"/>
        <v>1</v>
      </c>
      <c r="AH28" s="1029">
        <f t="shared" si="4"/>
        <v>5</v>
      </c>
      <c r="AI28" s="1029">
        <f t="shared" si="4"/>
        <v>11</v>
      </c>
      <c r="AJ28" s="1029">
        <f t="shared" si="4"/>
        <v>2</v>
      </c>
      <c r="AK28" s="1029">
        <f t="shared" si="4"/>
        <v>0</v>
      </c>
      <c r="AL28" s="1029">
        <f t="shared" si="4"/>
        <v>12</v>
      </c>
      <c r="AM28" s="1029">
        <f t="shared" si="4"/>
        <v>0</v>
      </c>
      <c r="AN28" s="1029">
        <f t="shared" si="4"/>
        <v>8</v>
      </c>
      <c r="AO28" s="1170">
        <f t="shared" si="4"/>
        <v>1</v>
      </c>
    </row>
    <row r="29" spans="1:41" s="791" customFormat="1" ht="12.75" customHeight="1">
      <c r="A29" s="588"/>
      <c r="B29" s="589" t="s">
        <v>212</v>
      </c>
      <c r="C29" s="578">
        <f t="shared" si="2"/>
        <v>326</v>
      </c>
      <c r="D29" s="634">
        <v>91</v>
      </c>
      <c r="E29" s="578">
        <v>4</v>
      </c>
      <c r="F29" s="578">
        <v>2</v>
      </c>
      <c r="G29" s="578">
        <v>12</v>
      </c>
      <c r="H29" s="578">
        <v>16</v>
      </c>
      <c r="I29" s="578">
        <v>1</v>
      </c>
      <c r="J29" s="578">
        <v>1</v>
      </c>
      <c r="K29" s="578">
        <v>16</v>
      </c>
      <c r="L29" s="578">
        <v>4</v>
      </c>
      <c r="M29" s="578" t="s">
        <v>332</v>
      </c>
      <c r="N29" s="578" t="s">
        <v>332</v>
      </c>
      <c r="O29" s="578">
        <v>31</v>
      </c>
      <c r="P29" s="578">
        <v>23</v>
      </c>
      <c r="Q29" s="578">
        <v>1</v>
      </c>
      <c r="R29" s="578">
        <v>1</v>
      </c>
      <c r="S29" s="578">
        <v>10</v>
      </c>
      <c r="T29" s="627">
        <v>3</v>
      </c>
      <c r="U29" s="626">
        <v>7</v>
      </c>
      <c r="V29" s="578" t="s">
        <v>332</v>
      </c>
      <c r="W29" s="578">
        <v>12</v>
      </c>
      <c r="X29" s="578">
        <v>2</v>
      </c>
      <c r="Y29" s="578">
        <v>3</v>
      </c>
      <c r="Z29" s="578">
        <v>21</v>
      </c>
      <c r="AA29" s="578">
        <v>13</v>
      </c>
      <c r="AB29" s="578" t="s">
        <v>332</v>
      </c>
      <c r="AC29" s="578">
        <v>15</v>
      </c>
      <c r="AD29" s="578">
        <v>10</v>
      </c>
      <c r="AE29" s="578" t="s">
        <v>332</v>
      </c>
      <c r="AF29" s="578" t="s">
        <v>332</v>
      </c>
      <c r="AG29" s="578">
        <v>1</v>
      </c>
      <c r="AH29" s="578">
        <v>3</v>
      </c>
      <c r="AI29" s="578">
        <v>8</v>
      </c>
      <c r="AJ29" s="578">
        <v>1</v>
      </c>
      <c r="AK29" s="578" t="s">
        <v>332</v>
      </c>
      <c r="AL29" s="578">
        <v>6</v>
      </c>
      <c r="AM29" s="578" t="s">
        <v>332</v>
      </c>
      <c r="AN29" s="578">
        <v>7</v>
      </c>
      <c r="AO29" s="628">
        <v>1</v>
      </c>
    </row>
    <row r="30" spans="1:41" s="791" customFormat="1" ht="12.75" customHeight="1">
      <c r="A30" s="591"/>
      <c r="B30" s="592" t="s">
        <v>213</v>
      </c>
      <c r="C30" s="629">
        <f t="shared" si="2"/>
        <v>201</v>
      </c>
      <c r="D30" s="635">
        <v>47</v>
      </c>
      <c r="E30" s="578" t="s">
        <v>332</v>
      </c>
      <c r="F30" s="578">
        <v>3</v>
      </c>
      <c r="G30" s="578">
        <v>7</v>
      </c>
      <c r="H30" s="578">
        <v>6</v>
      </c>
      <c r="I30" s="578" t="s">
        <v>332</v>
      </c>
      <c r="J30" s="578" t="s">
        <v>332</v>
      </c>
      <c r="K30" s="578">
        <v>16</v>
      </c>
      <c r="L30" s="578">
        <v>24</v>
      </c>
      <c r="M30" s="578" t="s">
        <v>332</v>
      </c>
      <c r="N30" s="578">
        <v>11</v>
      </c>
      <c r="O30" s="578">
        <v>18</v>
      </c>
      <c r="P30" s="578">
        <v>18</v>
      </c>
      <c r="Q30" s="578" t="s">
        <v>332</v>
      </c>
      <c r="R30" s="578" t="s">
        <v>332</v>
      </c>
      <c r="S30" s="578">
        <v>4</v>
      </c>
      <c r="T30" s="627">
        <v>2</v>
      </c>
      <c r="U30" s="626" t="s">
        <v>332</v>
      </c>
      <c r="V30" s="578" t="s">
        <v>332</v>
      </c>
      <c r="W30" s="578">
        <v>5</v>
      </c>
      <c r="X30" s="578" t="s">
        <v>332</v>
      </c>
      <c r="Y30" s="578">
        <v>2</v>
      </c>
      <c r="Z30" s="578">
        <v>9</v>
      </c>
      <c r="AA30" s="578">
        <v>7</v>
      </c>
      <c r="AB30" s="578" t="s">
        <v>332</v>
      </c>
      <c r="AC30" s="578">
        <v>5</v>
      </c>
      <c r="AD30" s="578">
        <v>4</v>
      </c>
      <c r="AE30" s="578" t="s">
        <v>332</v>
      </c>
      <c r="AF30" s="578" t="s">
        <v>332</v>
      </c>
      <c r="AG30" s="578" t="s">
        <v>332</v>
      </c>
      <c r="AH30" s="578">
        <v>2</v>
      </c>
      <c r="AI30" s="578">
        <v>3</v>
      </c>
      <c r="AJ30" s="578">
        <v>1</v>
      </c>
      <c r="AK30" s="578" t="s">
        <v>332</v>
      </c>
      <c r="AL30" s="578">
        <v>6</v>
      </c>
      <c r="AM30" s="578" t="s">
        <v>332</v>
      </c>
      <c r="AN30" s="578">
        <v>1</v>
      </c>
      <c r="AO30" s="628" t="s">
        <v>332</v>
      </c>
    </row>
    <row r="31" spans="1:41" s="791" customFormat="1" ht="12.75" customHeight="1">
      <c r="A31" s="580" t="s">
        <v>329</v>
      </c>
      <c r="B31" s="581" t="s">
        <v>214</v>
      </c>
      <c r="C31" s="612">
        <f t="shared" si="2"/>
        <v>568</v>
      </c>
      <c r="D31" s="612">
        <v>143</v>
      </c>
      <c r="E31" s="613">
        <v>5</v>
      </c>
      <c r="F31" s="584">
        <v>8</v>
      </c>
      <c r="G31" s="584">
        <v>32</v>
      </c>
      <c r="H31" s="584">
        <v>15</v>
      </c>
      <c r="I31" s="584" t="s">
        <v>332</v>
      </c>
      <c r="J31" s="584" t="s">
        <v>332</v>
      </c>
      <c r="K31" s="584">
        <v>21</v>
      </c>
      <c r="L31" s="584">
        <v>20</v>
      </c>
      <c r="M31" s="584" t="s">
        <v>332</v>
      </c>
      <c r="N31" s="584">
        <v>2</v>
      </c>
      <c r="O31" s="584">
        <v>71</v>
      </c>
      <c r="P31" s="584">
        <v>37</v>
      </c>
      <c r="Q31" s="584">
        <v>3</v>
      </c>
      <c r="R31" s="584">
        <v>1</v>
      </c>
      <c r="S31" s="584">
        <v>18</v>
      </c>
      <c r="T31" s="614">
        <v>5</v>
      </c>
      <c r="U31" s="613">
        <v>4</v>
      </c>
      <c r="V31" s="584" t="s">
        <v>332</v>
      </c>
      <c r="W31" s="584">
        <v>26</v>
      </c>
      <c r="X31" s="584" t="s">
        <v>332</v>
      </c>
      <c r="Y31" s="584">
        <v>16</v>
      </c>
      <c r="Z31" s="584">
        <v>27</v>
      </c>
      <c r="AA31" s="584">
        <v>20</v>
      </c>
      <c r="AB31" s="584" t="s">
        <v>332</v>
      </c>
      <c r="AC31" s="584">
        <v>15</v>
      </c>
      <c r="AD31" s="584">
        <v>17</v>
      </c>
      <c r="AE31" s="584" t="s">
        <v>332</v>
      </c>
      <c r="AF31" s="584">
        <v>1</v>
      </c>
      <c r="AG31" s="584" t="s">
        <v>332</v>
      </c>
      <c r="AH31" s="584">
        <v>15</v>
      </c>
      <c r="AI31" s="584">
        <v>13</v>
      </c>
      <c r="AJ31" s="584">
        <v>4</v>
      </c>
      <c r="AK31" s="584" t="s">
        <v>332</v>
      </c>
      <c r="AL31" s="584">
        <v>23</v>
      </c>
      <c r="AM31" s="584" t="s">
        <v>332</v>
      </c>
      <c r="AN31" s="584">
        <v>3</v>
      </c>
      <c r="AO31" s="615">
        <v>3</v>
      </c>
    </row>
    <row r="32" spans="1:41" s="1128" customFormat="1" ht="12.75" customHeight="1">
      <c r="A32" s="586" t="s">
        <v>330</v>
      </c>
      <c r="B32" s="587"/>
      <c r="C32" s="1028">
        <f>SUM(C33:C36)</f>
        <v>601</v>
      </c>
      <c r="D32" s="1028">
        <f aca="true" t="shared" si="5" ref="D32:AO32">SUM(D33:D36)</f>
        <v>177</v>
      </c>
      <c r="E32" s="1028">
        <f t="shared" si="5"/>
        <v>2</v>
      </c>
      <c r="F32" s="1028">
        <f t="shared" si="5"/>
        <v>1</v>
      </c>
      <c r="G32" s="1028">
        <f t="shared" si="5"/>
        <v>14</v>
      </c>
      <c r="H32" s="1028">
        <f t="shared" si="5"/>
        <v>9</v>
      </c>
      <c r="I32" s="1028">
        <f t="shared" si="5"/>
        <v>1</v>
      </c>
      <c r="J32" s="1028">
        <f t="shared" si="5"/>
        <v>5</v>
      </c>
      <c r="K32" s="1028">
        <f t="shared" si="5"/>
        <v>45</v>
      </c>
      <c r="L32" s="1028">
        <f t="shared" si="5"/>
        <v>30</v>
      </c>
      <c r="M32" s="1028">
        <f t="shared" si="5"/>
        <v>1</v>
      </c>
      <c r="N32" s="1028">
        <f t="shared" si="5"/>
        <v>1</v>
      </c>
      <c r="O32" s="1028">
        <f t="shared" si="5"/>
        <v>58</v>
      </c>
      <c r="P32" s="1028">
        <f t="shared" si="5"/>
        <v>63</v>
      </c>
      <c r="Q32" s="1028">
        <f t="shared" si="5"/>
        <v>2</v>
      </c>
      <c r="R32" s="1028">
        <f t="shared" si="5"/>
        <v>0</v>
      </c>
      <c r="S32" s="1028">
        <f t="shared" si="5"/>
        <v>13</v>
      </c>
      <c r="T32" s="1171">
        <f t="shared" si="5"/>
        <v>0</v>
      </c>
      <c r="U32" s="1172">
        <f t="shared" si="5"/>
        <v>2</v>
      </c>
      <c r="V32" s="1028">
        <f t="shared" si="5"/>
        <v>2</v>
      </c>
      <c r="W32" s="1028">
        <f t="shared" si="5"/>
        <v>29</v>
      </c>
      <c r="X32" s="1028">
        <f t="shared" si="5"/>
        <v>1</v>
      </c>
      <c r="Y32" s="1028">
        <f t="shared" si="5"/>
        <v>2</v>
      </c>
      <c r="Z32" s="1028">
        <f t="shared" si="5"/>
        <v>34</v>
      </c>
      <c r="AA32" s="1028">
        <f t="shared" si="5"/>
        <v>24</v>
      </c>
      <c r="AB32" s="1028">
        <f t="shared" si="5"/>
        <v>0</v>
      </c>
      <c r="AC32" s="1028">
        <f t="shared" si="5"/>
        <v>23</v>
      </c>
      <c r="AD32" s="1028">
        <f t="shared" si="5"/>
        <v>12</v>
      </c>
      <c r="AE32" s="1028">
        <f t="shared" si="5"/>
        <v>0</v>
      </c>
      <c r="AF32" s="1028">
        <f t="shared" si="5"/>
        <v>1</v>
      </c>
      <c r="AG32" s="1028">
        <f t="shared" si="5"/>
        <v>6</v>
      </c>
      <c r="AH32" s="1028">
        <f t="shared" si="5"/>
        <v>8</v>
      </c>
      <c r="AI32" s="1028">
        <f t="shared" si="5"/>
        <v>10</v>
      </c>
      <c r="AJ32" s="1028">
        <f t="shared" si="5"/>
        <v>2</v>
      </c>
      <c r="AK32" s="1028">
        <f t="shared" si="5"/>
        <v>0</v>
      </c>
      <c r="AL32" s="1028">
        <f t="shared" si="5"/>
        <v>19</v>
      </c>
      <c r="AM32" s="1028">
        <f t="shared" si="5"/>
        <v>0</v>
      </c>
      <c r="AN32" s="1028">
        <f t="shared" si="5"/>
        <v>3</v>
      </c>
      <c r="AO32" s="1173">
        <f t="shared" si="5"/>
        <v>1</v>
      </c>
    </row>
    <row r="33" spans="1:41" s="791" customFormat="1" ht="12.75" customHeight="1">
      <c r="A33" s="588"/>
      <c r="B33" s="589" t="s">
        <v>331</v>
      </c>
      <c r="C33" s="578">
        <f t="shared" si="2"/>
        <v>412</v>
      </c>
      <c r="D33" s="634">
        <v>121</v>
      </c>
      <c r="E33" s="578">
        <v>2</v>
      </c>
      <c r="F33" s="578">
        <v>1</v>
      </c>
      <c r="G33" s="578">
        <v>8</v>
      </c>
      <c r="H33" s="578">
        <v>5</v>
      </c>
      <c r="I33" s="578">
        <v>1</v>
      </c>
      <c r="J33" s="578">
        <v>5</v>
      </c>
      <c r="K33" s="578">
        <v>31</v>
      </c>
      <c r="L33" s="578">
        <v>15</v>
      </c>
      <c r="M33" s="578">
        <v>1</v>
      </c>
      <c r="N33" s="578" t="s">
        <v>332</v>
      </c>
      <c r="O33" s="578">
        <v>41</v>
      </c>
      <c r="P33" s="578">
        <v>46</v>
      </c>
      <c r="Q33" s="578" t="s">
        <v>332</v>
      </c>
      <c r="R33" s="578" t="s">
        <v>332</v>
      </c>
      <c r="S33" s="578">
        <v>11</v>
      </c>
      <c r="T33" s="627" t="s">
        <v>332</v>
      </c>
      <c r="U33" s="626">
        <v>2</v>
      </c>
      <c r="V33" s="578">
        <v>2</v>
      </c>
      <c r="W33" s="578">
        <v>22</v>
      </c>
      <c r="X33" s="578">
        <v>1</v>
      </c>
      <c r="Y33" s="578" t="s">
        <v>332</v>
      </c>
      <c r="Z33" s="578">
        <v>23</v>
      </c>
      <c r="AA33" s="578">
        <v>14</v>
      </c>
      <c r="AB33" s="578" t="s">
        <v>332</v>
      </c>
      <c r="AC33" s="578">
        <v>15</v>
      </c>
      <c r="AD33" s="578">
        <v>8</v>
      </c>
      <c r="AE33" s="578" t="s">
        <v>332</v>
      </c>
      <c r="AF33" s="578">
        <v>1</v>
      </c>
      <c r="AG33" s="578">
        <v>6</v>
      </c>
      <c r="AH33" s="578">
        <v>6</v>
      </c>
      <c r="AI33" s="578">
        <v>8</v>
      </c>
      <c r="AJ33" s="578">
        <v>2</v>
      </c>
      <c r="AK33" s="578" t="s">
        <v>332</v>
      </c>
      <c r="AL33" s="578">
        <v>14</v>
      </c>
      <c r="AM33" s="578" t="s">
        <v>332</v>
      </c>
      <c r="AN33" s="578" t="s">
        <v>332</v>
      </c>
      <c r="AO33" s="628" t="s">
        <v>332</v>
      </c>
    </row>
    <row r="34" spans="1:41" s="791" customFormat="1" ht="12.75" customHeight="1">
      <c r="A34" s="588"/>
      <c r="B34" s="589" t="s">
        <v>215</v>
      </c>
      <c r="C34" s="578">
        <f t="shared" si="2"/>
        <v>136</v>
      </c>
      <c r="D34" s="634">
        <v>43</v>
      </c>
      <c r="E34" s="578" t="s">
        <v>332</v>
      </c>
      <c r="F34" s="578" t="s">
        <v>332</v>
      </c>
      <c r="G34" s="578">
        <v>3</v>
      </c>
      <c r="H34" s="578">
        <v>3</v>
      </c>
      <c r="I34" s="578" t="s">
        <v>332</v>
      </c>
      <c r="J34" s="578" t="s">
        <v>332</v>
      </c>
      <c r="K34" s="578">
        <v>10</v>
      </c>
      <c r="L34" s="578">
        <v>5</v>
      </c>
      <c r="M34" s="578" t="s">
        <v>332</v>
      </c>
      <c r="N34" s="578">
        <v>1</v>
      </c>
      <c r="O34" s="578">
        <v>13</v>
      </c>
      <c r="P34" s="578">
        <v>14</v>
      </c>
      <c r="Q34" s="578">
        <v>2</v>
      </c>
      <c r="R34" s="578" t="s">
        <v>332</v>
      </c>
      <c r="S34" s="578">
        <v>1</v>
      </c>
      <c r="T34" s="627" t="s">
        <v>332</v>
      </c>
      <c r="U34" s="626" t="s">
        <v>332</v>
      </c>
      <c r="V34" s="578" t="s">
        <v>332</v>
      </c>
      <c r="W34" s="578">
        <v>6</v>
      </c>
      <c r="X34" s="578" t="s">
        <v>332</v>
      </c>
      <c r="Y34" s="578">
        <v>1</v>
      </c>
      <c r="Z34" s="578">
        <v>7</v>
      </c>
      <c r="AA34" s="578">
        <v>6</v>
      </c>
      <c r="AB34" s="578" t="s">
        <v>332</v>
      </c>
      <c r="AC34" s="578">
        <v>5</v>
      </c>
      <c r="AD34" s="578">
        <v>3</v>
      </c>
      <c r="AE34" s="578" t="s">
        <v>332</v>
      </c>
      <c r="AF34" s="578" t="s">
        <v>332</v>
      </c>
      <c r="AG34" s="578" t="s">
        <v>332</v>
      </c>
      <c r="AH34" s="578">
        <v>2</v>
      </c>
      <c r="AI34" s="578">
        <v>2</v>
      </c>
      <c r="AJ34" s="578" t="s">
        <v>332</v>
      </c>
      <c r="AK34" s="578" t="s">
        <v>332</v>
      </c>
      <c r="AL34" s="578">
        <v>5</v>
      </c>
      <c r="AM34" s="578" t="s">
        <v>332</v>
      </c>
      <c r="AN34" s="578">
        <v>3</v>
      </c>
      <c r="AO34" s="628">
        <v>1</v>
      </c>
    </row>
    <row r="35" spans="1:41" s="791" customFormat="1" ht="12.75" customHeight="1">
      <c r="A35" s="588"/>
      <c r="B35" s="589" t="s">
        <v>216</v>
      </c>
      <c r="C35" s="578">
        <f t="shared" si="2"/>
        <v>28</v>
      </c>
      <c r="D35" s="634">
        <v>4</v>
      </c>
      <c r="E35" s="578" t="s">
        <v>332</v>
      </c>
      <c r="F35" s="578" t="s">
        <v>332</v>
      </c>
      <c r="G35" s="578">
        <v>3</v>
      </c>
      <c r="H35" s="578" t="s">
        <v>332</v>
      </c>
      <c r="I35" s="578" t="s">
        <v>332</v>
      </c>
      <c r="J35" s="578" t="s">
        <v>332</v>
      </c>
      <c r="K35" s="578">
        <v>2</v>
      </c>
      <c r="L35" s="578">
        <v>8</v>
      </c>
      <c r="M35" s="578" t="s">
        <v>332</v>
      </c>
      <c r="N35" s="578" t="s">
        <v>332</v>
      </c>
      <c r="O35" s="578">
        <v>2</v>
      </c>
      <c r="P35" s="578">
        <v>2</v>
      </c>
      <c r="Q35" s="578" t="s">
        <v>332</v>
      </c>
      <c r="R35" s="578" t="s">
        <v>332</v>
      </c>
      <c r="S35" s="578">
        <v>1</v>
      </c>
      <c r="T35" s="627" t="s">
        <v>332</v>
      </c>
      <c r="U35" s="626" t="s">
        <v>332</v>
      </c>
      <c r="V35" s="578" t="s">
        <v>332</v>
      </c>
      <c r="W35" s="578">
        <v>1</v>
      </c>
      <c r="X35" s="578" t="s">
        <v>332</v>
      </c>
      <c r="Y35" s="578">
        <v>1</v>
      </c>
      <c r="Z35" s="578">
        <v>2</v>
      </c>
      <c r="AA35" s="578">
        <v>1</v>
      </c>
      <c r="AB35" s="578" t="s">
        <v>332</v>
      </c>
      <c r="AC35" s="578">
        <v>1</v>
      </c>
      <c r="AD35" s="578" t="s">
        <v>332</v>
      </c>
      <c r="AE35" s="578" t="s">
        <v>332</v>
      </c>
      <c r="AF35" s="578" t="s">
        <v>332</v>
      </c>
      <c r="AG35" s="578" t="s">
        <v>332</v>
      </c>
      <c r="AH35" s="578" t="s">
        <v>332</v>
      </c>
      <c r="AI35" s="578" t="s">
        <v>332</v>
      </c>
      <c r="AJ35" s="578" t="s">
        <v>332</v>
      </c>
      <c r="AK35" s="578" t="s">
        <v>332</v>
      </c>
      <c r="AL35" s="578" t="s">
        <v>332</v>
      </c>
      <c r="AM35" s="578" t="s">
        <v>332</v>
      </c>
      <c r="AN35" s="578" t="s">
        <v>332</v>
      </c>
      <c r="AO35" s="628" t="s">
        <v>332</v>
      </c>
    </row>
    <row r="36" spans="1:41" s="791" customFormat="1" ht="12.75" customHeight="1">
      <c r="A36" s="591"/>
      <c r="B36" s="601" t="s">
        <v>217</v>
      </c>
      <c r="C36" s="595">
        <f t="shared" si="2"/>
        <v>25</v>
      </c>
      <c r="D36" s="636">
        <v>9</v>
      </c>
      <c r="E36" s="595" t="s">
        <v>332</v>
      </c>
      <c r="F36" s="595" t="s">
        <v>332</v>
      </c>
      <c r="G36" s="595" t="s">
        <v>332</v>
      </c>
      <c r="H36" s="595">
        <v>1</v>
      </c>
      <c r="I36" s="595" t="s">
        <v>332</v>
      </c>
      <c r="J36" s="595" t="s">
        <v>332</v>
      </c>
      <c r="K36" s="595">
        <v>2</v>
      </c>
      <c r="L36" s="595">
        <v>2</v>
      </c>
      <c r="M36" s="595" t="s">
        <v>332</v>
      </c>
      <c r="N36" s="595" t="s">
        <v>332</v>
      </c>
      <c r="O36" s="595">
        <v>2</v>
      </c>
      <c r="P36" s="595">
        <v>1</v>
      </c>
      <c r="Q36" s="595" t="s">
        <v>332</v>
      </c>
      <c r="R36" s="595" t="s">
        <v>332</v>
      </c>
      <c r="S36" s="595" t="s">
        <v>332</v>
      </c>
      <c r="T36" s="631" t="s">
        <v>332</v>
      </c>
      <c r="U36" s="632" t="s">
        <v>332</v>
      </c>
      <c r="V36" s="595" t="s">
        <v>332</v>
      </c>
      <c r="W36" s="595" t="s">
        <v>332</v>
      </c>
      <c r="X36" s="595" t="s">
        <v>332</v>
      </c>
      <c r="Y36" s="595" t="s">
        <v>332</v>
      </c>
      <c r="Z36" s="595">
        <v>2</v>
      </c>
      <c r="AA36" s="595">
        <v>3</v>
      </c>
      <c r="AB36" s="595" t="s">
        <v>332</v>
      </c>
      <c r="AC36" s="595">
        <v>2</v>
      </c>
      <c r="AD36" s="595">
        <v>1</v>
      </c>
      <c r="AE36" s="595" t="s">
        <v>332</v>
      </c>
      <c r="AF36" s="595" t="s">
        <v>332</v>
      </c>
      <c r="AG36" s="595" t="s">
        <v>332</v>
      </c>
      <c r="AH36" s="595" t="s">
        <v>332</v>
      </c>
      <c r="AI36" s="595" t="s">
        <v>332</v>
      </c>
      <c r="AJ36" s="595" t="s">
        <v>332</v>
      </c>
      <c r="AK36" s="595" t="s">
        <v>332</v>
      </c>
      <c r="AL36" s="595" t="s">
        <v>332</v>
      </c>
      <c r="AM36" s="595" t="s">
        <v>332</v>
      </c>
      <c r="AN36" s="595" t="s">
        <v>332</v>
      </c>
      <c r="AO36" s="633" t="s">
        <v>332</v>
      </c>
    </row>
    <row r="37" spans="1:41" s="1128" customFormat="1" ht="12.75" customHeight="1">
      <c r="A37" s="586" t="s">
        <v>218</v>
      </c>
      <c r="B37" s="589"/>
      <c r="C37" s="1028">
        <f>SUM(C38:C43)</f>
        <v>470</v>
      </c>
      <c r="D37" s="1028">
        <f aca="true" t="shared" si="6" ref="D37:AO37">SUM(D38:D43)</f>
        <v>156</v>
      </c>
      <c r="E37" s="1028">
        <f t="shared" si="6"/>
        <v>1</v>
      </c>
      <c r="F37" s="1028">
        <f t="shared" si="6"/>
        <v>1</v>
      </c>
      <c r="G37" s="1028">
        <f t="shared" si="6"/>
        <v>21</v>
      </c>
      <c r="H37" s="1028">
        <f t="shared" si="6"/>
        <v>18</v>
      </c>
      <c r="I37" s="1028">
        <f t="shared" si="6"/>
        <v>0</v>
      </c>
      <c r="J37" s="1028">
        <f t="shared" si="6"/>
        <v>2</v>
      </c>
      <c r="K37" s="1028">
        <f t="shared" si="6"/>
        <v>24</v>
      </c>
      <c r="L37" s="1028">
        <f t="shared" si="6"/>
        <v>23</v>
      </c>
      <c r="M37" s="1028">
        <f t="shared" si="6"/>
        <v>1</v>
      </c>
      <c r="N37" s="1028">
        <f t="shared" si="6"/>
        <v>7</v>
      </c>
      <c r="O37" s="1028">
        <f t="shared" si="6"/>
        <v>52</v>
      </c>
      <c r="P37" s="1028">
        <f t="shared" si="6"/>
        <v>46</v>
      </c>
      <c r="Q37" s="1028">
        <f t="shared" si="6"/>
        <v>0</v>
      </c>
      <c r="R37" s="1028">
        <f t="shared" si="6"/>
        <v>0</v>
      </c>
      <c r="S37" s="1028">
        <f t="shared" si="6"/>
        <v>8</v>
      </c>
      <c r="T37" s="1171">
        <f t="shared" si="6"/>
        <v>0</v>
      </c>
      <c r="U37" s="1172">
        <f t="shared" si="6"/>
        <v>3</v>
      </c>
      <c r="V37" s="1028">
        <f t="shared" si="6"/>
        <v>1</v>
      </c>
      <c r="W37" s="1028">
        <f t="shared" si="6"/>
        <v>16</v>
      </c>
      <c r="X37" s="1028">
        <f t="shared" si="6"/>
        <v>0</v>
      </c>
      <c r="Y37" s="1028">
        <f t="shared" si="6"/>
        <v>1</v>
      </c>
      <c r="Z37" s="1028">
        <f t="shared" si="6"/>
        <v>19</v>
      </c>
      <c r="AA37" s="1028">
        <f t="shared" si="6"/>
        <v>16</v>
      </c>
      <c r="AB37" s="1028">
        <f t="shared" si="6"/>
        <v>0</v>
      </c>
      <c r="AC37" s="1028">
        <f t="shared" si="6"/>
        <v>14</v>
      </c>
      <c r="AD37" s="1028">
        <f t="shared" si="6"/>
        <v>9</v>
      </c>
      <c r="AE37" s="1028">
        <f t="shared" si="6"/>
        <v>0</v>
      </c>
      <c r="AF37" s="1028">
        <f t="shared" si="6"/>
        <v>0</v>
      </c>
      <c r="AG37" s="1028">
        <f t="shared" si="6"/>
        <v>2</v>
      </c>
      <c r="AH37" s="1028">
        <f t="shared" si="6"/>
        <v>6</v>
      </c>
      <c r="AI37" s="1028">
        <f t="shared" si="6"/>
        <v>5</v>
      </c>
      <c r="AJ37" s="1028">
        <f t="shared" si="6"/>
        <v>0</v>
      </c>
      <c r="AK37" s="1028">
        <f t="shared" si="6"/>
        <v>0</v>
      </c>
      <c r="AL37" s="1028">
        <f t="shared" si="6"/>
        <v>16</v>
      </c>
      <c r="AM37" s="1028">
        <f t="shared" si="6"/>
        <v>0</v>
      </c>
      <c r="AN37" s="1028">
        <f t="shared" si="6"/>
        <v>1</v>
      </c>
      <c r="AO37" s="1173">
        <f t="shared" si="6"/>
        <v>1</v>
      </c>
    </row>
    <row r="38" spans="1:41" s="793" customFormat="1" ht="12.75" customHeight="1">
      <c r="A38" s="588"/>
      <c r="B38" s="589" t="s">
        <v>219</v>
      </c>
      <c r="C38" s="578">
        <f t="shared" si="2"/>
        <v>80</v>
      </c>
      <c r="D38" s="626">
        <v>22</v>
      </c>
      <c r="E38" s="626" t="s">
        <v>332</v>
      </c>
      <c r="F38" s="578" t="s">
        <v>332</v>
      </c>
      <c r="G38" s="578">
        <v>3</v>
      </c>
      <c r="H38" s="578">
        <v>4</v>
      </c>
      <c r="I38" s="578" t="s">
        <v>332</v>
      </c>
      <c r="J38" s="578" t="s">
        <v>332</v>
      </c>
      <c r="K38" s="578">
        <v>4</v>
      </c>
      <c r="L38" s="578">
        <v>1</v>
      </c>
      <c r="M38" s="578" t="s">
        <v>332</v>
      </c>
      <c r="N38" s="578" t="s">
        <v>332</v>
      </c>
      <c r="O38" s="578">
        <v>9</v>
      </c>
      <c r="P38" s="578">
        <v>8</v>
      </c>
      <c r="Q38" s="578" t="s">
        <v>332</v>
      </c>
      <c r="R38" s="578" t="s">
        <v>332</v>
      </c>
      <c r="S38" s="627">
        <v>6</v>
      </c>
      <c r="T38" s="637" t="s">
        <v>332</v>
      </c>
      <c r="U38" s="626" t="s">
        <v>332</v>
      </c>
      <c r="V38" s="578" t="s">
        <v>332</v>
      </c>
      <c r="W38" s="578">
        <v>5</v>
      </c>
      <c r="X38" s="578" t="s">
        <v>332</v>
      </c>
      <c r="Y38" s="578" t="s">
        <v>332</v>
      </c>
      <c r="Z38" s="578">
        <v>2</v>
      </c>
      <c r="AA38" s="578">
        <v>5</v>
      </c>
      <c r="AB38" s="578" t="s">
        <v>332</v>
      </c>
      <c r="AC38" s="578">
        <v>4</v>
      </c>
      <c r="AD38" s="578">
        <v>3</v>
      </c>
      <c r="AE38" s="578" t="s">
        <v>332</v>
      </c>
      <c r="AF38" s="578" t="s">
        <v>332</v>
      </c>
      <c r="AG38" s="627" t="s">
        <v>332</v>
      </c>
      <c r="AH38" s="626">
        <v>1</v>
      </c>
      <c r="AI38" s="627">
        <v>1</v>
      </c>
      <c r="AJ38" s="627" t="s">
        <v>332</v>
      </c>
      <c r="AK38" s="627" t="s">
        <v>332</v>
      </c>
      <c r="AL38" s="627">
        <v>1</v>
      </c>
      <c r="AM38" s="626" t="s">
        <v>332</v>
      </c>
      <c r="AN38" s="578">
        <v>1</v>
      </c>
      <c r="AO38" s="628" t="s">
        <v>332</v>
      </c>
    </row>
    <row r="39" spans="1:41" s="793" customFormat="1" ht="12.75" customHeight="1">
      <c r="A39" s="588"/>
      <c r="B39" s="589" t="s">
        <v>220</v>
      </c>
      <c r="C39" s="578">
        <f t="shared" si="2"/>
        <v>144</v>
      </c>
      <c r="D39" s="626">
        <v>44</v>
      </c>
      <c r="E39" s="626">
        <v>1</v>
      </c>
      <c r="F39" s="578" t="s">
        <v>332</v>
      </c>
      <c r="G39" s="578">
        <v>12</v>
      </c>
      <c r="H39" s="578">
        <v>9</v>
      </c>
      <c r="I39" s="578" t="s">
        <v>332</v>
      </c>
      <c r="J39" s="578" t="s">
        <v>332</v>
      </c>
      <c r="K39" s="578">
        <v>5</v>
      </c>
      <c r="L39" s="578">
        <v>11</v>
      </c>
      <c r="M39" s="578" t="s">
        <v>332</v>
      </c>
      <c r="N39" s="578">
        <v>2</v>
      </c>
      <c r="O39" s="578">
        <v>13</v>
      </c>
      <c r="P39" s="578">
        <v>14</v>
      </c>
      <c r="Q39" s="578" t="s">
        <v>332</v>
      </c>
      <c r="R39" s="578" t="s">
        <v>332</v>
      </c>
      <c r="S39" s="627">
        <v>2</v>
      </c>
      <c r="T39" s="637" t="s">
        <v>332</v>
      </c>
      <c r="U39" s="626">
        <v>3</v>
      </c>
      <c r="V39" s="578" t="s">
        <v>332</v>
      </c>
      <c r="W39" s="578">
        <v>2</v>
      </c>
      <c r="X39" s="578" t="s">
        <v>332</v>
      </c>
      <c r="Y39" s="578">
        <v>1</v>
      </c>
      <c r="Z39" s="578">
        <v>4</v>
      </c>
      <c r="AA39" s="578">
        <v>5</v>
      </c>
      <c r="AB39" s="578" t="s">
        <v>332</v>
      </c>
      <c r="AC39" s="578">
        <v>4</v>
      </c>
      <c r="AD39" s="578">
        <v>4</v>
      </c>
      <c r="AE39" s="578" t="s">
        <v>332</v>
      </c>
      <c r="AF39" s="578" t="s">
        <v>332</v>
      </c>
      <c r="AG39" s="627">
        <v>2</v>
      </c>
      <c r="AH39" s="626">
        <v>3</v>
      </c>
      <c r="AI39" s="627">
        <v>2</v>
      </c>
      <c r="AJ39" s="627" t="s">
        <v>332</v>
      </c>
      <c r="AK39" s="627" t="s">
        <v>332</v>
      </c>
      <c r="AL39" s="627">
        <v>1</v>
      </c>
      <c r="AM39" s="626" t="s">
        <v>332</v>
      </c>
      <c r="AN39" s="578" t="s">
        <v>332</v>
      </c>
      <c r="AO39" s="628" t="s">
        <v>332</v>
      </c>
    </row>
    <row r="40" spans="1:41" s="793" customFormat="1" ht="12.75" customHeight="1">
      <c r="A40" s="588"/>
      <c r="B40" s="589" t="s">
        <v>221</v>
      </c>
      <c r="C40" s="578">
        <f t="shared" si="2"/>
        <v>98</v>
      </c>
      <c r="D40" s="626">
        <v>36</v>
      </c>
      <c r="E40" s="626" t="s">
        <v>332</v>
      </c>
      <c r="F40" s="578" t="s">
        <v>332</v>
      </c>
      <c r="G40" s="578">
        <v>3</v>
      </c>
      <c r="H40" s="578">
        <v>3</v>
      </c>
      <c r="I40" s="578" t="s">
        <v>332</v>
      </c>
      <c r="J40" s="578" t="s">
        <v>332</v>
      </c>
      <c r="K40" s="578">
        <v>10</v>
      </c>
      <c r="L40" s="578" t="s">
        <v>332</v>
      </c>
      <c r="M40" s="578" t="s">
        <v>332</v>
      </c>
      <c r="N40" s="578">
        <v>1</v>
      </c>
      <c r="O40" s="578">
        <v>11</v>
      </c>
      <c r="P40" s="578">
        <v>10</v>
      </c>
      <c r="Q40" s="578" t="s">
        <v>332</v>
      </c>
      <c r="R40" s="578" t="s">
        <v>332</v>
      </c>
      <c r="S40" s="627" t="s">
        <v>332</v>
      </c>
      <c r="T40" s="637" t="s">
        <v>332</v>
      </c>
      <c r="U40" s="626" t="s">
        <v>332</v>
      </c>
      <c r="V40" s="578">
        <v>1</v>
      </c>
      <c r="W40" s="578">
        <v>6</v>
      </c>
      <c r="X40" s="578" t="s">
        <v>332</v>
      </c>
      <c r="Y40" s="578" t="s">
        <v>332</v>
      </c>
      <c r="Z40" s="578">
        <v>7</v>
      </c>
      <c r="AA40" s="578">
        <v>3</v>
      </c>
      <c r="AB40" s="578" t="s">
        <v>332</v>
      </c>
      <c r="AC40" s="578">
        <v>2</v>
      </c>
      <c r="AD40" s="578" t="s">
        <v>332</v>
      </c>
      <c r="AE40" s="578" t="s">
        <v>332</v>
      </c>
      <c r="AF40" s="578" t="s">
        <v>332</v>
      </c>
      <c r="AG40" s="627" t="s">
        <v>332</v>
      </c>
      <c r="AH40" s="626" t="s">
        <v>332</v>
      </c>
      <c r="AI40" s="627" t="s">
        <v>332</v>
      </c>
      <c r="AJ40" s="627" t="s">
        <v>332</v>
      </c>
      <c r="AK40" s="627" t="s">
        <v>332</v>
      </c>
      <c r="AL40" s="627">
        <v>4</v>
      </c>
      <c r="AM40" s="626" t="s">
        <v>332</v>
      </c>
      <c r="AN40" s="578" t="s">
        <v>332</v>
      </c>
      <c r="AO40" s="628">
        <v>1</v>
      </c>
    </row>
    <row r="41" spans="1:41" s="793" customFormat="1" ht="12.75" customHeight="1">
      <c r="A41" s="598"/>
      <c r="B41" s="589" t="s">
        <v>222</v>
      </c>
      <c r="C41" s="578">
        <f t="shared" si="2"/>
        <v>78</v>
      </c>
      <c r="D41" s="626">
        <v>30</v>
      </c>
      <c r="E41" s="626" t="s">
        <v>332</v>
      </c>
      <c r="F41" s="578">
        <v>1</v>
      </c>
      <c r="G41" s="578" t="s">
        <v>332</v>
      </c>
      <c r="H41" s="578" t="s">
        <v>332</v>
      </c>
      <c r="I41" s="578" t="s">
        <v>332</v>
      </c>
      <c r="J41" s="578" t="s">
        <v>332</v>
      </c>
      <c r="K41" s="578">
        <v>3</v>
      </c>
      <c r="L41" s="578">
        <v>3</v>
      </c>
      <c r="M41" s="578">
        <v>1</v>
      </c>
      <c r="N41" s="578">
        <v>2</v>
      </c>
      <c r="O41" s="578">
        <v>6</v>
      </c>
      <c r="P41" s="578">
        <v>7</v>
      </c>
      <c r="Q41" s="578" t="s">
        <v>332</v>
      </c>
      <c r="R41" s="578" t="s">
        <v>332</v>
      </c>
      <c r="S41" s="627" t="s">
        <v>332</v>
      </c>
      <c r="T41" s="637" t="s">
        <v>332</v>
      </c>
      <c r="U41" s="626" t="s">
        <v>332</v>
      </c>
      <c r="V41" s="578" t="s">
        <v>332</v>
      </c>
      <c r="W41" s="578">
        <v>1</v>
      </c>
      <c r="X41" s="578" t="s">
        <v>332</v>
      </c>
      <c r="Y41" s="578" t="s">
        <v>332</v>
      </c>
      <c r="Z41" s="578">
        <v>4</v>
      </c>
      <c r="AA41" s="578">
        <v>2</v>
      </c>
      <c r="AB41" s="578" t="s">
        <v>332</v>
      </c>
      <c r="AC41" s="578">
        <v>4</v>
      </c>
      <c r="AD41" s="578">
        <v>1</v>
      </c>
      <c r="AE41" s="578" t="s">
        <v>332</v>
      </c>
      <c r="AF41" s="578" t="s">
        <v>332</v>
      </c>
      <c r="AG41" s="627" t="s">
        <v>332</v>
      </c>
      <c r="AH41" s="626">
        <v>1</v>
      </c>
      <c r="AI41" s="627">
        <v>2</v>
      </c>
      <c r="AJ41" s="627" t="s">
        <v>332</v>
      </c>
      <c r="AK41" s="627" t="s">
        <v>332</v>
      </c>
      <c r="AL41" s="627">
        <v>10</v>
      </c>
      <c r="AM41" s="626" t="s">
        <v>332</v>
      </c>
      <c r="AN41" s="578" t="s">
        <v>332</v>
      </c>
      <c r="AO41" s="628" t="s">
        <v>332</v>
      </c>
    </row>
    <row r="42" spans="1:41" s="793" customFormat="1" ht="12.75" customHeight="1">
      <c r="A42" s="588"/>
      <c r="B42" s="589" t="s">
        <v>223</v>
      </c>
      <c r="C42" s="578">
        <f t="shared" si="2"/>
        <v>49</v>
      </c>
      <c r="D42" s="626">
        <v>15</v>
      </c>
      <c r="E42" s="626" t="s">
        <v>332</v>
      </c>
      <c r="F42" s="578" t="s">
        <v>332</v>
      </c>
      <c r="G42" s="578">
        <v>3</v>
      </c>
      <c r="H42" s="578">
        <v>2</v>
      </c>
      <c r="I42" s="578" t="s">
        <v>332</v>
      </c>
      <c r="J42" s="578">
        <v>2</v>
      </c>
      <c r="K42" s="578">
        <v>1</v>
      </c>
      <c r="L42" s="578">
        <v>8</v>
      </c>
      <c r="M42" s="578" t="s">
        <v>332</v>
      </c>
      <c r="N42" s="578">
        <v>2</v>
      </c>
      <c r="O42" s="578">
        <v>6</v>
      </c>
      <c r="P42" s="578">
        <v>5</v>
      </c>
      <c r="Q42" s="578" t="s">
        <v>332</v>
      </c>
      <c r="R42" s="578" t="s">
        <v>332</v>
      </c>
      <c r="S42" s="627" t="s">
        <v>332</v>
      </c>
      <c r="T42" s="637" t="s">
        <v>332</v>
      </c>
      <c r="U42" s="626" t="s">
        <v>332</v>
      </c>
      <c r="V42" s="578" t="s">
        <v>332</v>
      </c>
      <c r="W42" s="578" t="s">
        <v>332</v>
      </c>
      <c r="X42" s="578" t="s">
        <v>332</v>
      </c>
      <c r="Y42" s="578" t="s">
        <v>332</v>
      </c>
      <c r="Z42" s="578">
        <v>2</v>
      </c>
      <c r="AA42" s="578">
        <v>1</v>
      </c>
      <c r="AB42" s="578" t="s">
        <v>332</v>
      </c>
      <c r="AC42" s="578" t="s">
        <v>332</v>
      </c>
      <c r="AD42" s="578">
        <v>1</v>
      </c>
      <c r="AE42" s="578" t="s">
        <v>332</v>
      </c>
      <c r="AF42" s="578" t="s">
        <v>332</v>
      </c>
      <c r="AG42" s="627" t="s">
        <v>332</v>
      </c>
      <c r="AH42" s="626">
        <v>1</v>
      </c>
      <c r="AI42" s="627" t="s">
        <v>332</v>
      </c>
      <c r="AJ42" s="627" t="s">
        <v>332</v>
      </c>
      <c r="AK42" s="627" t="s">
        <v>332</v>
      </c>
      <c r="AL42" s="627" t="s">
        <v>332</v>
      </c>
      <c r="AM42" s="626" t="s">
        <v>332</v>
      </c>
      <c r="AN42" s="578" t="s">
        <v>332</v>
      </c>
      <c r="AO42" s="628" t="s">
        <v>332</v>
      </c>
    </row>
    <row r="43" spans="1:41" s="793" customFormat="1" ht="12.75" customHeight="1">
      <c r="A43" s="591"/>
      <c r="B43" s="589" t="s">
        <v>224</v>
      </c>
      <c r="C43" s="629">
        <f t="shared" si="2"/>
        <v>21</v>
      </c>
      <c r="D43" s="638">
        <v>9</v>
      </c>
      <c r="E43" s="630" t="s">
        <v>332</v>
      </c>
      <c r="F43" s="595" t="s">
        <v>332</v>
      </c>
      <c r="G43" s="595" t="s">
        <v>332</v>
      </c>
      <c r="H43" s="595" t="s">
        <v>332</v>
      </c>
      <c r="I43" s="595" t="s">
        <v>332</v>
      </c>
      <c r="J43" s="595" t="s">
        <v>332</v>
      </c>
      <c r="K43" s="595">
        <v>1</v>
      </c>
      <c r="L43" s="595" t="s">
        <v>332</v>
      </c>
      <c r="M43" s="595" t="s">
        <v>332</v>
      </c>
      <c r="N43" s="595" t="s">
        <v>332</v>
      </c>
      <c r="O43" s="595">
        <v>7</v>
      </c>
      <c r="P43" s="595">
        <v>2</v>
      </c>
      <c r="Q43" s="595" t="s">
        <v>332</v>
      </c>
      <c r="R43" s="595" t="s">
        <v>332</v>
      </c>
      <c r="S43" s="631" t="s">
        <v>332</v>
      </c>
      <c r="T43" s="639" t="s">
        <v>332</v>
      </c>
      <c r="U43" s="632" t="s">
        <v>332</v>
      </c>
      <c r="V43" s="595" t="s">
        <v>332</v>
      </c>
      <c r="W43" s="595">
        <v>2</v>
      </c>
      <c r="X43" s="595" t="s">
        <v>332</v>
      </c>
      <c r="Y43" s="595" t="s">
        <v>332</v>
      </c>
      <c r="Z43" s="595" t="s">
        <v>332</v>
      </c>
      <c r="AA43" s="595" t="s">
        <v>332</v>
      </c>
      <c r="AB43" s="595" t="s">
        <v>332</v>
      </c>
      <c r="AC43" s="595" t="s">
        <v>332</v>
      </c>
      <c r="AD43" s="595" t="s">
        <v>332</v>
      </c>
      <c r="AE43" s="595" t="s">
        <v>332</v>
      </c>
      <c r="AF43" s="595" t="s">
        <v>332</v>
      </c>
      <c r="AG43" s="631" t="s">
        <v>332</v>
      </c>
      <c r="AH43" s="630" t="s">
        <v>332</v>
      </c>
      <c r="AI43" s="631" t="s">
        <v>332</v>
      </c>
      <c r="AJ43" s="631" t="s">
        <v>332</v>
      </c>
      <c r="AK43" s="631" t="s">
        <v>332</v>
      </c>
      <c r="AL43" s="631" t="s">
        <v>332</v>
      </c>
      <c r="AM43" s="630" t="s">
        <v>332</v>
      </c>
      <c r="AN43" s="595" t="s">
        <v>332</v>
      </c>
      <c r="AO43" s="633" t="s">
        <v>332</v>
      </c>
    </row>
    <row r="44" spans="1:41" s="1134" customFormat="1" ht="12.75" customHeight="1">
      <c r="A44" s="586" t="s">
        <v>333</v>
      </c>
      <c r="B44" s="587"/>
      <c r="C44" s="1028">
        <f aca="true" t="shared" si="7" ref="C44:AO44">SUM(C45:C48)</f>
        <v>199</v>
      </c>
      <c r="D44" s="1028">
        <f t="shared" si="7"/>
        <v>67</v>
      </c>
      <c r="E44" s="1028">
        <f t="shared" si="7"/>
        <v>0</v>
      </c>
      <c r="F44" s="1028">
        <f t="shared" si="7"/>
        <v>0</v>
      </c>
      <c r="G44" s="1028">
        <f t="shared" si="7"/>
        <v>2</v>
      </c>
      <c r="H44" s="1028">
        <f t="shared" si="7"/>
        <v>5</v>
      </c>
      <c r="I44" s="1028">
        <f t="shared" si="7"/>
        <v>0</v>
      </c>
      <c r="J44" s="1028">
        <f t="shared" si="7"/>
        <v>1</v>
      </c>
      <c r="K44" s="1028">
        <f t="shared" si="7"/>
        <v>2</v>
      </c>
      <c r="L44" s="1028">
        <f t="shared" si="7"/>
        <v>9</v>
      </c>
      <c r="M44" s="1028">
        <f t="shared" si="7"/>
        <v>0</v>
      </c>
      <c r="N44" s="1028">
        <f t="shared" si="7"/>
        <v>2</v>
      </c>
      <c r="O44" s="1028">
        <f t="shared" si="7"/>
        <v>25</v>
      </c>
      <c r="P44" s="1028">
        <f t="shared" si="7"/>
        <v>33</v>
      </c>
      <c r="Q44" s="1028">
        <f t="shared" si="7"/>
        <v>0</v>
      </c>
      <c r="R44" s="1028">
        <f t="shared" si="7"/>
        <v>0</v>
      </c>
      <c r="S44" s="1028">
        <f t="shared" si="7"/>
        <v>1</v>
      </c>
      <c r="T44" s="1171">
        <f t="shared" si="7"/>
        <v>0</v>
      </c>
      <c r="U44" s="1172">
        <f t="shared" si="7"/>
        <v>0</v>
      </c>
      <c r="V44" s="1028">
        <f t="shared" si="7"/>
        <v>1</v>
      </c>
      <c r="W44" s="1028">
        <f t="shared" si="7"/>
        <v>6</v>
      </c>
      <c r="X44" s="1028">
        <f t="shared" si="7"/>
        <v>0</v>
      </c>
      <c r="Y44" s="1028">
        <f t="shared" si="7"/>
        <v>0</v>
      </c>
      <c r="Z44" s="1028">
        <f t="shared" si="7"/>
        <v>13</v>
      </c>
      <c r="AA44" s="1028">
        <f t="shared" si="7"/>
        <v>5</v>
      </c>
      <c r="AB44" s="1028">
        <f t="shared" si="7"/>
        <v>0</v>
      </c>
      <c r="AC44" s="1028">
        <f t="shared" si="7"/>
        <v>4</v>
      </c>
      <c r="AD44" s="1028">
        <f t="shared" si="7"/>
        <v>3</v>
      </c>
      <c r="AE44" s="1028">
        <f t="shared" si="7"/>
        <v>0</v>
      </c>
      <c r="AF44" s="1028">
        <f t="shared" si="7"/>
        <v>1</v>
      </c>
      <c r="AG44" s="1028">
        <f t="shared" si="7"/>
        <v>3</v>
      </c>
      <c r="AH44" s="1028">
        <f t="shared" si="7"/>
        <v>7</v>
      </c>
      <c r="AI44" s="1028">
        <f t="shared" si="7"/>
        <v>5</v>
      </c>
      <c r="AJ44" s="1028">
        <f t="shared" si="7"/>
        <v>0</v>
      </c>
      <c r="AK44" s="1028">
        <f t="shared" si="7"/>
        <v>0</v>
      </c>
      <c r="AL44" s="1028">
        <f t="shared" si="7"/>
        <v>1</v>
      </c>
      <c r="AM44" s="1028">
        <f t="shared" si="7"/>
        <v>2</v>
      </c>
      <c r="AN44" s="1028">
        <f t="shared" si="7"/>
        <v>0</v>
      </c>
      <c r="AO44" s="1173">
        <f t="shared" si="7"/>
        <v>1</v>
      </c>
    </row>
    <row r="45" spans="1:41" s="793" customFormat="1" ht="12.75" customHeight="1">
      <c r="A45" s="588"/>
      <c r="B45" s="589" t="s">
        <v>225</v>
      </c>
      <c r="C45" s="578">
        <f t="shared" si="2"/>
        <v>50</v>
      </c>
      <c r="D45" s="640">
        <v>21</v>
      </c>
      <c r="E45" s="578" t="s">
        <v>332</v>
      </c>
      <c r="F45" s="578" t="s">
        <v>332</v>
      </c>
      <c r="G45" s="578">
        <v>1</v>
      </c>
      <c r="H45" s="578" t="s">
        <v>332</v>
      </c>
      <c r="I45" s="578" t="s">
        <v>332</v>
      </c>
      <c r="J45" s="578" t="s">
        <v>332</v>
      </c>
      <c r="K45" s="578" t="s">
        <v>332</v>
      </c>
      <c r="L45" s="578" t="s">
        <v>332</v>
      </c>
      <c r="M45" s="578" t="s">
        <v>332</v>
      </c>
      <c r="N45" s="578" t="s">
        <v>332</v>
      </c>
      <c r="O45" s="578">
        <v>5</v>
      </c>
      <c r="P45" s="578">
        <v>9</v>
      </c>
      <c r="Q45" s="578" t="s">
        <v>332</v>
      </c>
      <c r="R45" s="578" t="s">
        <v>332</v>
      </c>
      <c r="S45" s="627" t="s">
        <v>332</v>
      </c>
      <c r="T45" s="637" t="s">
        <v>332</v>
      </c>
      <c r="U45" s="626" t="s">
        <v>332</v>
      </c>
      <c r="V45" s="578">
        <v>1</v>
      </c>
      <c r="W45" s="578">
        <v>3</v>
      </c>
      <c r="X45" s="578" t="s">
        <v>332</v>
      </c>
      <c r="Y45" s="578" t="s">
        <v>332</v>
      </c>
      <c r="Z45" s="578">
        <v>2</v>
      </c>
      <c r="AA45" s="578">
        <v>1</v>
      </c>
      <c r="AB45" s="578" t="s">
        <v>332</v>
      </c>
      <c r="AC45" s="578">
        <v>1</v>
      </c>
      <c r="AD45" s="578">
        <v>2</v>
      </c>
      <c r="AE45" s="578" t="s">
        <v>332</v>
      </c>
      <c r="AF45" s="578" t="s">
        <v>332</v>
      </c>
      <c r="AG45" s="627" t="s">
        <v>332</v>
      </c>
      <c r="AH45" s="626">
        <v>1</v>
      </c>
      <c r="AI45" s="627" t="s">
        <v>332</v>
      </c>
      <c r="AJ45" s="627" t="s">
        <v>332</v>
      </c>
      <c r="AK45" s="627" t="s">
        <v>332</v>
      </c>
      <c r="AL45" s="627">
        <v>1</v>
      </c>
      <c r="AM45" s="626">
        <v>2</v>
      </c>
      <c r="AN45" s="578" t="s">
        <v>332</v>
      </c>
      <c r="AO45" s="628" t="s">
        <v>332</v>
      </c>
    </row>
    <row r="46" spans="1:41" s="793" customFormat="1" ht="12.75" customHeight="1">
      <c r="A46" s="588"/>
      <c r="B46" s="589" t="s">
        <v>226</v>
      </c>
      <c r="C46" s="578">
        <f t="shared" si="2"/>
        <v>103</v>
      </c>
      <c r="D46" s="640">
        <v>27</v>
      </c>
      <c r="E46" s="578" t="s">
        <v>332</v>
      </c>
      <c r="F46" s="578" t="s">
        <v>332</v>
      </c>
      <c r="G46" s="578">
        <v>1</v>
      </c>
      <c r="H46" s="578">
        <v>5</v>
      </c>
      <c r="I46" s="578" t="s">
        <v>332</v>
      </c>
      <c r="J46" s="578">
        <v>1</v>
      </c>
      <c r="K46" s="578">
        <v>1</v>
      </c>
      <c r="L46" s="578">
        <v>8</v>
      </c>
      <c r="M46" s="578" t="s">
        <v>332</v>
      </c>
      <c r="N46" s="578">
        <v>2</v>
      </c>
      <c r="O46" s="578">
        <v>10</v>
      </c>
      <c r="P46" s="578">
        <v>19</v>
      </c>
      <c r="Q46" s="578" t="s">
        <v>332</v>
      </c>
      <c r="R46" s="578" t="s">
        <v>332</v>
      </c>
      <c r="S46" s="627" t="s">
        <v>332</v>
      </c>
      <c r="T46" s="637" t="s">
        <v>332</v>
      </c>
      <c r="U46" s="626" t="s">
        <v>332</v>
      </c>
      <c r="V46" s="578" t="s">
        <v>332</v>
      </c>
      <c r="W46" s="578">
        <v>1</v>
      </c>
      <c r="X46" s="578" t="s">
        <v>332</v>
      </c>
      <c r="Y46" s="578" t="s">
        <v>332</v>
      </c>
      <c r="Z46" s="578">
        <v>7</v>
      </c>
      <c r="AA46" s="578">
        <v>2</v>
      </c>
      <c r="AB46" s="578" t="s">
        <v>332</v>
      </c>
      <c r="AC46" s="578">
        <v>2</v>
      </c>
      <c r="AD46" s="578">
        <v>1</v>
      </c>
      <c r="AE46" s="578" t="s">
        <v>332</v>
      </c>
      <c r="AF46" s="578">
        <v>1</v>
      </c>
      <c r="AG46" s="627">
        <v>3</v>
      </c>
      <c r="AH46" s="626">
        <v>6</v>
      </c>
      <c r="AI46" s="627">
        <v>5</v>
      </c>
      <c r="AJ46" s="627" t="s">
        <v>332</v>
      </c>
      <c r="AK46" s="627" t="s">
        <v>332</v>
      </c>
      <c r="AL46" s="627" t="s">
        <v>332</v>
      </c>
      <c r="AM46" s="626" t="s">
        <v>332</v>
      </c>
      <c r="AN46" s="578" t="s">
        <v>332</v>
      </c>
      <c r="AO46" s="628">
        <v>1</v>
      </c>
    </row>
    <row r="47" spans="1:41" s="793" customFormat="1" ht="12.75" customHeight="1">
      <c r="A47" s="588"/>
      <c r="B47" s="589" t="s">
        <v>335</v>
      </c>
      <c r="C47" s="578">
        <f t="shared" si="2"/>
        <v>23</v>
      </c>
      <c r="D47" s="640">
        <v>9</v>
      </c>
      <c r="E47" s="578" t="s">
        <v>332</v>
      </c>
      <c r="F47" s="578" t="s">
        <v>332</v>
      </c>
      <c r="G47" s="578" t="s">
        <v>332</v>
      </c>
      <c r="H47" s="578" t="s">
        <v>332</v>
      </c>
      <c r="I47" s="578" t="s">
        <v>332</v>
      </c>
      <c r="J47" s="578" t="s">
        <v>332</v>
      </c>
      <c r="K47" s="578" t="s">
        <v>332</v>
      </c>
      <c r="L47" s="578">
        <v>1</v>
      </c>
      <c r="M47" s="578" t="s">
        <v>332</v>
      </c>
      <c r="N47" s="578" t="s">
        <v>332</v>
      </c>
      <c r="O47" s="578">
        <v>7</v>
      </c>
      <c r="P47" s="578" t="s">
        <v>332</v>
      </c>
      <c r="Q47" s="578" t="s">
        <v>332</v>
      </c>
      <c r="R47" s="578" t="s">
        <v>332</v>
      </c>
      <c r="S47" s="627" t="s">
        <v>332</v>
      </c>
      <c r="T47" s="637" t="s">
        <v>332</v>
      </c>
      <c r="U47" s="626" t="s">
        <v>332</v>
      </c>
      <c r="V47" s="578" t="s">
        <v>332</v>
      </c>
      <c r="W47" s="578">
        <v>2</v>
      </c>
      <c r="X47" s="578" t="s">
        <v>332</v>
      </c>
      <c r="Y47" s="578" t="s">
        <v>332</v>
      </c>
      <c r="Z47" s="578">
        <v>3</v>
      </c>
      <c r="AA47" s="578">
        <v>1</v>
      </c>
      <c r="AB47" s="578" t="s">
        <v>332</v>
      </c>
      <c r="AC47" s="578" t="s">
        <v>332</v>
      </c>
      <c r="AD47" s="578" t="s">
        <v>332</v>
      </c>
      <c r="AE47" s="578" t="s">
        <v>332</v>
      </c>
      <c r="AF47" s="578" t="s">
        <v>332</v>
      </c>
      <c r="AG47" s="627" t="s">
        <v>332</v>
      </c>
      <c r="AH47" s="626" t="s">
        <v>332</v>
      </c>
      <c r="AI47" s="627" t="s">
        <v>332</v>
      </c>
      <c r="AJ47" s="627" t="s">
        <v>332</v>
      </c>
      <c r="AK47" s="627" t="s">
        <v>332</v>
      </c>
      <c r="AL47" s="627" t="s">
        <v>332</v>
      </c>
      <c r="AM47" s="626" t="s">
        <v>332</v>
      </c>
      <c r="AN47" s="578" t="s">
        <v>332</v>
      </c>
      <c r="AO47" s="628" t="s">
        <v>332</v>
      </c>
    </row>
    <row r="48" spans="1:41" s="793" customFormat="1" ht="12.75" customHeight="1">
      <c r="A48" s="600"/>
      <c r="B48" s="601" t="s">
        <v>336</v>
      </c>
      <c r="C48" s="629">
        <f t="shared" si="2"/>
        <v>23</v>
      </c>
      <c r="D48" s="641">
        <v>10</v>
      </c>
      <c r="E48" s="595" t="s">
        <v>332</v>
      </c>
      <c r="F48" s="595" t="s">
        <v>332</v>
      </c>
      <c r="G48" s="595" t="s">
        <v>332</v>
      </c>
      <c r="H48" s="595" t="s">
        <v>332</v>
      </c>
      <c r="I48" s="595" t="s">
        <v>332</v>
      </c>
      <c r="J48" s="595" t="s">
        <v>332</v>
      </c>
      <c r="K48" s="595">
        <v>1</v>
      </c>
      <c r="L48" s="595" t="s">
        <v>332</v>
      </c>
      <c r="M48" s="595" t="s">
        <v>332</v>
      </c>
      <c r="N48" s="595" t="s">
        <v>332</v>
      </c>
      <c r="O48" s="595">
        <v>3</v>
      </c>
      <c r="P48" s="595">
        <v>5</v>
      </c>
      <c r="Q48" s="595" t="s">
        <v>332</v>
      </c>
      <c r="R48" s="595" t="s">
        <v>332</v>
      </c>
      <c r="S48" s="631">
        <v>1</v>
      </c>
      <c r="T48" s="639" t="s">
        <v>332</v>
      </c>
      <c r="U48" s="632" t="s">
        <v>332</v>
      </c>
      <c r="V48" s="595" t="s">
        <v>332</v>
      </c>
      <c r="W48" s="595" t="s">
        <v>332</v>
      </c>
      <c r="X48" s="595" t="s">
        <v>332</v>
      </c>
      <c r="Y48" s="595" t="s">
        <v>332</v>
      </c>
      <c r="Z48" s="595">
        <v>1</v>
      </c>
      <c r="AA48" s="595">
        <v>1</v>
      </c>
      <c r="AB48" s="595" t="s">
        <v>332</v>
      </c>
      <c r="AC48" s="595">
        <v>1</v>
      </c>
      <c r="AD48" s="595" t="s">
        <v>332</v>
      </c>
      <c r="AE48" s="595" t="s">
        <v>332</v>
      </c>
      <c r="AF48" s="595" t="s">
        <v>332</v>
      </c>
      <c r="AG48" s="631" t="s">
        <v>332</v>
      </c>
      <c r="AH48" s="630" t="s">
        <v>332</v>
      </c>
      <c r="AI48" s="631" t="s">
        <v>332</v>
      </c>
      <c r="AJ48" s="631" t="s">
        <v>332</v>
      </c>
      <c r="AK48" s="631" t="s">
        <v>332</v>
      </c>
      <c r="AL48" s="631" t="s">
        <v>332</v>
      </c>
      <c r="AM48" s="630" t="s">
        <v>332</v>
      </c>
      <c r="AN48" s="595" t="s">
        <v>332</v>
      </c>
      <c r="AO48" s="633" t="s">
        <v>332</v>
      </c>
    </row>
    <row r="49" spans="1:41" s="1134" customFormat="1" ht="12.75" customHeight="1">
      <c r="A49" s="588" t="s">
        <v>337</v>
      </c>
      <c r="B49" s="589"/>
      <c r="C49" s="1027">
        <f aca="true" t="shared" si="8" ref="C49:AO49">SUM(C50:C52)</f>
        <v>201</v>
      </c>
      <c r="D49" s="1027">
        <f t="shared" si="8"/>
        <v>54</v>
      </c>
      <c r="E49" s="1027">
        <f t="shared" si="8"/>
        <v>0</v>
      </c>
      <c r="F49" s="1027">
        <f t="shared" si="8"/>
        <v>4</v>
      </c>
      <c r="G49" s="1027">
        <f t="shared" si="8"/>
        <v>7</v>
      </c>
      <c r="H49" s="1027">
        <f t="shared" si="8"/>
        <v>8</v>
      </c>
      <c r="I49" s="1027">
        <f t="shared" si="8"/>
        <v>0</v>
      </c>
      <c r="J49" s="1027">
        <f t="shared" si="8"/>
        <v>0</v>
      </c>
      <c r="K49" s="1027">
        <f t="shared" si="8"/>
        <v>11</v>
      </c>
      <c r="L49" s="1027">
        <f t="shared" si="8"/>
        <v>12</v>
      </c>
      <c r="M49" s="1027">
        <f t="shared" si="8"/>
        <v>0</v>
      </c>
      <c r="N49" s="1027">
        <f t="shared" si="8"/>
        <v>0</v>
      </c>
      <c r="O49" s="1027">
        <f t="shared" si="8"/>
        <v>23</v>
      </c>
      <c r="P49" s="1027">
        <f t="shared" si="8"/>
        <v>14</v>
      </c>
      <c r="Q49" s="1027">
        <f t="shared" si="8"/>
        <v>1</v>
      </c>
      <c r="R49" s="1027">
        <f t="shared" si="8"/>
        <v>0</v>
      </c>
      <c r="S49" s="1027">
        <f t="shared" si="8"/>
        <v>5</v>
      </c>
      <c r="T49" s="1165">
        <f t="shared" si="8"/>
        <v>0</v>
      </c>
      <c r="U49" s="1166">
        <f t="shared" si="8"/>
        <v>2</v>
      </c>
      <c r="V49" s="1027">
        <f t="shared" si="8"/>
        <v>0</v>
      </c>
      <c r="W49" s="1027">
        <f t="shared" si="8"/>
        <v>7</v>
      </c>
      <c r="X49" s="1027">
        <f t="shared" si="8"/>
        <v>0</v>
      </c>
      <c r="Y49" s="1027">
        <f t="shared" si="8"/>
        <v>2</v>
      </c>
      <c r="Z49" s="1027">
        <f t="shared" si="8"/>
        <v>9</v>
      </c>
      <c r="AA49" s="1027">
        <f t="shared" si="8"/>
        <v>7</v>
      </c>
      <c r="AB49" s="1027">
        <f t="shared" si="8"/>
        <v>0</v>
      </c>
      <c r="AC49" s="1027">
        <f t="shared" si="8"/>
        <v>4</v>
      </c>
      <c r="AD49" s="1027">
        <f t="shared" si="8"/>
        <v>4</v>
      </c>
      <c r="AE49" s="1027">
        <f t="shared" si="8"/>
        <v>0</v>
      </c>
      <c r="AF49" s="1027">
        <f t="shared" si="8"/>
        <v>1</v>
      </c>
      <c r="AG49" s="1027">
        <f t="shared" si="8"/>
        <v>3</v>
      </c>
      <c r="AH49" s="1027">
        <f t="shared" si="8"/>
        <v>2</v>
      </c>
      <c r="AI49" s="1027">
        <f t="shared" si="8"/>
        <v>5</v>
      </c>
      <c r="AJ49" s="1027">
        <f t="shared" si="8"/>
        <v>0</v>
      </c>
      <c r="AK49" s="1027">
        <f t="shared" si="8"/>
        <v>0</v>
      </c>
      <c r="AL49" s="1027">
        <f t="shared" si="8"/>
        <v>15</v>
      </c>
      <c r="AM49" s="1027">
        <f t="shared" si="8"/>
        <v>0</v>
      </c>
      <c r="AN49" s="1027">
        <f t="shared" si="8"/>
        <v>1</v>
      </c>
      <c r="AO49" s="1167">
        <f t="shared" si="8"/>
        <v>0</v>
      </c>
    </row>
    <row r="50" spans="1:41" s="793" customFormat="1" ht="12.75" customHeight="1">
      <c r="A50" s="588"/>
      <c r="B50" s="589" t="s">
        <v>227</v>
      </c>
      <c r="C50" s="578">
        <f t="shared" si="2"/>
        <v>51</v>
      </c>
      <c r="D50" s="578">
        <v>22</v>
      </c>
      <c r="E50" s="626" t="s">
        <v>332</v>
      </c>
      <c r="F50" s="578" t="s">
        <v>332</v>
      </c>
      <c r="G50" s="578" t="s">
        <v>332</v>
      </c>
      <c r="H50" s="578" t="s">
        <v>332</v>
      </c>
      <c r="I50" s="578" t="s">
        <v>332</v>
      </c>
      <c r="J50" s="578" t="s">
        <v>332</v>
      </c>
      <c r="K50" s="578">
        <v>1</v>
      </c>
      <c r="L50" s="578">
        <v>5</v>
      </c>
      <c r="M50" s="578" t="s">
        <v>332</v>
      </c>
      <c r="N50" s="578" t="s">
        <v>332</v>
      </c>
      <c r="O50" s="578">
        <v>8</v>
      </c>
      <c r="P50" s="578">
        <v>4</v>
      </c>
      <c r="Q50" s="578" t="s">
        <v>332</v>
      </c>
      <c r="R50" s="578" t="s">
        <v>332</v>
      </c>
      <c r="S50" s="578">
        <v>1</v>
      </c>
      <c r="T50" s="627" t="s">
        <v>332</v>
      </c>
      <c r="U50" s="626" t="s">
        <v>332</v>
      </c>
      <c r="V50" s="578" t="s">
        <v>332</v>
      </c>
      <c r="W50" s="578">
        <v>1</v>
      </c>
      <c r="X50" s="578" t="s">
        <v>332</v>
      </c>
      <c r="Y50" s="578">
        <v>1</v>
      </c>
      <c r="Z50" s="578">
        <v>2</v>
      </c>
      <c r="AA50" s="578">
        <v>2</v>
      </c>
      <c r="AB50" s="578" t="s">
        <v>332</v>
      </c>
      <c r="AC50" s="578">
        <v>1</v>
      </c>
      <c r="AD50" s="578">
        <v>1</v>
      </c>
      <c r="AE50" s="578" t="s">
        <v>332</v>
      </c>
      <c r="AF50" s="578" t="s">
        <v>332</v>
      </c>
      <c r="AG50" s="578">
        <v>2</v>
      </c>
      <c r="AH50" s="578" t="s">
        <v>332</v>
      </c>
      <c r="AI50" s="578" t="s">
        <v>332</v>
      </c>
      <c r="AJ50" s="578" t="s">
        <v>332</v>
      </c>
      <c r="AK50" s="578" t="s">
        <v>332</v>
      </c>
      <c r="AL50" s="578" t="s">
        <v>332</v>
      </c>
      <c r="AM50" s="578" t="s">
        <v>332</v>
      </c>
      <c r="AN50" s="578" t="s">
        <v>332</v>
      </c>
      <c r="AO50" s="628" t="s">
        <v>332</v>
      </c>
    </row>
    <row r="51" spans="1:41" s="793" customFormat="1" ht="12.75" customHeight="1">
      <c r="A51" s="588"/>
      <c r="B51" s="589" t="s">
        <v>228</v>
      </c>
      <c r="C51" s="578">
        <f t="shared" si="2"/>
        <v>133</v>
      </c>
      <c r="D51" s="578">
        <v>25</v>
      </c>
      <c r="E51" s="626" t="s">
        <v>332</v>
      </c>
      <c r="F51" s="578">
        <v>4</v>
      </c>
      <c r="G51" s="578">
        <v>7</v>
      </c>
      <c r="H51" s="578">
        <v>8</v>
      </c>
      <c r="I51" s="578" t="s">
        <v>332</v>
      </c>
      <c r="J51" s="578" t="s">
        <v>332</v>
      </c>
      <c r="K51" s="578">
        <v>10</v>
      </c>
      <c r="L51" s="578">
        <v>7</v>
      </c>
      <c r="M51" s="578" t="s">
        <v>332</v>
      </c>
      <c r="N51" s="578" t="s">
        <v>332</v>
      </c>
      <c r="O51" s="578">
        <v>13</v>
      </c>
      <c r="P51" s="578">
        <v>8</v>
      </c>
      <c r="Q51" s="578">
        <v>1</v>
      </c>
      <c r="R51" s="578" t="s">
        <v>332</v>
      </c>
      <c r="S51" s="578">
        <v>4</v>
      </c>
      <c r="T51" s="627" t="s">
        <v>332</v>
      </c>
      <c r="U51" s="626">
        <v>2</v>
      </c>
      <c r="V51" s="578" t="s">
        <v>332</v>
      </c>
      <c r="W51" s="578">
        <v>5</v>
      </c>
      <c r="X51" s="578" t="s">
        <v>332</v>
      </c>
      <c r="Y51" s="578" t="s">
        <v>332</v>
      </c>
      <c r="Z51" s="578">
        <v>5</v>
      </c>
      <c r="AA51" s="578">
        <v>3</v>
      </c>
      <c r="AB51" s="578" t="s">
        <v>332</v>
      </c>
      <c r="AC51" s="578">
        <v>3</v>
      </c>
      <c r="AD51" s="578">
        <v>3</v>
      </c>
      <c r="AE51" s="578" t="s">
        <v>332</v>
      </c>
      <c r="AF51" s="578">
        <v>1</v>
      </c>
      <c r="AG51" s="578">
        <v>1</v>
      </c>
      <c r="AH51" s="578">
        <v>2</v>
      </c>
      <c r="AI51" s="578">
        <v>5</v>
      </c>
      <c r="AJ51" s="578" t="s">
        <v>332</v>
      </c>
      <c r="AK51" s="578" t="s">
        <v>332</v>
      </c>
      <c r="AL51" s="578">
        <v>15</v>
      </c>
      <c r="AM51" s="578" t="s">
        <v>332</v>
      </c>
      <c r="AN51" s="578">
        <v>1</v>
      </c>
      <c r="AO51" s="628" t="s">
        <v>332</v>
      </c>
    </row>
    <row r="52" spans="1:41" s="793" customFormat="1" ht="12.75" customHeight="1">
      <c r="A52" s="591"/>
      <c r="B52" s="592" t="s">
        <v>229</v>
      </c>
      <c r="C52" s="629">
        <f t="shared" si="2"/>
        <v>17</v>
      </c>
      <c r="D52" s="629">
        <v>7</v>
      </c>
      <c r="E52" s="630" t="s">
        <v>332</v>
      </c>
      <c r="F52" s="595" t="s">
        <v>332</v>
      </c>
      <c r="G52" s="595" t="s">
        <v>332</v>
      </c>
      <c r="H52" s="595" t="s">
        <v>332</v>
      </c>
      <c r="I52" s="595" t="s">
        <v>332</v>
      </c>
      <c r="J52" s="595" t="s">
        <v>332</v>
      </c>
      <c r="K52" s="595" t="s">
        <v>332</v>
      </c>
      <c r="L52" s="595" t="s">
        <v>332</v>
      </c>
      <c r="M52" s="595" t="s">
        <v>332</v>
      </c>
      <c r="N52" s="595" t="s">
        <v>332</v>
      </c>
      <c r="O52" s="595">
        <v>2</v>
      </c>
      <c r="P52" s="595">
        <v>2</v>
      </c>
      <c r="Q52" s="595" t="s">
        <v>332</v>
      </c>
      <c r="R52" s="595" t="s">
        <v>332</v>
      </c>
      <c r="S52" s="595" t="s">
        <v>332</v>
      </c>
      <c r="T52" s="631" t="s">
        <v>332</v>
      </c>
      <c r="U52" s="632" t="s">
        <v>332</v>
      </c>
      <c r="V52" s="595" t="s">
        <v>332</v>
      </c>
      <c r="W52" s="595">
        <v>1</v>
      </c>
      <c r="X52" s="595" t="s">
        <v>332</v>
      </c>
      <c r="Y52" s="595">
        <v>1</v>
      </c>
      <c r="Z52" s="595">
        <v>2</v>
      </c>
      <c r="AA52" s="595">
        <v>2</v>
      </c>
      <c r="AB52" s="595" t="s">
        <v>332</v>
      </c>
      <c r="AC52" s="595" t="s">
        <v>332</v>
      </c>
      <c r="AD52" s="595" t="s">
        <v>332</v>
      </c>
      <c r="AE52" s="595" t="s">
        <v>332</v>
      </c>
      <c r="AF52" s="595" t="s">
        <v>332</v>
      </c>
      <c r="AG52" s="595" t="s">
        <v>332</v>
      </c>
      <c r="AH52" s="595" t="s">
        <v>332</v>
      </c>
      <c r="AI52" s="595" t="s">
        <v>332</v>
      </c>
      <c r="AJ52" s="595" t="s">
        <v>332</v>
      </c>
      <c r="AK52" s="595" t="s">
        <v>332</v>
      </c>
      <c r="AL52" s="595" t="s">
        <v>332</v>
      </c>
      <c r="AM52" s="595" t="s">
        <v>332</v>
      </c>
      <c r="AN52" s="595" t="s">
        <v>332</v>
      </c>
      <c r="AO52" s="633" t="s">
        <v>332</v>
      </c>
    </row>
    <row r="53" spans="1:41" s="1134" customFormat="1" ht="12.75" customHeight="1">
      <c r="A53" s="586" t="s">
        <v>338</v>
      </c>
      <c r="B53" s="587"/>
      <c r="C53" s="1027">
        <f aca="true" t="shared" si="9" ref="C53:AO53">SUM(C54:C56)</f>
        <v>50</v>
      </c>
      <c r="D53" s="1027">
        <f t="shared" si="9"/>
        <v>21</v>
      </c>
      <c r="E53" s="1027">
        <f t="shared" si="9"/>
        <v>0</v>
      </c>
      <c r="F53" s="1027">
        <f t="shared" si="9"/>
        <v>0</v>
      </c>
      <c r="G53" s="1027">
        <f t="shared" si="9"/>
        <v>1</v>
      </c>
      <c r="H53" s="1027">
        <f t="shared" si="9"/>
        <v>0</v>
      </c>
      <c r="I53" s="1027">
        <f t="shared" si="9"/>
        <v>0</v>
      </c>
      <c r="J53" s="1027">
        <f t="shared" si="9"/>
        <v>0</v>
      </c>
      <c r="K53" s="1027">
        <f t="shared" si="9"/>
        <v>1</v>
      </c>
      <c r="L53" s="1027">
        <f t="shared" si="9"/>
        <v>8</v>
      </c>
      <c r="M53" s="1027">
        <f t="shared" si="9"/>
        <v>0</v>
      </c>
      <c r="N53" s="1027">
        <f t="shared" si="9"/>
        <v>0</v>
      </c>
      <c r="O53" s="1027">
        <f t="shared" si="9"/>
        <v>5</v>
      </c>
      <c r="P53" s="1027">
        <f t="shared" si="9"/>
        <v>5</v>
      </c>
      <c r="Q53" s="1027">
        <f t="shared" si="9"/>
        <v>0</v>
      </c>
      <c r="R53" s="1027">
        <f t="shared" si="9"/>
        <v>0</v>
      </c>
      <c r="S53" s="1027">
        <f t="shared" si="9"/>
        <v>0</v>
      </c>
      <c r="T53" s="1165">
        <f t="shared" si="9"/>
        <v>0</v>
      </c>
      <c r="U53" s="1166">
        <f t="shared" si="9"/>
        <v>0</v>
      </c>
      <c r="V53" s="1027">
        <f t="shared" si="9"/>
        <v>0</v>
      </c>
      <c r="W53" s="1027">
        <f t="shared" si="9"/>
        <v>2</v>
      </c>
      <c r="X53" s="1027">
        <f t="shared" si="9"/>
        <v>1</v>
      </c>
      <c r="Y53" s="1027">
        <f t="shared" si="9"/>
        <v>0</v>
      </c>
      <c r="Z53" s="1027">
        <f t="shared" si="9"/>
        <v>3</v>
      </c>
      <c r="AA53" s="1027">
        <f t="shared" si="9"/>
        <v>0</v>
      </c>
      <c r="AB53" s="1027">
        <f t="shared" si="9"/>
        <v>0</v>
      </c>
      <c r="AC53" s="1027">
        <f t="shared" si="9"/>
        <v>1</v>
      </c>
      <c r="AD53" s="1027">
        <f t="shared" si="9"/>
        <v>0</v>
      </c>
      <c r="AE53" s="1027">
        <f t="shared" si="9"/>
        <v>0</v>
      </c>
      <c r="AF53" s="1027">
        <f t="shared" si="9"/>
        <v>0</v>
      </c>
      <c r="AG53" s="1027">
        <f t="shared" si="9"/>
        <v>0</v>
      </c>
      <c r="AH53" s="1027">
        <f t="shared" si="9"/>
        <v>0</v>
      </c>
      <c r="AI53" s="1027">
        <f t="shared" si="9"/>
        <v>1</v>
      </c>
      <c r="AJ53" s="1027">
        <f t="shared" si="9"/>
        <v>0</v>
      </c>
      <c r="AK53" s="1027">
        <f t="shared" si="9"/>
        <v>0</v>
      </c>
      <c r="AL53" s="1027">
        <f t="shared" si="9"/>
        <v>0</v>
      </c>
      <c r="AM53" s="1027">
        <f t="shared" si="9"/>
        <v>0</v>
      </c>
      <c r="AN53" s="1027">
        <f t="shared" si="9"/>
        <v>0</v>
      </c>
      <c r="AO53" s="1167">
        <f t="shared" si="9"/>
        <v>1</v>
      </c>
    </row>
    <row r="54" spans="1:41" s="793" customFormat="1" ht="12.75" customHeight="1">
      <c r="A54" s="588"/>
      <c r="B54" s="589" t="s">
        <v>364</v>
      </c>
      <c r="C54" s="578">
        <f t="shared" si="2"/>
        <v>6</v>
      </c>
      <c r="D54" s="634">
        <v>5</v>
      </c>
      <c r="E54" s="578" t="s">
        <v>332</v>
      </c>
      <c r="F54" s="578" t="s">
        <v>332</v>
      </c>
      <c r="G54" s="578" t="s">
        <v>332</v>
      </c>
      <c r="H54" s="578" t="s">
        <v>332</v>
      </c>
      <c r="I54" s="578" t="s">
        <v>332</v>
      </c>
      <c r="J54" s="578" t="s">
        <v>332</v>
      </c>
      <c r="K54" s="578" t="s">
        <v>332</v>
      </c>
      <c r="L54" s="578" t="s">
        <v>332</v>
      </c>
      <c r="M54" s="578" t="s">
        <v>332</v>
      </c>
      <c r="N54" s="578" t="s">
        <v>332</v>
      </c>
      <c r="O54" s="578" t="s">
        <v>332</v>
      </c>
      <c r="P54" s="578">
        <v>1</v>
      </c>
      <c r="Q54" s="578" t="s">
        <v>332</v>
      </c>
      <c r="R54" s="578" t="s">
        <v>332</v>
      </c>
      <c r="S54" s="578" t="s">
        <v>332</v>
      </c>
      <c r="T54" s="627" t="s">
        <v>332</v>
      </c>
      <c r="U54" s="626" t="s">
        <v>332</v>
      </c>
      <c r="V54" s="578" t="s">
        <v>332</v>
      </c>
      <c r="W54" s="578" t="s">
        <v>332</v>
      </c>
      <c r="X54" s="578" t="s">
        <v>332</v>
      </c>
      <c r="Y54" s="578" t="s">
        <v>332</v>
      </c>
      <c r="Z54" s="578" t="s">
        <v>332</v>
      </c>
      <c r="AA54" s="578" t="s">
        <v>332</v>
      </c>
      <c r="AB54" s="578" t="s">
        <v>332</v>
      </c>
      <c r="AC54" s="578" t="s">
        <v>332</v>
      </c>
      <c r="AD54" s="578" t="s">
        <v>332</v>
      </c>
      <c r="AE54" s="578" t="s">
        <v>332</v>
      </c>
      <c r="AF54" s="578" t="s">
        <v>332</v>
      </c>
      <c r="AG54" s="578" t="s">
        <v>332</v>
      </c>
      <c r="AH54" s="578" t="s">
        <v>332</v>
      </c>
      <c r="AI54" s="578" t="s">
        <v>332</v>
      </c>
      <c r="AJ54" s="578" t="s">
        <v>332</v>
      </c>
      <c r="AK54" s="578" t="s">
        <v>332</v>
      </c>
      <c r="AL54" s="578" t="s">
        <v>332</v>
      </c>
      <c r="AM54" s="578" t="s">
        <v>332</v>
      </c>
      <c r="AN54" s="578" t="s">
        <v>332</v>
      </c>
      <c r="AO54" s="628" t="s">
        <v>332</v>
      </c>
    </row>
    <row r="55" spans="1:41" s="793" customFormat="1" ht="12.75" customHeight="1">
      <c r="A55" s="588"/>
      <c r="B55" s="589" t="s">
        <v>365</v>
      </c>
      <c r="C55" s="578">
        <f t="shared" si="2"/>
        <v>41</v>
      </c>
      <c r="D55" s="634">
        <v>14</v>
      </c>
      <c r="E55" s="578" t="s">
        <v>332</v>
      </c>
      <c r="F55" s="578" t="s">
        <v>332</v>
      </c>
      <c r="G55" s="578">
        <v>1</v>
      </c>
      <c r="H55" s="578" t="s">
        <v>332</v>
      </c>
      <c r="I55" s="578" t="s">
        <v>332</v>
      </c>
      <c r="J55" s="578" t="s">
        <v>332</v>
      </c>
      <c r="K55" s="578">
        <v>1</v>
      </c>
      <c r="L55" s="578">
        <v>8</v>
      </c>
      <c r="M55" s="578" t="s">
        <v>332</v>
      </c>
      <c r="N55" s="578" t="s">
        <v>332</v>
      </c>
      <c r="O55" s="578">
        <v>5</v>
      </c>
      <c r="P55" s="578">
        <v>4</v>
      </c>
      <c r="Q55" s="578" t="s">
        <v>332</v>
      </c>
      <c r="R55" s="578" t="s">
        <v>332</v>
      </c>
      <c r="S55" s="578" t="s">
        <v>332</v>
      </c>
      <c r="T55" s="627" t="s">
        <v>332</v>
      </c>
      <c r="U55" s="626" t="s">
        <v>332</v>
      </c>
      <c r="V55" s="578" t="s">
        <v>332</v>
      </c>
      <c r="W55" s="578">
        <v>2</v>
      </c>
      <c r="X55" s="578">
        <v>1</v>
      </c>
      <c r="Y55" s="578" t="s">
        <v>332</v>
      </c>
      <c r="Z55" s="578">
        <v>2</v>
      </c>
      <c r="AA55" s="578" t="s">
        <v>332</v>
      </c>
      <c r="AB55" s="578" t="s">
        <v>332</v>
      </c>
      <c r="AC55" s="578">
        <v>1</v>
      </c>
      <c r="AD55" s="578" t="s">
        <v>332</v>
      </c>
      <c r="AE55" s="578" t="s">
        <v>332</v>
      </c>
      <c r="AF55" s="578" t="s">
        <v>332</v>
      </c>
      <c r="AG55" s="578" t="s">
        <v>332</v>
      </c>
      <c r="AH55" s="578" t="s">
        <v>332</v>
      </c>
      <c r="AI55" s="578">
        <v>1</v>
      </c>
      <c r="AJ55" s="578" t="s">
        <v>332</v>
      </c>
      <c r="AK55" s="578" t="s">
        <v>332</v>
      </c>
      <c r="AL55" s="578" t="s">
        <v>332</v>
      </c>
      <c r="AM55" s="578" t="s">
        <v>332</v>
      </c>
      <c r="AN55" s="578" t="s">
        <v>332</v>
      </c>
      <c r="AO55" s="628">
        <v>1</v>
      </c>
    </row>
    <row r="56" spans="1:41" s="720" customFormat="1" ht="12.75" customHeight="1">
      <c r="A56" s="588"/>
      <c r="B56" s="589" t="s">
        <v>230</v>
      </c>
      <c r="C56" s="578">
        <f t="shared" si="2"/>
        <v>3</v>
      </c>
      <c r="D56" s="634">
        <v>2</v>
      </c>
      <c r="E56" s="578" t="s">
        <v>332</v>
      </c>
      <c r="F56" s="578" t="s">
        <v>332</v>
      </c>
      <c r="G56" s="578" t="s">
        <v>332</v>
      </c>
      <c r="H56" s="578" t="s">
        <v>332</v>
      </c>
      <c r="I56" s="578" t="s">
        <v>332</v>
      </c>
      <c r="J56" s="578" t="s">
        <v>332</v>
      </c>
      <c r="K56" s="578" t="s">
        <v>332</v>
      </c>
      <c r="L56" s="578" t="s">
        <v>332</v>
      </c>
      <c r="M56" s="578" t="s">
        <v>332</v>
      </c>
      <c r="N56" s="578" t="s">
        <v>332</v>
      </c>
      <c r="O56" s="578" t="s">
        <v>332</v>
      </c>
      <c r="P56" s="578" t="s">
        <v>332</v>
      </c>
      <c r="Q56" s="578" t="s">
        <v>332</v>
      </c>
      <c r="R56" s="578" t="s">
        <v>332</v>
      </c>
      <c r="S56" s="578" t="s">
        <v>332</v>
      </c>
      <c r="T56" s="627" t="s">
        <v>332</v>
      </c>
      <c r="U56" s="626" t="s">
        <v>332</v>
      </c>
      <c r="V56" s="578" t="s">
        <v>332</v>
      </c>
      <c r="W56" s="578" t="s">
        <v>332</v>
      </c>
      <c r="X56" s="578" t="s">
        <v>332</v>
      </c>
      <c r="Y56" s="578" t="s">
        <v>332</v>
      </c>
      <c r="Z56" s="578">
        <v>1</v>
      </c>
      <c r="AA56" s="578" t="s">
        <v>332</v>
      </c>
      <c r="AB56" s="578" t="s">
        <v>332</v>
      </c>
      <c r="AC56" s="578" t="s">
        <v>332</v>
      </c>
      <c r="AD56" s="578" t="s">
        <v>332</v>
      </c>
      <c r="AE56" s="578" t="s">
        <v>332</v>
      </c>
      <c r="AF56" s="578" t="s">
        <v>332</v>
      </c>
      <c r="AG56" s="578" t="s">
        <v>332</v>
      </c>
      <c r="AH56" s="578" t="s">
        <v>332</v>
      </c>
      <c r="AI56" s="578" t="s">
        <v>332</v>
      </c>
      <c r="AJ56" s="578" t="s">
        <v>332</v>
      </c>
      <c r="AK56" s="578" t="s">
        <v>332</v>
      </c>
      <c r="AL56" s="578" t="s">
        <v>332</v>
      </c>
      <c r="AM56" s="578" t="s">
        <v>332</v>
      </c>
      <c r="AN56" s="578" t="s">
        <v>332</v>
      </c>
      <c r="AO56" s="628" t="s">
        <v>332</v>
      </c>
    </row>
    <row r="57" spans="1:41" s="1135" customFormat="1" ht="12.75" customHeight="1">
      <c r="A57" s="602" t="s">
        <v>231</v>
      </c>
      <c r="B57" s="603"/>
      <c r="C57" s="1027">
        <f aca="true" t="shared" si="10" ref="C57:AO57">SUM(C58:C60)</f>
        <v>207</v>
      </c>
      <c r="D57" s="1027">
        <f t="shared" si="10"/>
        <v>61</v>
      </c>
      <c r="E57" s="1027">
        <f t="shared" si="10"/>
        <v>0</v>
      </c>
      <c r="F57" s="1027">
        <f t="shared" si="10"/>
        <v>2</v>
      </c>
      <c r="G57" s="1027">
        <f t="shared" si="10"/>
        <v>8</v>
      </c>
      <c r="H57" s="1027">
        <f t="shared" si="10"/>
        <v>8</v>
      </c>
      <c r="I57" s="1027">
        <f t="shared" si="10"/>
        <v>0</v>
      </c>
      <c r="J57" s="1027">
        <f t="shared" si="10"/>
        <v>1</v>
      </c>
      <c r="K57" s="1027">
        <f t="shared" si="10"/>
        <v>10</v>
      </c>
      <c r="L57" s="1027">
        <f t="shared" si="10"/>
        <v>6</v>
      </c>
      <c r="M57" s="1027">
        <f t="shared" si="10"/>
        <v>0</v>
      </c>
      <c r="N57" s="1027">
        <f t="shared" si="10"/>
        <v>1</v>
      </c>
      <c r="O57" s="1027">
        <f t="shared" si="10"/>
        <v>19</v>
      </c>
      <c r="P57" s="1027">
        <f t="shared" si="10"/>
        <v>15</v>
      </c>
      <c r="Q57" s="1027">
        <f t="shared" si="10"/>
        <v>3</v>
      </c>
      <c r="R57" s="1027">
        <f t="shared" si="10"/>
        <v>0</v>
      </c>
      <c r="S57" s="1027">
        <f t="shared" si="10"/>
        <v>4</v>
      </c>
      <c r="T57" s="1165">
        <f t="shared" si="10"/>
        <v>0</v>
      </c>
      <c r="U57" s="1166">
        <f t="shared" si="10"/>
        <v>2</v>
      </c>
      <c r="V57" s="1027">
        <f t="shared" si="10"/>
        <v>0</v>
      </c>
      <c r="W57" s="1027">
        <f t="shared" si="10"/>
        <v>10</v>
      </c>
      <c r="X57" s="1027">
        <f t="shared" si="10"/>
        <v>0</v>
      </c>
      <c r="Y57" s="1027">
        <f t="shared" si="10"/>
        <v>0</v>
      </c>
      <c r="Z57" s="1027">
        <f t="shared" si="10"/>
        <v>11</v>
      </c>
      <c r="AA57" s="1027">
        <f t="shared" si="10"/>
        <v>7</v>
      </c>
      <c r="AB57" s="1027">
        <f t="shared" si="10"/>
        <v>0</v>
      </c>
      <c r="AC57" s="1027">
        <f t="shared" si="10"/>
        <v>6</v>
      </c>
      <c r="AD57" s="1027">
        <f t="shared" si="10"/>
        <v>6</v>
      </c>
      <c r="AE57" s="1027">
        <f t="shared" si="10"/>
        <v>0</v>
      </c>
      <c r="AF57" s="1027">
        <f t="shared" si="10"/>
        <v>0</v>
      </c>
      <c r="AG57" s="1027">
        <f t="shared" si="10"/>
        <v>0</v>
      </c>
      <c r="AH57" s="1027">
        <f t="shared" si="10"/>
        <v>3</v>
      </c>
      <c r="AI57" s="1027">
        <f t="shared" si="10"/>
        <v>6</v>
      </c>
      <c r="AJ57" s="1027">
        <f t="shared" si="10"/>
        <v>1</v>
      </c>
      <c r="AK57" s="1027">
        <f t="shared" si="10"/>
        <v>2</v>
      </c>
      <c r="AL57" s="1027">
        <f t="shared" si="10"/>
        <v>14</v>
      </c>
      <c r="AM57" s="1027">
        <f t="shared" si="10"/>
        <v>1</v>
      </c>
      <c r="AN57" s="1027">
        <f t="shared" si="10"/>
        <v>0</v>
      </c>
      <c r="AO57" s="1167">
        <f t="shared" si="10"/>
        <v>0</v>
      </c>
    </row>
    <row r="58" spans="1:41" s="720" customFormat="1" ht="12.75" customHeight="1">
      <c r="A58" s="588"/>
      <c r="B58" s="589" t="s">
        <v>232</v>
      </c>
      <c r="C58" s="578">
        <f t="shared" si="2"/>
        <v>169</v>
      </c>
      <c r="D58" s="578">
        <v>38</v>
      </c>
      <c r="E58" s="626" t="s">
        <v>332</v>
      </c>
      <c r="F58" s="578">
        <v>2</v>
      </c>
      <c r="G58" s="578">
        <v>7</v>
      </c>
      <c r="H58" s="578">
        <v>8</v>
      </c>
      <c r="I58" s="578" t="s">
        <v>332</v>
      </c>
      <c r="J58" s="578">
        <v>1</v>
      </c>
      <c r="K58" s="578">
        <v>9</v>
      </c>
      <c r="L58" s="578">
        <v>6</v>
      </c>
      <c r="M58" s="578" t="s">
        <v>332</v>
      </c>
      <c r="N58" s="578">
        <v>1</v>
      </c>
      <c r="O58" s="578">
        <v>13</v>
      </c>
      <c r="P58" s="578">
        <v>12</v>
      </c>
      <c r="Q58" s="578">
        <v>3</v>
      </c>
      <c r="R58" s="578" t="s">
        <v>332</v>
      </c>
      <c r="S58" s="578">
        <v>4</v>
      </c>
      <c r="T58" s="627" t="s">
        <v>332</v>
      </c>
      <c r="U58" s="626">
        <v>2</v>
      </c>
      <c r="V58" s="578" t="s">
        <v>332</v>
      </c>
      <c r="W58" s="578">
        <v>10</v>
      </c>
      <c r="X58" s="578" t="s">
        <v>332</v>
      </c>
      <c r="Y58" s="578" t="s">
        <v>332</v>
      </c>
      <c r="Z58" s="578">
        <v>10</v>
      </c>
      <c r="AA58" s="578">
        <v>7</v>
      </c>
      <c r="AB58" s="578" t="s">
        <v>332</v>
      </c>
      <c r="AC58" s="578">
        <v>5</v>
      </c>
      <c r="AD58" s="578">
        <v>5</v>
      </c>
      <c r="AE58" s="578" t="s">
        <v>332</v>
      </c>
      <c r="AF58" s="578" t="s">
        <v>332</v>
      </c>
      <c r="AG58" s="578" t="s">
        <v>332</v>
      </c>
      <c r="AH58" s="578">
        <v>3</v>
      </c>
      <c r="AI58" s="578">
        <v>5</v>
      </c>
      <c r="AJ58" s="578">
        <v>1</v>
      </c>
      <c r="AK58" s="578">
        <v>2</v>
      </c>
      <c r="AL58" s="578">
        <v>14</v>
      </c>
      <c r="AM58" s="578">
        <v>1</v>
      </c>
      <c r="AN58" s="578" t="s">
        <v>332</v>
      </c>
      <c r="AO58" s="628" t="s">
        <v>332</v>
      </c>
    </row>
    <row r="59" spans="1:41" s="720" customFormat="1" ht="12.75" customHeight="1">
      <c r="A59" s="588"/>
      <c r="B59" s="589" t="s">
        <v>341</v>
      </c>
      <c r="C59" s="578">
        <f t="shared" si="2"/>
        <v>19</v>
      </c>
      <c r="D59" s="578">
        <v>11</v>
      </c>
      <c r="E59" s="626" t="s">
        <v>332</v>
      </c>
      <c r="F59" s="578" t="s">
        <v>332</v>
      </c>
      <c r="G59" s="578">
        <v>1</v>
      </c>
      <c r="H59" s="578" t="s">
        <v>332</v>
      </c>
      <c r="I59" s="578" t="s">
        <v>332</v>
      </c>
      <c r="J59" s="578" t="s">
        <v>332</v>
      </c>
      <c r="K59" s="578" t="s">
        <v>332</v>
      </c>
      <c r="L59" s="578" t="s">
        <v>332</v>
      </c>
      <c r="M59" s="578" t="s">
        <v>332</v>
      </c>
      <c r="N59" s="578" t="s">
        <v>332</v>
      </c>
      <c r="O59" s="578">
        <v>4</v>
      </c>
      <c r="P59" s="578">
        <v>2</v>
      </c>
      <c r="Q59" s="578" t="s">
        <v>332</v>
      </c>
      <c r="R59" s="578" t="s">
        <v>332</v>
      </c>
      <c r="S59" s="578" t="s">
        <v>332</v>
      </c>
      <c r="T59" s="627" t="s">
        <v>332</v>
      </c>
      <c r="U59" s="626" t="s">
        <v>332</v>
      </c>
      <c r="V59" s="578" t="s">
        <v>332</v>
      </c>
      <c r="W59" s="578" t="s">
        <v>332</v>
      </c>
      <c r="X59" s="578" t="s">
        <v>332</v>
      </c>
      <c r="Y59" s="578" t="s">
        <v>332</v>
      </c>
      <c r="Z59" s="578" t="s">
        <v>332</v>
      </c>
      <c r="AA59" s="578" t="s">
        <v>332</v>
      </c>
      <c r="AB59" s="578" t="s">
        <v>332</v>
      </c>
      <c r="AC59" s="578" t="s">
        <v>332</v>
      </c>
      <c r="AD59" s="578">
        <v>1</v>
      </c>
      <c r="AE59" s="578" t="s">
        <v>332</v>
      </c>
      <c r="AF59" s="578" t="s">
        <v>332</v>
      </c>
      <c r="AG59" s="578" t="s">
        <v>332</v>
      </c>
      <c r="AH59" s="578" t="s">
        <v>332</v>
      </c>
      <c r="AI59" s="578" t="s">
        <v>332</v>
      </c>
      <c r="AJ59" s="578" t="s">
        <v>332</v>
      </c>
      <c r="AK59" s="578" t="s">
        <v>332</v>
      </c>
      <c r="AL59" s="578" t="s">
        <v>332</v>
      </c>
      <c r="AM59" s="578" t="s">
        <v>332</v>
      </c>
      <c r="AN59" s="578" t="s">
        <v>332</v>
      </c>
      <c r="AO59" s="628" t="s">
        <v>332</v>
      </c>
    </row>
    <row r="60" spans="1:41" s="720" customFormat="1" ht="12.75" customHeight="1">
      <c r="A60" s="600"/>
      <c r="B60" s="601" t="s">
        <v>342</v>
      </c>
      <c r="C60" s="595">
        <f t="shared" si="2"/>
        <v>19</v>
      </c>
      <c r="D60" s="595">
        <v>12</v>
      </c>
      <c r="E60" s="630" t="s">
        <v>332</v>
      </c>
      <c r="F60" s="595" t="s">
        <v>332</v>
      </c>
      <c r="G60" s="595" t="s">
        <v>332</v>
      </c>
      <c r="H60" s="595" t="s">
        <v>332</v>
      </c>
      <c r="I60" s="595" t="s">
        <v>332</v>
      </c>
      <c r="J60" s="595" t="s">
        <v>332</v>
      </c>
      <c r="K60" s="595">
        <v>1</v>
      </c>
      <c r="L60" s="595" t="s">
        <v>332</v>
      </c>
      <c r="M60" s="595" t="s">
        <v>332</v>
      </c>
      <c r="N60" s="595" t="s">
        <v>332</v>
      </c>
      <c r="O60" s="595">
        <v>2</v>
      </c>
      <c r="P60" s="595">
        <v>1</v>
      </c>
      <c r="Q60" s="595" t="s">
        <v>332</v>
      </c>
      <c r="R60" s="595" t="s">
        <v>332</v>
      </c>
      <c r="S60" s="595" t="s">
        <v>332</v>
      </c>
      <c r="T60" s="631" t="s">
        <v>332</v>
      </c>
      <c r="U60" s="632" t="s">
        <v>332</v>
      </c>
      <c r="V60" s="595" t="s">
        <v>332</v>
      </c>
      <c r="W60" s="595" t="s">
        <v>332</v>
      </c>
      <c r="X60" s="595" t="s">
        <v>332</v>
      </c>
      <c r="Y60" s="595" t="s">
        <v>332</v>
      </c>
      <c r="Z60" s="595">
        <v>1</v>
      </c>
      <c r="AA60" s="595" t="s">
        <v>332</v>
      </c>
      <c r="AB60" s="595" t="s">
        <v>332</v>
      </c>
      <c r="AC60" s="595">
        <v>1</v>
      </c>
      <c r="AD60" s="595" t="s">
        <v>332</v>
      </c>
      <c r="AE60" s="595" t="s">
        <v>332</v>
      </c>
      <c r="AF60" s="595" t="s">
        <v>332</v>
      </c>
      <c r="AG60" s="595" t="s">
        <v>332</v>
      </c>
      <c r="AH60" s="595" t="s">
        <v>332</v>
      </c>
      <c r="AI60" s="595">
        <v>1</v>
      </c>
      <c r="AJ60" s="595" t="s">
        <v>332</v>
      </c>
      <c r="AK60" s="595" t="s">
        <v>332</v>
      </c>
      <c r="AL60" s="595" t="s">
        <v>332</v>
      </c>
      <c r="AM60" s="595" t="s">
        <v>332</v>
      </c>
      <c r="AN60" s="595" t="s">
        <v>332</v>
      </c>
      <c r="AO60" s="633" t="s">
        <v>332</v>
      </c>
    </row>
    <row r="61" spans="1:41" s="1135" customFormat="1" ht="12.75" customHeight="1">
      <c r="A61" s="588" t="s">
        <v>343</v>
      </c>
      <c r="B61" s="589"/>
      <c r="C61" s="1029">
        <f aca="true" t="shared" si="11" ref="C61:AO61">SUM(C62:C63)</f>
        <v>111</v>
      </c>
      <c r="D61" s="1029">
        <f t="shared" si="11"/>
        <v>41</v>
      </c>
      <c r="E61" s="1029">
        <f t="shared" si="11"/>
        <v>0</v>
      </c>
      <c r="F61" s="1029">
        <f t="shared" si="11"/>
        <v>0</v>
      </c>
      <c r="G61" s="1029">
        <f t="shared" si="11"/>
        <v>1</v>
      </c>
      <c r="H61" s="1029">
        <f t="shared" si="11"/>
        <v>1</v>
      </c>
      <c r="I61" s="1029">
        <f t="shared" si="11"/>
        <v>0</v>
      </c>
      <c r="J61" s="1029">
        <f t="shared" si="11"/>
        <v>0</v>
      </c>
      <c r="K61" s="1029">
        <f t="shared" si="11"/>
        <v>5</v>
      </c>
      <c r="L61" s="1029">
        <f t="shared" si="11"/>
        <v>9</v>
      </c>
      <c r="M61" s="1029">
        <f t="shared" si="11"/>
        <v>0</v>
      </c>
      <c r="N61" s="1029">
        <f t="shared" si="11"/>
        <v>2</v>
      </c>
      <c r="O61" s="1029">
        <f t="shared" si="11"/>
        <v>11</v>
      </c>
      <c r="P61" s="1029">
        <f t="shared" si="11"/>
        <v>8</v>
      </c>
      <c r="Q61" s="1029">
        <f t="shared" si="11"/>
        <v>0</v>
      </c>
      <c r="R61" s="1029">
        <f t="shared" si="11"/>
        <v>0</v>
      </c>
      <c r="S61" s="1029">
        <f t="shared" si="11"/>
        <v>4</v>
      </c>
      <c r="T61" s="1168">
        <f t="shared" si="11"/>
        <v>0</v>
      </c>
      <c r="U61" s="1169">
        <f t="shared" si="11"/>
        <v>0</v>
      </c>
      <c r="V61" s="1029">
        <f t="shared" si="11"/>
        <v>0</v>
      </c>
      <c r="W61" s="1029">
        <f t="shared" si="11"/>
        <v>3</v>
      </c>
      <c r="X61" s="1029">
        <f t="shared" si="11"/>
        <v>0</v>
      </c>
      <c r="Y61" s="1029">
        <f t="shared" si="11"/>
        <v>0</v>
      </c>
      <c r="Z61" s="1029">
        <f t="shared" si="11"/>
        <v>6</v>
      </c>
      <c r="AA61" s="1029">
        <f t="shared" si="11"/>
        <v>2</v>
      </c>
      <c r="AB61" s="1029">
        <f t="shared" si="11"/>
        <v>0</v>
      </c>
      <c r="AC61" s="1029">
        <f t="shared" si="11"/>
        <v>2</v>
      </c>
      <c r="AD61" s="1029">
        <f t="shared" si="11"/>
        <v>2</v>
      </c>
      <c r="AE61" s="1029">
        <f t="shared" si="11"/>
        <v>0</v>
      </c>
      <c r="AF61" s="1029">
        <f t="shared" si="11"/>
        <v>0</v>
      </c>
      <c r="AG61" s="1029">
        <f t="shared" si="11"/>
        <v>1</v>
      </c>
      <c r="AH61" s="1029">
        <f t="shared" si="11"/>
        <v>2</v>
      </c>
      <c r="AI61" s="1029">
        <f t="shared" si="11"/>
        <v>4</v>
      </c>
      <c r="AJ61" s="1029">
        <f t="shared" si="11"/>
        <v>0</v>
      </c>
      <c r="AK61" s="1029">
        <f t="shared" si="11"/>
        <v>0</v>
      </c>
      <c r="AL61" s="1029">
        <f t="shared" si="11"/>
        <v>6</v>
      </c>
      <c r="AM61" s="1029">
        <f t="shared" si="11"/>
        <v>0</v>
      </c>
      <c r="AN61" s="1029">
        <f t="shared" si="11"/>
        <v>1</v>
      </c>
      <c r="AO61" s="1170">
        <f t="shared" si="11"/>
        <v>0</v>
      </c>
    </row>
    <row r="62" spans="1:41" s="720" customFormat="1" ht="12.75" customHeight="1">
      <c r="A62" s="588"/>
      <c r="B62" s="589" t="s">
        <v>344</v>
      </c>
      <c r="C62" s="578">
        <f t="shared" si="2"/>
        <v>65</v>
      </c>
      <c r="D62" s="634">
        <v>20</v>
      </c>
      <c r="E62" s="578" t="s">
        <v>332</v>
      </c>
      <c r="F62" s="578" t="s">
        <v>332</v>
      </c>
      <c r="G62" s="578">
        <v>1</v>
      </c>
      <c r="H62" s="578">
        <v>1</v>
      </c>
      <c r="I62" s="578" t="s">
        <v>332</v>
      </c>
      <c r="J62" s="578" t="s">
        <v>332</v>
      </c>
      <c r="K62" s="578">
        <v>1</v>
      </c>
      <c r="L62" s="578">
        <v>2</v>
      </c>
      <c r="M62" s="578" t="s">
        <v>332</v>
      </c>
      <c r="N62" s="578">
        <v>2</v>
      </c>
      <c r="O62" s="578">
        <v>8</v>
      </c>
      <c r="P62" s="578">
        <v>3</v>
      </c>
      <c r="Q62" s="578" t="s">
        <v>332</v>
      </c>
      <c r="R62" s="578" t="s">
        <v>332</v>
      </c>
      <c r="S62" s="578">
        <v>3</v>
      </c>
      <c r="T62" s="627" t="s">
        <v>332</v>
      </c>
      <c r="U62" s="626" t="s">
        <v>332</v>
      </c>
      <c r="V62" s="578" t="s">
        <v>332</v>
      </c>
      <c r="W62" s="578">
        <v>3</v>
      </c>
      <c r="X62" s="578" t="s">
        <v>332</v>
      </c>
      <c r="Y62" s="578" t="s">
        <v>332</v>
      </c>
      <c r="Z62" s="578">
        <v>3</v>
      </c>
      <c r="AA62" s="578">
        <v>1</v>
      </c>
      <c r="AB62" s="578" t="s">
        <v>332</v>
      </c>
      <c r="AC62" s="578">
        <v>1</v>
      </c>
      <c r="AD62" s="578">
        <v>2</v>
      </c>
      <c r="AE62" s="578" t="s">
        <v>332</v>
      </c>
      <c r="AF62" s="578" t="s">
        <v>332</v>
      </c>
      <c r="AG62" s="578">
        <v>1</v>
      </c>
      <c r="AH62" s="578">
        <v>2</v>
      </c>
      <c r="AI62" s="578">
        <v>4</v>
      </c>
      <c r="AJ62" s="578" t="s">
        <v>332</v>
      </c>
      <c r="AK62" s="578" t="s">
        <v>332</v>
      </c>
      <c r="AL62" s="578">
        <v>6</v>
      </c>
      <c r="AM62" s="578" t="s">
        <v>332</v>
      </c>
      <c r="AN62" s="578">
        <v>1</v>
      </c>
      <c r="AO62" s="628" t="s">
        <v>332</v>
      </c>
    </row>
    <row r="63" spans="1:41" s="720" customFormat="1" ht="12.75" customHeight="1">
      <c r="A63" s="591"/>
      <c r="B63" s="589" t="s">
        <v>345</v>
      </c>
      <c r="C63" s="578">
        <f t="shared" si="2"/>
        <v>46</v>
      </c>
      <c r="D63" s="634">
        <v>21</v>
      </c>
      <c r="E63" s="578" t="s">
        <v>332</v>
      </c>
      <c r="F63" s="578" t="s">
        <v>332</v>
      </c>
      <c r="G63" s="578" t="s">
        <v>332</v>
      </c>
      <c r="H63" s="578" t="s">
        <v>332</v>
      </c>
      <c r="I63" s="578" t="s">
        <v>332</v>
      </c>
      <c r="J63" s="578" t="s">
        <v>332</v>
      </c>
      <c r="K63" s="578">
        <v>4</v>
      </c>
      <c r="L63" s="578">
        <v>7</v>
      </c>
      <c r="M63" s="578" t="s">
        <v>332</v>
      </c>
      <c r="N63" s="578" t="s">
        <v>332</v>
      </c>
      <c r="O63" s="578">
        <v>3</v>
      </c>
      <c r="P63" s="578">
        <v>5</v>
      </c>
      <c r="Q63" s="578" t="s">
        <v>332</v>
      </c>
      <c r="R63" s="578" t="s">
        <v>332</v>
      </c>
      <c r="S63" s="578">
        <v>1</v>
      </c>
      <c r="T63" s="627" t="s">
        <v>332</v>
      </c>
      <c r="U63" s="626" t="s">
        <v>332</v>
      </c>
      <c r="V63" s="578" t="s">
        <v>332</v>
      </c>
      <c r="W63" s="578" t="s">
        <v>332</v>
      </c>
      <c r="X63" s="578" t="s">
        <v>332</v>
      </c>
      <c r="Y63" s="578" t="s">
        <v>332</v>
      </c>
      <c r="Z63" s="578">
        <v>3</v>
      </c>
      <c r="AA63" s="578">
        <v>1</v>
      </c>
      <c r="AB63" s="578" t="s">
        <v>332</v>
      </c>
      <c r="AC63" s="578">
        <v>1</v>
      </c>
      <c r="AD63" s="578" t="s">
        <v>332</v>
      </c>
      <c r="AE63" s="578" t="s">
        <v>332</v>
      </c>
      <c r="AF63" s="578" t="s">
        <v>332</v>
      </c>
      <c r="AG63" s="578" t="s">
        <v>332</v>
      </c>
      <c r="AH63" s="578" t="s">
        <v>332</v>
      </c>
      <c r="AI63" s="578" t="s">
        <v>332</v>
      </c>
      <c r="AJ63" s="578" t="s">
        <v>332</v>
      </c>
      <c r="AK63" s="578" t="s">
        <v>332</v>
      </c>
      <c r="AL63" s="578" t="s">
        <v>332</v>
      </c>
      <c r="AM63" s="578" t="s">
        <v>332</v>
      </c>
      <c r="AN63" s="578" t="s">
        <v>332</v>
      </c>
      <c r="AO63" s="628" t="s">
        <v>332</v>
      </c>
    </row>
    <row r="64" spans="1:41" s="1135" customFormat="1" ht="12.75" customHeight="1">
      <c r="A64" s="586" t="s">
        <v>601</v>
      </c>
      <c r="B64" s="642"/>
      <c r="C64" s="1029">
        <f>SUM(C65:C66)</f>
        <v>183</v>
      </c>
      <c r="D64" s="1029">
        <f aca="true" t="shared" si="12" ref="D64:AO64">SUM(D65:D66)</f>
        <v>59</v>
      </c>
      <c r="E64" s="1029">
        <f t="shared" si="12"/>
        <v>1</v>
      </c>
      <c r="F64" s="1029">
        <f t="shared" si="12"/>
        <v>0</v>
      </c>
      <c r="G64" s="1029">
        <f t="shared" si="12"/>
        <v>4</v>
      </c>
      <c r="H64" s="1029">
        <f t="shared" si="12"/>
        <v>1</v>
      </c>
      <c r="I64" s="1029">
        <f t="shared" si="12"/>
        <v>0</v>
      </c>
      <c r="J64" s="1029">
        <f t="shared" si="12"/>
        <v>0</v>
      </c>
      <c r="K64" s="1029">
        <f t="shared" si="12"/>
        <v>11</v>
      </c>
      <c r="L64" s="1029">
        <f t="shared" si="12"/>
        <v>6</v>
      </c>
      <c r="M64" s="1029">
        <f t="shared" si="12"/>
        <v>1</v>
      </c>
      <c r="N64" s="1029">
        <f t="shared" si="12"/>
        <v>0</v>
      </c>
      <c r="O64" s="1029">
        <f t="shared" si="12"/>
        <v>23</v>
      </c>
      <c r="P64" s="1029">
        <f t="shared" si="12"/>
        <v>19</v>
      </c>
      <c r="Q64" s="1029">
        <f t="shared" si="12"/>
        <v>0</v>
      </c>
      <c r="R64" s="1029">
        <f t="shared" si="12"/>
        <v>0</v>
      </c>
      <c r="S64" s="1029">
        <f t="shared" si="12"/>
        <v>5</v>
      </c>
      <c r="T64" s="1168">
        <f t="shared" si="12"/>
        <v>0</v>
      </c>
      <c r="U64" s="1169">
        <f t="shared" si="12"/>
        <v>0</v>
      </c>
      <c r="V64" s="1029">
        <f t="shared" si="12"/>
        <v>0</v>
      </c>
      <c r="W64" s="1029">
        <f t="shared" si="12"/>
        <v>10</v>
      </c>
      <c r="X64" s="1029">
        <f t="shared" si="12"/>
        <v>1</v>
      </c>
      <c r="Y64" s="1029">
        <f t="shared" si="12"/>
        <v>0</v>
      </c>
      <c r="Z64" s="1029">
        <f t="shared" si="12"/>
        <v>12</v>
      </c>
      <c r="AA64" s="1029">
        <f t="shared" si="12"/>
        <v>6</v>
      </c>
      <c r="AB64" s="1029">
        <f t="shared" si="12"/>
        <v>0</v>
      </c>
      <c r="AC64" s="1029">
        <f t="shared" si="12"/>
        <v>2</v>
      </c>
      <c r="AD64" s="1029">
        <f t="shared" si="12"/>
        <v>5</v>
      </c>
      <c r="AE64" s="1029">
        <f t="shared" si="12"/>
        <v>0</v>
      </c>
      <c r="AF64" s="1029">
        <f t="shared" si="12"/>
        <v>1</v>
      </c>
      <c r="AG64" s="1029">
        <f t="shared" si="12"/>
        <v>3</v>
      </c>
      <c r="AH64" s="1029">
        <f t="shared" si="12"/>
        <v>3</v>
      </c>
      <c r="AI64" s="1029">
        <f t="shared" si="12"/>
        <v>4</v>
      </c>
      <c r="AJ64" s="1029">
        <f t="shared" si="12"/>
        <v>0</v>
      </c>
      <c r="AK64" s="1029">
        <f t="shared" si="12"/>
        <v>0</v>
      </c>
      <c r="AL64" s="1029">
        <f t="shared" si="12"/>
        <v>6</v>
      </c>
      <c r="AM64" s="1029">
        <f t="shared" si="12"/>
        <v>0</v>
      </c>
      <c r="AN64" s="1029">
        <f t="shared" si="12"/>
        <v>0</v>
      </c>
      <c r="AO64" s="1170">
        <f t="shared" si="12"/>
        <v>0</v>
      </c>
    </row>
    <row r="65" spans="1:41" s="720" customFormat="1" ht="12.75" customHeight="1">
      <c r="A65" s="588"/>
      <c r="B65" s="605" t="s">
        <v>629</v>
      </c>
      <c r="C65" s="578">
        <f t="shared" si="2"/>
        <v>70</v>
      </c>
      <c r="D65" s="634">
        <v>21</v>
      </c>
      <c r="E65" s="578">
        <v>1</v>
      </c>
      <c r="F65" s="578" t="s">
        <v>332</v>
      </c>
      <c r="G65" s="578" t="s">
        <v>332</v>
      </c>
      <c r="H65" s="578" t="s">
        <v>332</v>
      </c>
      <c r="I65" s="578" t="s">
        <v>332</v>
      </c>
      <c r="J65" s="578" t="s">
        <v>332</v>
      </c>
      <c r="K65" s="578">
        <v>4</v>
      </c>
      <c r="L65" s="578" t="s">
        <v>332</v>
      </c>
      <c r="M65" s="578" t="s">
        <v>332</v>
      </c>
      <c r="N65" s="578" t="s">
        <v>332</v>
      </c>
      <c r="O65" s="578">
        <v>9</v>
      </c>
      <c r="P65" s="578">
        <v>11</v>
      </c>
      <c r="Q65" s="578" t="s">
        <v>332</v>
      </c>
      <c r="R65" s="578" t="s">
        <v>332</v>
      </c>
      <c r="S65" s="578">
        <v>1</v>
      </c>
      <c r="T65" s="627" t="s">
        <v>332</v>
      </c>
      <c r="U65" s="626" t="s">
        <v>332</v>
      </c>
      <c r="V65" s="578" t="s">
        <v>332</v>
      </c>
      <c r="W65" s="578">
        <v>2</v>
      </c>
      <c r="X65" s="578">
        <v>1</v>
      </c>
      <c r="Y65" s="578" t="s">
        <v>332</v>
      </c>
      <c r="Z65" s="578">
        <v>6</v>
      </c>
      <c r="AA65" s="578">
        <v>3</v>
      </c>
      <c r="AB65" s="578" t="s">
        <v>332</v>
      </c>
      <c r="AC65" s="578">
        <v>1</v>
      </c>
      <c r="AD65" s="578">
        <v>2</v>
      </c>
      <c r="AE65" s="578" t="s">
        <v>332</v>
      </c>
      <c r="AF65" s="578" t="s">
        <v>332</v>
      </c>
      <c r="AG65" s="578">
        <v>3</v>
      </c>
      <c r="AH65" s="578">
        <v>1</v>
      </c>
      <c r="AI65" s="578">
        <v>3</v>
      </c>
      <c r="AJ65" s="578" t="s">
        <v>332</v>
      </c>
      <c r="AK65" s="578" t="s">
        <v>332</v>
      </c>
      <c r="AL65" s="578">
        <v>1</v>
      </c>
      <c r="AM65" s="578" t="s">
        <v>332</v>
      </c>
      <c r="AN65" s="578" t="s">
        <v>332</v>
      </c>
      <c r="AO65" s="628" t="s">
        <v>332</v>
      </c>
    </row>
    <row r="66" spans="1:41" s="720" customFormat="1" ht="12.75" customHeight="1">
      <c r="A66" s="591"/>
      <c r="B66" s="606" t="s">
        <v>630</v>
      </c>
      <c r="C66" s="595">
        <f t="shared" si="2"/>
        <v>113</v>
      </c>
      <c r="D66" s="636">
        <v>38</v>
      </c>
      <c r="E66" s="595" t="s">
        <v>332</v>
      </c>
      <c r="F66" s="595" t="s">
        <v>332</v>
      </c>
      <c r="G66" s="595">
        <v>4</v>
      </c>
      <c r="H66" s="595">
        <v>1</v>
      </c>
      <c r="I66" s="595" t="s">
        <v>332</v>
      </c>
      <c r="J66" s="595" t="s">
        <v>332</v>
      </c>
      <c r="K66" s="595">
        <v>7</v>
      </c>
      <c r="L66" s="595">
        <v>6</v>
      </c>
      <c r="M66" s="595">
        <v>1</v>
      </c>
      <c r="N66" s="595" t="s">
        <v>332</v>
      </c>
      <c r="O66" s="595">
        <v>14</v>
      </c>
      <c r="P66" s="595">
        <v>8</v>
      </c>
      <c r="Q66" s="595" t="s">
        <v>332</v>
      </c>
      <c r="R66" s="595" t="s">
        <v>332</v>
      </c>
      <c r="S66" s="595">
        <v>4</v>
      </c>
      <c r="T66" s="631" t="s">
        <v>332</v>
      </c>
      <c r="U66" s="632" t="s">
        <v>332</v>
      </c>
      <c r="V66" s="595" t="s">
        <v>332</v>
      </c>
      <c r="W66" s="595">
        <v>8</v>
      </c>
      <c r="X66" s="595" t="s">
        <v>332</v>
      </c>
      <c r="Y66" s="595" t="s">
        <v>332</v>
      </c>
      <c r="Z66" s="595">
        <v>6</v>
      </c>
      <c r="AA66" s="595">
        <v>3</v>
      </c>
      <c r="AB66" s="595" t="s">
        <v>332</v>
      </c>
      <c r="AC66" s="595">
        <v>1</v>
      </c>
      <c r="AD66" s="595">
        <v>3</v>
      </c>
      <c r="AE66" s="595" t="s">
        <v>332</v>
      </c>
      <c r="AF66" s="595">
        <v>1</v>
      </c>
      <c r="AG66" s="595" t="s">
        <v>332</v>
      </c>
      <c r="AH66" s="595">
        <v>2</v>
      </c>
      <c r="AI66" s="595">
        <v>1</v>
      </c>
      <c r="AJ66" s="595" t="s">
        <v>332</v>
      </c>
      <c r="AK66" s="595" t="s">
        <v>332</v>
      </c>
      <c r="AL66" s="595">
        <v>5</v>
      </c>
      <c r="AM66" s="595" t="s">
        <v>332</v>
      </c>
      <c r="AN66" s="595" t="s">
        <v>332</v>
      </c>
      <c r="AO66" s="633" t="s">
        <v>332</v>
      </c>
    </row>
    <row r="67" spans="1:41" s="1135" customFormat="1" ht="12.75" customHeight="1">
      <c r="A67" s="586" t="s">
        <v>631</v>
      </c>
      <c r="B67" s="589"/>
      <c r="C67" s="1027">
        <f aca="true" t="shared" si="13" ref="C67:AO67">SUM(C68:C70)</f>
        <v>264</v>
      </c>
      <c r="D67" s="1027">
        <f t="shared" si="13"/>
        <v>90</v>
      </c>
      <c r="E67" s="1027">
        <f t="shared" si="13"/>
        <v>1</v>
      </c>
      <c r="F67" s="1027">
        <f t="shared" si="13"/>
        <v>4</v>
      </c>
      <c r="G67" s="1027">
        <f t="shared" si="13"/>
        <v>5</v>
      </c>
      <c r="H67" s="1027">
        <f t="shared" si="13"/>
        <v>2</v>
      </c>
      <c r="I67" s="1027">
        <f t="shared" si="13"/>
        <v>0</v>
      </c>
      <c r="J67" s="1027">
        <f t="shared" si="13"/>
        <v>0</v>
      </c>
      <c r="K67" s="1027">
        <f t="shared" si="13"/>
        <v>15</v>
      </c>
      <c r="L67" s="1027">
        <f t="shared" si="13"/>
        <v>13</v>
      </c>
      <c r="M67" s="1027">
        <f t="shared" si="13"/>
        <v>0</v>
      </c>
      <c r="N67" s="1027">
        <f t="shared" si="13"/>
        <v>1</v>
      </c>
      <c r="O67" s="1027">
        <f t="shared" si="13"/>
        <v>31</v>
      </c>
      <c r="P67" s="1027">
        <f t="shared" si="13"/>
        <v>20</v>
      </c>
      <c r="Q67" s="1027">
        <f t="shared" si="13"/>
        <v>0</v>
      </c>
      <c r="R67" s="1027">
        <f t="shared" si="13"/>
        <v>0</v>
      </c>
      <c r="S67" s="1027">
        <f t="shared" si="13"/>
        <v>5</v>
      </c>
      <c r="T67" s="1165">
        <f t="shared" si="13"/>
        <v>1</v>
      </c>
      <c r="U67" s="1166">
        <f t="shared" si="13"/>
        <v>1</v>
      </c>
      <c r="V67" s="1027">
        <f t="shared" si="13"/>
        <v>0</v>
      </c>
      <c r="W67" s="1027">
        <f t="shared" si="13"/>
        <v>11</v>
      </c>
      <c r="X67" s="1027">
        <f t="shared" si="13"/>
        <v>0</v>
      </c>
      <c r="Y67" s="1027">
        <f t="shared" si="13"/>
        <v>2</v>
      </c>
      <c r="Z67" s="1027">
        <f t="shared" si="13"/>
        <v>12</v>
      </c>
      <c r="AA67" s="1027">
        <f t="shared" si="13"/>
        <v>9</v>
      </c>
      <c r="AB67" s="1027">
        <f t="shared" si="13"/>
        <v>0</v>
      </c>
      <c r="AC67" s="1027">
        <f t="shared" si="13"/>
        <v>4</v>
      </c>
      <c r="AD67" s="1027">
        <f t="shared" si="13"/>
        <v>7</v>
      </c>
      <c r="AE67" s="1027">
        <f t="shared" si="13"/>
        <v>0</v>
      </c>
      <c r="AF67" s="1027">
        <f t="shared" si="13"/>
        <v>1</v>
      </c>
      <c r="AG67" s="1027">
        <f t="shared" si="13"/>
        <v>1</v>
      </c>
      <c r="AH67" s="1027">
        <f t="shared" si="13"/>
        <v>3</v>
      </c>
      <c r="AI67" s="1027">
        <f t="shared" si="13"/>
        <v>6</v>
      </c>
      <c r="AJ67" s="1027">
        <f t="shared" si="13"/>
        <v>1</v>
      </c>
      <c r="AK67" s="1027">
        <f t="shared" si="13"/>
        <v>0</v>
      </c>
      <c r="AL67" s="1027">
        <f t="shared" si="13"/>
        <v>15</v>
      </c>
      <c r="AM67" s="1027">
        <f t="shared" si="13"/>
        <v>1</v>
      </c>
      <c r="AN67" s="1027">
        <f t="shared" si="13"/>
        <v>0</v>
      </c>
      <c r="AO67" s="1167">
        <f t="shared" si="13"/>
        <v>2</v>
      </c>
    </row>
    <row r="68" spans="1:41" s="720" customFormat="1" ht="12.75" customHeight="1">
      <c r="A68" s="588"/>
      <c r="B68" s="589" t="s">
        <v>632</v>
      </c>
      <c r="C68" s="578">
        <f t="shared" si="2"/>
        <v>152</v>
      </c>
      <c r="D68" s="634">
        <v>41</v>
      </c>
      <c r="E68" s="578">
        <v>1</v>
      </c>
      <c r="F68" s="578">
        <v>2</v>
      </c>
      <c r="G68" s="578">
        <v>2</v>
      </c>
      <c r="H68" s="578">
        <v>2</v>
      </c>
      <c r="I68" s="578" t="s">
        <v>332</v>
      </c>
      <c r="J68" s="578" t="s">
        <v>332</v>
      </c>
      <c r="K68" s="578">
        <v>8</v>
      </c>
      <c r="L68" s="578">
        <v>12</v>
      </c>
      <c r="M68" s="578" t="s">
        <v>332</v>
      </c>
      <c r="N68" s="578" t="s">
        <v>332</v>
      </c>
      <c r="O68" s="578">
        <v>13</v>
      </c>
      <c r="P68" s="578">
        <v>11</v>
      </c>
      <c r="Q68" s="578" t="s">
        <v>332</v>
      </c>
      <c r="R68" s="578" t="s">
        <v>332</v>
      </c>
      <c r="S68" s="578">
        <v>5</v>
      </c>
      <c r="T68" s="627">
        <v>1</v>
      </c>
      <c r="U68" s="626">
        <v>1</v>
      </c>
      <c r="V68" s="578" t="s">
        <v>332</v>
      </c>
      <c r="W68" s="578">
        <v>9</v>
      </c>
      <c r="X68" s="578" t="s">
        <v>332</v>
      </c>
      <c r="Y68" s="578">
        <v>1</v>
      </c>
      <c r="Z68" s="578">
        <v>6</v>
      </c>
      <c r="AA68" s="578">
        <v>5</v>
      </c>
      <c r="AB68" s="578" t="s">
        <v>332</v>
      </c>
      <c r="AC68" s="578">
        <v>2</v>
      </c>
      <c r="AD68" s="578">
        <v>4</v>
      </c>
      <c r="AE68" s="578" t="s">
        <v>332</v>
      </c>
      <c r="AF68" s="578" t="s">
        <v>332</v>
      </c>
      <c r="AG68" s="578" t="s">
        <v>332</v>
      </c>
      <c r="AH68" s="578">
        <v>2</v>
      </c>
      <c r="AI68" s="578">
        <v>6</v>
      </c>
      <c r="AJ68" s="578">
        <v>1</v>
      </c>
      <c r="AK68" s="578" t="s">
        <v>332</v>
      </c>
      <c r="AL68" s="578">
        <v>15</v>
      </c>
      <c r="AM68" s="578" t="s">
        <v>332</v>
      </c>
      <c r="AN68" s="578" t="s">
        <v>332</v>
      </c>
      <c r="AO68" s="628">
        <v>2</v>
      </c>
    </row>
    <row r="69" spans="1:41" s="720" customFormat="1" ht="12.75" customHeight="1">
      <c r="A69" s="588"/>
      <c r="B69" s="589" t="s">
        <v>346</v>
      </c>
      <c r="C69" s="578">
        <f t="shared" si="2"/>
        <v>53</v>
      </c>
      <c r="D69" s="634">
        <v>26</v>
      </c>
      <c r="E69" s="578" t="s">
        <v>332</v>
      </c>
      <c r="F69" s="578">
        <v>1</v>
      </c>
      <c r="G69" s="578">
        <v>1</v>
      </c>
      <c r="H69" s="578" t="s">
        <v>332</v>
      </c>
      <c r="I69" s="578" t="s">
        <v>332</v>
      </c>
      <c r="J69" s="578" t="s">
        <v>332</v>
      </c>
      <c r="K69" s="578">
        <v>2</v>
      </c>
      <c r="L69" s="578">
        <v>1</v>
      </c>
      <c r="M69" s="578" t="s">
        <v>332</v>
      </c>
      <c r="N69" s="578" t="s">
        <v>332</v>
      </c>
      <c r="O69" s="578">
        <v>7</v>
      </c>
      <c r="P69" s="578">
        <v>4</v>
      </c>
      <c r="Q69" s="578" t="s">
        <v>332</v>
      </c>
      <c r="R69" s="578" t="s">
        <v>332</v>
      </c>
      <c r="S69" s="578" t="s">
        <v>332</v>
      </c>
      <c r="T69" s="627" t="s">
        <v>332</v>
      </c>
      <c r="U69" s="626" t="s">
        <v>332</v>
      </c>
      <c r="V69" s="578" t="s">
        <v>332</v>
      </c>
      <c r="W69" s="578">
        <v>2</v>
      </c>
      <c r="X69" s="578" t="s">
        <v>332</v>
      </c>
      <c r="Y69" s="578" t="s">
        <v>332</v>
      </c>
      <c r="Z69" s="578">
        <v>2</v>
      </c>
      <c r="AA69" s="578">
        <v>2</v>
      </c>
      <c r="AB69" s="578" t="s">
        <v>332</v>
      </c>
      <c r="AC69" s="578">
        <v>1</v>
      </c>
      <c r="AD69" s="578">
        <v>1</v>
      </c>
      <c r="AE69" s="578" t="s">
        <v>332</v>
      </c>
      <c r="AF69" s="578">
        <v>1</v>
      </c>
      <c r="AG69" s="578">
        <v>1</v>
      </c>
      <c r="AH69" s="578" t="s">
        <v>332</v>
      </c>
      <c r="AI69" s="578" t="s">
        <v>332</v>
      </c>
      <c r="AJ69" s="578" t="s">
        <v>332</v>
      </c>
      <c r="AK69" s="578" t="s">
        <v>332</v>
      </c>
      <c r="AL69" s="578" t="s">
        <v>332</v>
      </c>
      <c r="AM69" s="578">
        <v>1</v>
      </c>
      <c r="AN69" s="578" t="s">
        <v>332</v>
      </c>
      <c r="AO69" s="628" t="s">
        <v>332</v>
      </c>
    </row>
    <row r="70" spans="1:41" s="720" customFormat="1" ht="12.75" customHeight="1" thickBot="1">
      <c r="A70" s="607"/>
      <c r="B70" s="608" t="s">
        <v>347</v>
      </c>
      <c r="C70" s="610">
        <f t="shared" si="2"/>
        <v>59</v>
      </c>
      <c r="D70" s="643">
        <v>23</v>
      </c>
      <c r="E70" s="610" t="s">
        <v>332</v>
      </c>
      <c r="F70" s="610">
        <v>1</v>
      </c>
      <c r="G70" s="610">
        <v>2</v>
      </c>
      <c r="H70" s="610" t="s">
        <v>332</v>
      </c>
      <c r="I70" s="610" t="s">
        <v>332</v>
      </c>
      <c r="J70" s="610" t="s">
        <v>332</v>
      </c>
      <c r="K70" s="610">
        <v>5</v>
      </c>
      <c r="L70" s="610" t="s">
        <v>332</v>
      </c>
      <c r="M70" s="610" t="s">
        <v>332</v>
      </c>
      <c r="N70" s="610">
        <v>1</v>
      </c>
      <c r="O70" s="610">
        <v>11</v>
      </c>
      <c r="P70" s="610">
        <v>5</v>
      </c>
      <c r="Q70" s="610" t="s">
        <v>332</v>
      </c>
      <c r="R70" s="610" t="s">
        <v>332</v>
      </c>
      <c r="S70" s="610" t="s">
        <v>332</v>
      </c>
      <c r="T70" s="644" t="s">
        <v>332</v>
      </c>
      <c r="U70" s="645" t="s">
        <v>332</v>
      </c>
      <c r="V70" s="610" t="s">
        <v>332</v>
      </c>
      <c r="W70" s="610" t="s">
        <v>332</v>
      </c>
      <c r="X70" s="610" t="s">
        <v>332</v>
      </c>
      <c r="Y70" s="610">
        <v>1</v>
      </c>
      <c r="Z70" s="610">
        <v>4</v>
      </c>
      <c r="AA70" s="610">
        <v>2</v>
      </c>
      <c r="AB70" s="610" t="s">
        <v>332</v>
      </c>
      <c r="AC70" s="610">
        <v>1</v>
      </c>
      <c r="AD70" s="610">
        <v>2</v>
      </c>
      <c r="AE70" s="610" t="s">
        <v>332</v>
      </c>
      <c r="AF70" s="610" t="s">
        <v>332</v>
      </c>
      <c r="AG70" s="610" t="s">
        <v>332</v>
      </c>
      <c r="AH70" s="610">
        <v>1</v>
      </c>
      <c r="AI70" s="610" t="s">
        <v>332</v>
      </c>
      <c r="AJ70" s="610" t="s">
        <v>332</v>
      </c>
      <c r="AK70" s="610" t="s">
        <v>332</v>
      </c>
      <c r="AL70" s="610" t="s">
        <v>332</v>
      </c>
      <c r="AM70" s="610" t="s">
        <v>332</v>
      </c>
      <c r="AN70" s="610" t="s">
        <v>332</v>
      </c>
      <c r="AO70" s="646" t="s">
        <v>332</v>
      </c>
    </row>
    <row r="71" spans="23:25" s="793" customFormat="1" ht="12">
      <c r="W71" s="775"/>
      <c r="X71" s="775"/>
      <c r="Y71" s="775"/>
    </row>
    <row r="72" spans="23:25" s="793" customFormat="1" ht="12">
      <c r="W72" s="775"/>
      <c r="X72" s="775"/>
      <c r="Y72" s="775"/>
    </row>
    <row r="73" spans="21:28" s="793" customFormat="1" ht="12">
      <c r="U73" s="796"/>
      <c r="W73" s="775"/>
      <c r="X73" s="775"/>
      <c r="Y73" s="775"/>
      <c r="Z73" s="775"/>
      <c r="AA73" s="775"/>
      <c r="AB73" s="775"/>
    </row>
    <row r="74" spans="21:28" s="793" customFormat="1" ht="12">
      <c r="U74" s="796"/>
      <c r="W74" s="775"/>
      <c r="X74" s="775"/>
      <c r="Y74" s="775"/>
      <c r="Z74" s="775"/>
      <c r="AA74" s="775"/>
      <c r="AB74" s="775"/>
    </row>
    <row r="75" spans="21:28" s="793" customFormat="1" ht="12">
      <c r="U75" s="796"/>
      <c r="W75" s="775"/>
      <c r="X75" s="775"/>
      <c r="Y75" s="775"/>
      <c r="Z75" s="775"/>
      <c r="AA75" s="775"/>
      <c r="AB75" s="775"/>
    </row>
    <row r="76" spans="21:28" s="793" customFormat="1" ht="12">
      <c r="U76" s="796"/>
      <c r="W76" s="775"/>
      <c r="X76" s="775"/>
      <c r="Y76" s="775"/>
      <c r="Z76" s="775"/>
      <c r="AA76" s="775"/>
      <c r="AB76" s="775"/>
    </row>
    <row r="77" spans="21:28" s="793" customFormat="1" ht="12">
      <c r="U77" s="796"/>
      <c r="W77" s="775"/>
      <c r="X77" s="775"/>
      <c r="Y77" s="775"/>
      <c r="Z77" s="775"/>
      <c r="AA77" s="775"/>
      <c r="AB77" s="775"/>
    </row>
    <row r="78" spans="21:28" s="720" customFormat="1" ht="12">
      <c r="U78" s="722"/>
      <c r="W78" s="775"/>
      <c r="X78" s="775"/>
      <c r="Y78" s="775"/>
      <c r="Z78" s="775"/>
      <c r="AA78" s="775"/>
      <c r="AB78" s="775"/>
    </row>
    <row r="79" spans="21:28" s="720" customFormat="1" ht="12">
      <c r="U79" s="722"/>
      <c r="W79" s="775"/>
      <c r="X79" s="775"/>
      <c r="Y79" s="775"/>
      <c r="Z79" s="775"/>
      <c r="AA79" s="775"/>
      <c r="AB79" s="775"/>
    </row>
    <row r="80" spans="21:28" s="720" customFormat="1" ht="12">
      <c r="U80" s="722"/>
      <c r="W80" s="775"/>
      <c r="X80" s="775"/>
      <c r="Y80" s="775"/>
      <c r="Z80" s="775"/>
      <c r="AA80" s="775"/>
      <c r="AB80" s="775"/>
    </row>
    <row r="81" spans="21:28" s="720" customFormat="1" ht="12">
      <c r="U81" s="722"/>
      <c r="W81" s="775"/>
      <c r="X81" s="775"/>
      <c r="Y81" s="775"/>
      <c r="Z81" s="775"/>
      <c r="AA81" s="775"/>
      <c r="AB81" s="775"/>
    </row>
    <row r="82" spans="21:28" s="720" customFormat="1" ht="12">
      <c r="U82" s="722"/>
      <c r="W82" s="775"/>
      <c r="X82" s="775"/>
      <c r="Y82" s="775"/>
      <c r="Z82" s="775"/>
      <c r="AA82" s="775"/>
      <c r="AB82" s="775"/>
    </row>
    <row r="83" spans="21:28" s="720" customFormat="1" ht="12">
      <c r="U83" s="722"/>
      <c r="W83" s="775"/>
      <c r="X83" s="775"/>
      <c r="Y83" s="775"/>
      <c r="Z83" s="775"/>
      <c r="AA83" s="775"/>
      <c r="AB83" s="775"/>
    </row>
    <row r="84" spans="21:28" s="720" customFormat="1" ht="12">
      <c r="U84" s="722"/>
      <c r="W84" s="775"/>
      <c r="X84" s="775"/>
      <c r="Y84" s="775"/>
      <c r="Z84" s="775"/>
      <c r="AA84" s="775"/>
      <c r="AB84" s="775"/>
    </row>
    <row r="85" spans="21:28" s="720" customFormat="1" ht="12">
      <c r="U85" s="722"/>
      <c r="W85" s="775"/>
      <c r="X85" s="775"/>
      <c r="Y85" s="775"/>
      <c r="Z85" s="775"/>
      <c r="AA85" s="775"/>
      <c r="AB85" s="775"/>
    </row>
    <row r="86" spans="21:28" s="720" customFormat="1" ht="12">
      <c r="U86" s="722"/>
      <c r="W86" s="775"/>
      <c r="X86" s="775"/>
      <c r="Y86" s="775"/>
      <c r="Z86" s="775"/>
      <c r="AA86" s="775"/>
      <c r="AB86" s="775"/>
    </row>
    <row r="87" spans="21:28" s="720" customFormat="1" ht="12">
      <c r="U87" s="722"/>
      <c r="W87" s="775"/>
      <c r="X87" s="775"/>
      <c r="Y87" s="775"/>
      <c r="Z87" s="775"/>
      <c r="AA87" s="775"/>
      <c r="AB87" s="775"/>
    </row>
    <row r="88" spans="21:28" s="720" customFormat="1" ht="12">
      <c r="U88" s="722"/>
      <c r="W88" s="775"/>
      <c r="X88" s="775"/>
      <c r="Y88" s="775"/>
      <c r="Z88" s="775"/>
      <c r="AA88" s="775"/>
      <c r="AB88" s="775"/>
    </row>
    <row r="89" spans="21:28" s="720" customFormat="1" ht="12">
      <c r="U89" s="722"/>
      <c r="W89" s="775"/>
      <c r="X89" s="775"/>
      <c r="Y89" s="775"/>
      <c r="Z89" s="775"/>
      <c r="AA89" s="775"/>
      <c r="AB89" s="775"/>
    </row>
    <row r="90" spans="21:28" s="720" customFormat="1" ht="12">
      <c r="U90" s="722"/>
      <c r="W90" s="775"/>
      <c r="X90" s="775"/>
      <c r="Y90" s="775"/>
      <c r="Z90" s="775"/>
      <c r="AA90" s="775"/>
      <c r="AB90" s="775"/>
    </row>
    <row r="91" spans="21:28" s="720" customFormat="1" ht="12">
      <c r="U91" s="722"/>
      <c r="W91" s="775"/>
      <c r="X91" s="775"/>
      <c r="Y91" s="775"/>
      <c r="Z91" s="775"/>
      <c r="AA91" s="775"/>
      <c r="AB91" s="775"/>
    </row>
    <row r="92" spans="21:28" s="720" customFormat="1" ht="12">
      <c r="U92" s="722"/>
      <c r="W92" s="775"/>
      <c r="X92" s="775"/>
      <c r="Y92" s="775"/>
      <c r="Z92" s="775"/>
      <c r="AA92" s="775"/>
      <c r="AB92" s="775"/>
    </row>
    <row r="93" spans="21:28" s="720" customFormat="1" ht="12">
      <c r="U93" s="722"/>
      <c r="W93" s="775"/>
      <c r="X93" s="775"/>
      <c r="Y93" s="775"/>
      <c r="Z93" s="775"/>
      <c r="AA93" s="775"/>
      <c r="AB93" s="775"/>
    </row>
    <row r="94" spans="21:28" s="720" customFormat="1" ht="12">
      <c r="U94" s="722"/>
      <c r="W94" s="775"/>
      <c r="X94" s="775"/>
      <c r="Y94" s="775"/>
      <c r="Z94" s="775"/>
      <c r="AA94" s="775"/>
      <c r="AB94" s="775"/>
    </row>
    <row r="95" spans="21:28" s="720" customFormat="1" ht="12">
      <c r="U95" s="722"/>
      <c r="W95" s="775"/>
      <c r="X95" s="775"/>
      <c r="Y95" s="775"/>
      <c r="Z95" s="775"/>
      <c r="AA95" s="775"/>
      <c r="AB95" s="775"/>
    </row>
    <row r="96" spans="21:28" s="720" customFormat="1" ht="12">
      <c r="U96" s="722"/>
      <c r="W96" s="775"/>
      <c r="X96" s="775"/>
      <c r="Y96" s="775"/>
      <c r="Z96" s="775"/>
      <c r="AA96" s="775"/>
      <c r="AB96" s="775"/>
    </row>
    <row r="97" spans="21:28" s="720" customFormat="1" ht="12">
      <c r="U97" s="722"/>
      <c r="W97" s="775"/>
      <c r="X97" s="775"/>
      <c r="Y97" s="775"/>
      <c r="Z97" s="775"/>
      <c r="AA97" s="775"/>
      <c r="AB97" s="775"/>
    </row>
    <row r="98" spans="21:28" s="720" customFormat="1" ht="12">
      <c r="U98" s="722"/>
      <c r="W98" s="775"/>
      <c r="X98" s="775"/>
      <c r="Y98" s="775"/>
      <c r="Z98" s="775"/>
      <c r="AA98" s="775"/>
      <c r="AB98" s="775"/>
    </row>
    <row r="99" spans="21:28" s="720" customFormat="1" ht="12">
      <c r="U99" s="722"/>
      <c r="W99" s="775"/>
      <c r="X99" s="775"/>
      <c r="Y99" s="775"/>
      <c r="Z99" s="775"/>
      <c r="AA99" s="775"/>
      <c r="AB99" s="775"/>
    </row>
    <row r="100" spans="21:28" s="720" customFormat="1" ht="12">
      <c r="U100" s="722"/>
      <c r="W100" s="775"/>
      <c r="X100" s="775"/>
      <c r="Y100" s="775"/>
      <c r="Z100" s="775"/>
      <c r="AA100" s="775"/>
      <c r="AB100" s="775"/>
    </row>
    <row r="101" spans="21:28" s="720" customFormat="1" ht="12">
      <c r="U101" s="722"/>
      <c r="W101" s="775"/>
      <c r="X101" s="775"/>
      <c r="Y101" s="775"/>
      <c r="Z101" s="775"/>
      <c r="AA101" s="775"/>
      <c r="AB101" s="775"/>
    </row>
    <row r="102" spans="21:28" s="720" customFormat="1" ht="12">
      <c r="U102" s="722"/>
      <c r="W102" s="775"/>
      <c r="X102" s="775"/>
      <c r="Y102" s="775"/>
      <c r="Z102" s="775"/>
      <c r="AA102" s="775"/>
      <c r="AB102" s="775"/>
    </row>
    <row r="103" spans="21:28" s="720" customFormat="1" ht="12">
      <c r="U103" s="722"/>
      <c r="W103" s="775"/>
      <c r="X103" s="775"/>
      <c r="Y103" s="775"/>
      <c r="Z103" s="775"/>
      <c r="AA103" s="775"/>
      <c r="AB103" s="775"/>
    </row>
    <row r="104" spans="21:28" s="720" customFormat="1" ht="12">
      <c r="U104" s="722"/>
      <c r="W104" s="775"/>
      <c r="X104" s="775"/>
      <c r="Y104" s="775"/>
      <c r="Z104" s="775"/>
      <c r="AA104" s="775"/>
      <c r="AB104" s="775"/>
    </row>
    <row r="105" spans="21:28" s="720" customFormat="1" ht="12">
      <c r="U105" s="722"/>
      <c r="W105" s="775"/>
      <c r="X105" s="775"/>
      <c r="Y105" s="775"/>
      <c r="Z105" s="775"/>
      <c r="AA105" s="775"/>
      <c r="AB105" s="775"/>
    </row>
    <row r="106" spans="21:28" s="720" customFormat="1" ht="12">
      <c r="U106" s="722"/>
      <c r="W106" s="775"/>
      <c r="X106" s="775"/>
      <c r="Y106" s="775"/>
      <c r="Z106" s="775"/>
      <c r="AA106" s="775"/>
      <c r="AB106" s="775"/>
    </row>
    <row r="107" spans="21:28" s="720" customFormat="1" ht="12">
      <c r="U107" s="722"/>
      <c r="W107" s="775"/>
      <c r="X107" s="775"/>
      <c r="Y107" s="775"/>
      <c r="Z107" s="775"/>
      <c r="AA107" s="775"/>
      <c r="AB107" s="775"/>
    </row>
    <row r="108" spans="21:28" s="720" customFormat="1" ht="12">
      <c r="U108" s="722"/>
      <c r="W108" s="775"/>
      <c r="X108" s="775"/>
      <c r="Y108" s="775"/>
      <c r="Z108" s="775"/>
      <c r="AA108" s="775"/>
      <c r="AB108" s="775"/>
    </row>
    <row r="109" spans="21:28" s="720" customFormat="1" ht="12">
      <c r="U109" s="722"/>
      <c r="W109" s="775"/>
      <c r="X109" s="775"/>
      <c r="Y109" s="775"/>
      <c r="Z109" s="775"/>
      <c r="AA109" s="775"/>
      <c r="AB109" s="775"/>
    </row>
    <row r="110" spans="21:28" s="720" customFormat="1" ht="12">
      <c r="U110" s="722"/>
      <c r="W110" s="775"/>
      <c r="X110" s="775"/>
      <c r="Y110" s="775"/>
      <c r="Z110" s="775"/>
      <c r="AA110" s="775"/>
      <c r="AB110" s="775"/>
    </row>
    <row r="111" spans="21:28" s="720" customFormat="1" ht="12">
      <c r="U111" s="722"/>
      <c r="W111" s="775"/>
      <c r="X111" s="775"/>
      <c r="Y111" s="775"/>
      <c r="Z111" s="775"/>
      <c r="AA111" s="775"/>
      <c r="AB111" s="775"/>
    </row>
    <row r="112" spans="21:28" s="720" customFormat="1" ht="12">
      <c r="U112" s="722"/>
      <c r="W112" s="775"/>
      <c r="X112" s="775"/>
      <c r="Y112" s="775"/>
      <c r="Z112" s="775"/>
      <c r="AA112" s="775"/>
      <c r="AB112" s="775"/>
    </row>
    <row r="113" spans="21:28" s="720" customFormat="1" ht="12">
      <c r="U113" s="722"/>
      <c r="W113" s="775"/>
      <c r="X113" s="775"/>
      <c r="Y113" s="775"/>
      <c r="Z113" s="775"/>
      <c r="AA113" s="775"/>
      <c r="AB113" s="775"/>
    </row>
    <row r="114" spans="21:28" s="720" customFormat="1" ht="12">
      <c r="U114" s="722"/>
      <c r="W114" s="775"/>
      <c r="X114" s="775"/>
      <c r="Y114" s="775"/>
      <c r="Z114" s="775"/>
      <c r="AA114" s="775"/>
      <c r="AB114" s="775"/>
    </row>
    <row r="115" spans="21:28" s="720" customFormat="1" ht="12">
      <c r="U115" s="722"/>
      <c r="W115" s="775"/>
      <c r="X115" s="775"/>
      <c r="Y115" s="775"/>
      <c r="Z115" s="775"/>
      <c r="AA115" s="775"/>
      <c r="AB115" s="775"/>
    </row>
    <row r="116" spans="6:28" s="720" customFormat="1" ht="21">
      <c r="F116" s="877"/>
      <c r="U116" s="722"/>
      <c r="W116" s="775"/>
      <c r="X116" s="775"/>
      <c r="Y116" s="775"/>
      <c r="Z116" s="775"/>
      <c r="AA116" s="775"/>
      <c r="AB116" s="775"/>
    </row>
    <row r="117" spans="21:28" s="720" customFormat="1" ht="12">
      <c r="U117" s="722"/>
      <c r="W117" s="775"/>
      <c r="X117" s="775"/>
      <c r="Y117" s="775"/>
      <c r="Z117" s="775"/>
      <c r="AA117" s="775"/>
      <c r="AB117" s="775"/>
    </row>
    <row r="118" spans="21:28" s="720" customFormat="1" ht="12">
      <c r="U118" s="722"/>
      <c r="W118" s="775"/>
      <c r="X118" s="775"/>
      <c r="Y118" s="775"/>
      <c r="Z118" s="775"/>
      <c r="AA118" s="775"/>
      <c r="AB118" s="775"/>
    </row>
    <row r="119" spans="21:28" s="720" customFormat="1" ht="12">
      <c r="U119" s="722"/>
      <c r="W119" s="775"/>
      <c r="X119" s="775"/>
      <c r="Y119" s="775"/>
      <c r="Z119" s="775"/>
      <c r="AA119" s="775"/>
      <c r="AB119" s="775"/>
    </row>
    <row r="120" spans="21:28" s="720" customFormat="1" ht="12">
      <c r="U120" s="722"/>
      <c r="W120" s="775"/>
      <c r="X120" s="775"/>
      <c r="Y120" s="775"/>
      <c r="Z120" s="775"/>
      <c r="AA120" s="775"/>
      <c r="AB120" s="775"/>
    </row>
    <row r="121" spans="21:28" s="720" customFormat="1" ht="12">
      <c r="U121" s="722"/>
      <c r="W121" s="775"/>
      <c r="X121" s="775"/>
      <c r="Y121" s="775"/>
      <c r="Z121" s="775"/>
      <c r="AA121" s="775"/>
      <c r="AB121" s="775"/>
    </row>
    <row r="122" spans="21:28" s="720" customFormat="1" ht="12">
      <c r="U122" s="722"/>
      <c r="W122" s="775"/>
      <c r="X122" s="775"/>
      <c r="Y122" s="775"/>
      <c r="Z122" s="775"/>
      <c r="AA122" s="775"/>
      <c r="AB122" s="775"/>
    </row>
    <row r="123" spans="21:28" s="720" customFormat="1" ht="12">
      <c r="U123" s="722"/>
      <c r="W123" s="775"/>
      <c r="X123" s="775"/>
      <c r="Y123" s="775"/>
      <c r="Z123" s="775"/>
      <c r="AA123" s="775"/>
      <c r="AB123" s="775"/>
    </row>
    <row r="124" spans="21:28" s="720" customFormat="1" ht="12">
      <c r="U124" s="722"/>
      <c r="W124" s="775"/>
      <c r="X124" s="775"/>
      <c r="Y124" s="775"/>
      <c r="Z124" s="775"/>
      <c r="AA124" s="775"/>
      <c r="AB124" s="775"/>
    </row>
    <row r="125" spans="21:28" s="720" customFormat="1" ht="12">
      <c r="U125" s="722"/>
      <c r="W125" s="775"/>
      <c r="X125" s="775"/>
      <c r="Y125" s="775"/>
      <c r="Z125" s="775"/>
      <c r="AA125" s="775"/>
      <c r="AB125" s="775"/>
    </row>
    <row r="126" spans="21:28" s="720" customFormat="1" ht="12">
      <c r="U126" s="722"/>
      <c r="W126" s="775"/>
      <c r="X126" s="775"/>
      <c r="Y126" s="775"/>
      <c r="Z126" s="775"/>
      <c r="AA126" s="775"/>
      <c r="AB126" s="775"/>
    </row>
    <row r="127" spans="21:28" s="720" customFormat="1" ht="12">
      <c r="U127" s="722"/>
      <c r="W127" s="775"/>
      <c r="X127" s="775"/>
      <c r="Y127" s="775"/>
      <c r="Z127" s="775"/>
      <c r="AA127" s="775"/>
      <c r="AB127" s="775"/>
    </row>
    <row r="128" spans="21:28" s="720" customFormat="1" ht="12">
      <c r="U128" s="722"/>
      <c r="W128" s="775"/>
      <c r="X128" s="775"/>
      <c r="Y128" s="775"/>
      <c r="Z128" s="775"/>
      <c r="AA128" s="775"/>
      <c r="AB128" s="775"/>
    </row>
    <row r="129" spans="21:28" s="720" customFormat="1" ht="12">
      <c r="U129" s="722"/>
      <c r="W129" s="775"/>
      <c r="X129" s="775"/>
      <c r="Y129" s="775"/>
      <c r="Z129" s="775"/>
      <c r="AA129" s="775"/>
      <c r="AB129" s="775"/>
    </row>
    <row r="130" spans="21:28" s="720" customFormat="1" ht="12">
      <c r="U130" s="722"/>
      <c r="W130" s="775"/>
      <c r="X130" s="775"/>
      <c r="Y130" s="775"/>
      <c r="Z130" s="775"/>
      <c r="AA130" s="775"/>
      <c r="AB130" s="775"/>
    </row>
    <row r="131" spans="21:28" s="720" customFormat="1" ht="12">
      <c r="U131" s="722"/>
      <c r="W131" s="775"/>
      <c r="X131" s="775"/>
      <c r="Y131" s="775"/>
      <c r="Z131" s="775"/>
      <c r="AA131" s="775"/>
      <c r="AB131" s="775"/>
    </row>
    <row r="132" spans="21:28" s="720" customFormat="1" ht="12">
      <c r="U132" s="722"/>
      <c r="W132" s="775"/>
      <c r="X132" s="775"/>
      <c r="Y132" s="775"/>
      <c r="Z132" s="775"/>
      <c r="AA132" s="775"/>
      <c r="AB132" s="775"/>
    </row>
    <row r="133" spans="21:28" s="720" customFormat="1" ht="12">
      <c r="U133" s="722"/>
      <c r="W133" s="775"/>
      <c r="X133" s="775"/>
      <c r="Y133" s="775"/>
      <c r="Z133" s="775"/>
      <c r="AA133" s="775"/>
      <c r="AB133" s="775"/>
    </row>
    <row r="134" spans="21:28" s="720" customFormat="1" ht="12">
      <c r="U134" s="722"/>
      <c r="W134" s="775"/>
      <c r="X134" s="775"/>
      <c r="Y134" s="775"/>
      <c r="Z134" s="775"/>
      <c r="AA134" s="775"/>
      <c r="AB134" s="775"/>
    </row>
    <row r="135" spans="21:28" s="720" customFormat="1" ht="12">
      <c r="U135" s="722"/>
      <c r="W135" s="775"/>
      <c r="X135" s="775"/>
      <c r="Y135" s="775"/>
      <c r="Z135" s="775"/>
      <c r="AA135" s="775"/>
      <c r="AB135" s="775"/>
    </row>
    <row r="136" spans="21:28" s="720" customFormat="1" ht="12">
      <c r="U136" s="722"/>
      <c r="W136" s="775"/>
      <c r="X136" s="775"/>
      <c r="Y136" s="775"/>
      <c r="Z136" s="775"/>
      <c r="AA136" s="775"/>
      <c r="AB136" s="775"/>
    </row>
    <row r="137" spans="21:28" s="720" customFormat="1" ht="12">
      <c r="U137" s="722"/>
      <c r="W137" s="775"/>
      <c r="X137" s="775"/>
      <c r="Y137" s="775"/>
      <c r="Z137" s="775"/>
      <c r="AA137" s="775"/>
      <c r="AB137" s="775"/>
    </row>
    <row r="138" spans="21:28" s="720" customFormat="1" ht="12">
      <c r="U138" s="722"/>
      <c r="W138" s="775"/>
      <c r="X138" s="775"/>
      <c r="Y138" s="775"/>
      <c r="Z138" s="775"/>
      <c r="AA138" s="775"/>
      <c r="AB138" s="775"/>
    </row>
    <row r="139" spans="21:28" s="720" customFormat="1" ht="12">
      <c r="U139" s="722"/>
      <c r="W139" s="775"/>
      <c r="X139" s="775"/>
      <c r="Y139" s="775"/>
      <c r="Z139" s="775"/>
      <c r="AA139" s="775"/>
      <c r="AB139" s="775"/>
    </row>
    <row r="140" spans="21:28" s="720" customFormat="1" ht="12">
      <c r="U140" s="722"/>
      <c r="W140" s="775"/>
      <c r="X140" s="775"/>
      <c r="Y140" s="775"/>
      <c r="Z140" s="775"/>
      <c r="AA140" s="775"/>
      <c r="AB140" s="775"/>
    </row>
    <row r="141" spans="21:28" s="720" customFormat="1" ht="12">
      <c r="U141" s="722"/>
      <c r="W141" s="775"/>
      <c r="X141" s="775"/>
      <c r="Y141" s="775"/>
      <c r="Z141" s="775"/>
      <c r="AA141" s="775"/>
      <c r="AB141" s="775"/>
    </row>
    <row r="142" spans="21:28" s="720" customFormat="1" ht="12">
      <c r="U142" s="722"/>
      <c r="W142" s="775"/>
      <c r="X142" s="775"/>
      <c r="Y142" s="775"/>
      <c r="Z142" s="775"/>
      <c r="AA142" s="775"/>
      <c r="AB142" s="775"/>
    </row>
    <row r="143" spans="21:28" s="720" customFormat="1" ht="12">
      <c r="U143" s="722"/>
      <c r="W143" s="775"/>
      <c r="X143" s="775"/>
      <c r="Y143" s="775"/>
      <c r="Z143" s="775"/>
      <c r="AA143" s="775"/>
      <c r="AB143" s="775"/>
    </row>
    <row r="144" spans="21:28" s="720" customFormat="1" ht="12">
      <c r="U144" s="722"/>
      <c r="W144" s="775"/>
      <c r="X144" s="775"/>
      <c r="Y144" s="775"/>
      <c r="Z144" s="775"/>
      <c r="AA144" s="775"/>
      <c r="AB144" s="775"/>
    </row>
    <row r="145" spans="21:28" s="720" customFormat="1" ht="12">
      <c r="U145" s="722"/>
      <c r="W145" s="775"/>
      <c r="X145" s="775"/>
      <c r="Y145" s="775"/>
      <c r="Z145" s="775"/>
      <c r="AA145" s="775"/>
      <c r="AB145" s="775"/>
    </row>
    <row r="146" spans="21:28" s="720" customFormat="1" ht="12">
      <c r="U146" s="722"/>
      <c r="W146" s="775"/>
      <c r="X146" s="775"/>
      <c r="Y146" s="775"/>
      <c r="Z146" s="775"/>
      <c r="AA146" s="775"/>
      <c r="AB146" s="775"/>
    </row>
    <row r="147" spans="21:28" s="720" customFormat="1" ht="12">
      <c r="U147" s="722"/>
      <c r="W147" s="775"/>
      <c r="X147" s="775"/>
      <c r="Y147" s="775"/>
      <c r="Z147" s="775"/>
      <c r="AA147" s="775"/>
      <c r="AB147" s="775"/>
    </row>
    <row r="148" spans="21:28" s="720" customFormat="1" ht="12">
      <c r="U148" s="722"/>
      <c r="W148" s="775"/>
      <c r="X148" s="775"/>
      <c r="Y148" s="775"/>
      <c r="Z148" s="775"/>
      <c r="AA148" s="775"/>
      <c r="AB148" s="775"/>
    </row>
    <row r="149" spans="21:28" s="720" customFormat="1" ht="12">
      <c r="U149" s="722"/>
      <c r="W149" s="775"/>
      <c r="X149" s="775"/>
      <c r="Y149" s="775"/>
      <c r="Z149" s="775"/>
      <c r="AA149" s="775"/>
      <c r="AB149" s="775"/>
    </row>
    <row r="150" spans="21:28" s="720" customFormat="1" ht="12">
      <c r="U150" s="722"/>
      <c r="W150" s="775"/>
      <c r="X150" s="775"/>
      <c r="Y150" s="775"/>
      <c r="Z150" s="775"/>
      <c r="AA150" s="775"/>
      <c r="AB150" s="775"/>
    </row>
    <row r="151" spans="21:28" s="720" customFormat="1" ht="12">
      <c r="U151" s="722"/>
      <c r="W151" s="775"/>
      <c r="X151" s="775"/>
      <c r="Y151" s="775"/>
      <c r="Z151" s="775"/>
      <c r="AA151" s="775"/>
      <c r="AB151" s="775"/>
    </row>
    <row r="152" spans="21:28" s="720" customFormat="1" ht="12">
      <c r="U152" s="722"/>
      <c r="W152" s="775"/>
      <c r="X152" s="775"/>
      <c r="Y152" s="775"/>
      <c r="Z152" s="775"/>
      <c r="AA152" s="775"/>
      <c r="AB152" s="775"/>
    </row>
    <row r="153" spans="21:28" s="720" customFormat="1" ht="12">
      <c r="U153" s="722"/>
      <c r="W153" s="775"/>
      <c r="X153" s="775"/>
      <c r="Y153" s="775"/>
      <c r="Z153" s="775"/>
      <c r="AA153" s="775"/>
      <c r="AB153" s="775"/>
    </row>
  </sheetData>
  <mergeCells count="39"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  <mergeCell ref="AH4:AH5"/>
    <mergeCell ref="AM4:AM5"/>
    <mergeCell ref="AN4:AN5"/>
    <mergeCell ref="AO4:AO5"/>
    <mergeCell ref="AI4:AI5"/>
    <mergeCell ref="AJ4:AJ5"/>
    <mergeCell ref="AK4:AK5"/>
    <mergeCell ref="AL4:AL5"/>
  </mergeCells>
  <printOptions/>
  <pageMargins left="0.73" right="0.57" top="0.7086614173228347" bottom="0.66" header="0.5118110236220472" footer="0.5118110236220472"/>
  <pageSetup horizontalDpi="300" verticalDpi="300" orientation="portrait" paperSize="9" scale="7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O135"/>
  <sheetViews>
    <sheetView workbookViewId="0" topLeftCell="A1">
      <selection activeCell="P18" sqref="P18"/>
    </sheetView>
  </sheetViews>
  <sheetFormatPr defaultColWidth="9.00390625" defaultRowHeight="14.25"/>
  <cols>
    <col min="1" max="1" width="6.625" style="720" customWidth="1"/>
    <col min="2" max="2" width="8.625" style="720" customWidth="1"/>
    <col min="3" max="3" width="8.375" style="21" customWidth="1"/>
    <col min="4" max="4" width="5.50390625" style="21" customWidth="1"/>
    <col min="5" max="6" width="4.875" style="21" customWidth="1"/>
    <col min="7" max="7" width="5.50390625" style="21" customWidth="1"/>
    <col min="8" max="10" width="4.875" style="21" customWidth="1"/>
    <col min="11" max="11" width="5.50390625" style="21" customWidth="1"/>
    <col min="12" max="14" width="4.875" style="21" customWidth="1"/>
    <col min="15" max="16" width="5.50390625" style="21" customWidth="1"/>
    <col min="17" max="17" width="4.875" style="21" customWidth="1"/>
    <col min="18" max="18" width="4.75390625" style="21" customWidth="1"/>
    <col min="19" max="19" width="4.875" style="21" customWidth="1"/>
    <col min="20" max="20" width="4.75390625" style="21" customWidth="1"/>
    <col min="21" max="21" width="5.375" style="21" customWidth="1"/>
    <col min="22" max="22" width="5.00390625" style="21" customWidth="1"/>
    <col min="23" max="23" width="5.375" style="21" customWidth="1"/>
    <col min="24" max="24" width="5.00390625" style="21" customWidth="1"/>
    <col min="25" max="27" width="5.375" style="21" customWidth="1"/>
    <col min="28" max="28" width="5.00390625" style="21" customWidth="1"/>
    <col min="29" max="30" width="5.375" style="21" customWidth="1"/>
    <col min="31" max="31" width="5.00390625" style="21" customWidth="1"/>
    <col min="32" max="35" width="5.375" style="21" customWidth="1"/>
    <col min="36" max="37" width="5.00390625" style="21" customWidth="1"/>
    <col min="38" max="38" width="5.375" style="21" customWidth="1"/>
    <col min="39" max="39" width="4.625" style="21" customWidth="1"/>
    <col min="40" max="40" width="5.375" style="21" customWidth="1"/>
    <col min="41" max="41" width="4.25390625" style="21" customWidth="1"/>
    <col min="42" max="43" width="4.625" style="21" customWidth="1"/>
    <col min="44" max="16384" width="9.00390625" style="21" customWidth="1"/>
  </cols>
  <sheetData>
    <row r="1" spans="1:2" ht="24" customHeight="1">
      <c r="A1" s="850" t="s">
        <v>81</v>
      </c>
      <c r="B1" s="717"/>
    </row>
    <row r="2" ht="14.25" thickBot="1">
      <c r="AO2" s="809" t="s">
        <v>199</v>
      </c>
    </row>
    <row r="3" spans="1:41" ht="6" customHeight="1">
      <c r="A3" s="851"/>
      <c r="B3" s="852"/>
      <c r="C3" s="418"/>
      <c r="D3" s="418"/>
      <c r="E3" s="853"/>
      <c r="F3" s="853"/>
      <c r="G3" s="853"/>
      <c r="H3" s="418"/>
      <c r="I3" s="418"/>
      <c r="J3" s="418"/>
      <c r="K3" s="418"/>
      <c r="L3" s="418"/>
      <c r="M3" s="418"/>
      <c r="N3" s="418"/>
      <c r="O3" s="418"/>
      <c r="P3" s="418"/>
      <c r="Q3" s="418"/>
      <c r="R3" s="418"/>
      <c r="S3" s="418"/>
      <c r="T3" s="418"/>
      <c r="U3" s="418"/>
      <c r="V3" s="418"/>
      <c r="W3" s="418"/>
      <c r="X3" s="418"/>
      <c r="Y3" s="418"/>
      <c r="Z3" s="418"/>
      <c r="AA3" s="418"/>
      <c r="AB3" s="418"/>
      <c r="AC3" s="418"/>
      <c r="AD3" s="418"/>
      <c r="AE3" s="418"/>
      <c r="AF3" s="418"/>
      <c r="AG3" s="853"/>
      <c r="AH3" s="418"/>
      <c r="AI3" s="418"/>
      <c r="AJ3" s="418"/>
      <c r="AK3" s="418"/>
      <c r="AL3" s="418"/>
      <c r="AM3" s="418"/>
      <c r="AN3" s="418"/>
      <c r="AO3" s="854"/>
    </row>
    <row r="4" spans="1:41" ht="54.75" customHeight="1">
      <c r="A4" s="811" t="s">
        <v>72</v>
      </c>
      <c r="B4" s="736" t="s">
        <v>73</v>
      </c>
      <c r="C4" s="1439" t="s">
        <v>74</v>
      </c>
      <c r="D4" s="1439" t="s">
        <v>771</v>
      </c>
      <c r="E4" s="1442" t="s">
        <v>778</v>
      </c>
      <c r="F4" s="1442" t="s">
        <v>772</v>
      </c>
      <c r="G4" s="1442" t="s">
        <v>75</v>
      </c>
      <c r="H4" s="1439" t="s">
        <v>773</v>
      </c>
      <c r="I4" s="1439" t="s">
        <v>779</v>
      </c>
      <c r="J4" s="1443" t="s">
        <v>780</v>
      </c>
      <c r="K4" s="1439" t="s">
        <v>774</v>
      </c>
      <c r="L4" s="1439" t="s">
        <v>775</v>
      </c>
      <c r="M4" s="1439" t="s">
        <v>776</v>
      </c>
      <c r="N4" s="1439" t="s">
        <v>777</v>
      </c>
      <c r="O4" s="1439" t="s">
        <v>781</v>
      </c>
      <c r="P4" s="1439" t="s">
        <v>782</v>
      </c>
      <c r="Q4" s="1439" t="s">
        <v>783</v>
      </c>
      <c r="R4" s="1439" t="s">
        <v>784</v>
      </c>
      <c r="S4" s="1439" t="s">
        <v>785</v>
      </c>
      <c r="T4" s="1439" t="s">
        <v>786</v>
      </c>
      <c r="U4" s="1439" t="s">
        <v>787</v>
      </c>
      <c r="V4" s="1439" t="s">
        <v>788</v>
      </c>
      <c r="W4" s="1439" t="s">
        <v>789</v>
      </c>
      <c r="X4" s="1439" t="s">
        <v>790</v>
      </c>
      <c r="Y4" s="1439" t="s">
        <v>791</v>
      </c>
      <c r="Z4" s="1439" t="s">
        <v>792</v>
      </c>
      <c r="AA4" s="1439" t="s">
        <v>793</v>
      </c>
      <c r="AB4" s="1439" t="s">
        <v>794</v>
      </c>
      <c r="AC4" s="1439" t="s">
        <v>795</v>
      </c>
      <c r="AD4" s="1439" t="s">
        <v>796</v>
      </c>
      <c r="AE4" s="1439" t="s">
        <v>797</v>
      </c>
      <c r="AF4" s="1439" t="s">
        <v>798</v>
      </c>
      <c r="AG4" s="1441" t="s">
        <v>799</v>
      </c>
      <c r="AH4" s="1439" t="s">
        <v>800</v>
      </c>
      <c r="AI4" s="1439" t="s">
        <v>801</v>
      </c>
      <c r="AJ4" s="1439" t="s">
        <v>200</v>
      </c>
      <c r="AK4" s="1439" t="s">
        <v>201</v>
      </c>
      <c r="AL4" s="1439" t="s">
        <v>202</v>
      </c>
      <c r="AM4" s="1439" t="s">
        <v>76</v>
      </c>
      <c r="AN4" s="1439" t="s">
        <v>77</v>
      </c>
      <c r="AO4" s="1440" t="s">
        <v>78</v>
      </c>
    </row>
    <row r="5" spans="1:41" ht="61.5" customHeight="1">
      <c r="A5" s="855" t="s">
        <v>834</v>
      </c>
      <c r="B5" s="728"/>
      <c r="C5" s="1439"/>
      <c r="D5" s="1439"/>
      <c r="E5" s="1442"/>
      <c r="F5" s="1442"/>
      <c r="G5" s="1442"/>
      <c r="H5" s="1439"/>
      <c r="I5" s="1439"/>
      <c r="J5" s="1439"/>
      <c r="K5" s="1439"/>
      <c r="L5" s="1439"/>
      <c r="M5" s="1439"/>
      <c r="N5" s="1439"/>
      <c r="O5" s="1439"/>
      <c r="P5" s="1439"/>
      <c r="Q5" s="1439"/>
      <c r="R5" s="1439"/>
      <c r="S5" s="1439"/>
      <c r="T5" s="1439"/>
      <c r="U5" s="1439"/>
      <c r="V5" s="1439"/>
      <c r="W5" s="1439"/>
      <c r="X5" s="1439"/>
      <c r="Y5" s="1439"/>
      <c r="Z5" s="1439"/>
      <c r="AA5" s="1439"/>
      <c r="AB5" s="1439"/>
      <c r="AC5" s="1439"/>
      <c r="AD5" s="1439"/>
      <c r="AE5" s="1439"/>
      <c r="AF5" s="1439"/>
      <c r="AG5" s="1441"/>
      <c r="AH5" s="1439"/>
      <c r="AI5" s="1439"/>
      <c r="AJ5" s="1439"/>
      <c r="AK5" s="1439"/>
      <c r="AL5" s="1439"/>
      <c r="AM5" s="1439"/>
      <c r="AN5" s="1439"/>
      <c r="AO5" s="1440"/>
    </row>
    <row r="6" spans="1:41" ht="5.25" customHeight="1" thickBot="1">
      <c r="A6" s="856"/>
      <c r="B6" s="857"/>
      <c r="C6" s="428"/>
      <c r="D6" s="428"/>
      <c r="E6" s="858"/>
      <c r="F6" s="858"/>
      <c r="G6" s="858"/>
      <c r="H6" s="428"/>
      <c r="I6" s="428"/>
      <c r="J6" s="428"/>
      <c r="K6" s="428"/>
      <c r="L6" s="428"/>
      <c r="M6" s="428"/>
      <c r="N6" s="428"/>
      <c r="O6" s="428"/>
      <c r="P6" s="428"/>
      <c r="Q6" s="428"/>
      <c r="R6" s="428"/>
      <c r="S6" s="428"/>
      <c r="T6" s="428"/>
      <c r="U6" s="428"/>
      <c r="V6" s="428"/>
      <c r="W6" s="428"/>
      <c r="X6" s="428"/>
      <c r="Y6" s="428"/>
      <c r="Z6" s="428"/>
      <c r="AA6" s="428"/>
      <c r="AB6" s="428"/>
      <c r="AC6" s="428"/>
      <c r="AD6" s="428"/>
      <c r="AE6" s="428"/>
      <c r="AF6" s="428"/>
      <c r="AG6" s="858"/>
      <c r="AH6" s="428"/>
      <c r="AI6" s="428"/>
      <c r="AJ6" s="428"/>
      <c r="AK6" s="428"/>
      <c r="AL6" s="428"/>
      <c r="AM6" s="428"/>
      <c r="AN6" s="428"/>
      <c r="AO6" s="859"/>
    </row>
    <row r="7" spans="1:41" ht="15" customHeight="1">
      <c r="A7" s="860"/>
      <c r="B7" s="755" t="s">
        <v>23</v>
      </c>
      <c r="C7" s="828">
        <v>10741</v>
      </c>
      <c r="D7" s="828">
        <v>4150</v>
      </c>
      <c r="E7" s="861">
        <v>114</v>
      </c>
      <c r="F7" s="861">
        <v>369</v>
      </c>
      <c r="G7" s="861">
        <v>1279</v>
      </c>
      <c r="H7" s="828">
        <v>877</v>
      </c>
      <c r="I7" s="828">
        <v>154</v>
      </c>
      <c r="J7" s="828">
        <v>201</v>
      </c>
      <c r="K7" s="828">
        <v>1371</v>
      </c>
      <c r="L7" s="828">
        <v>487</v>
      </c>
      <c r="M7" s="828">
        <v>300</v>
      </c>
      <c r="N7" s="828">
        <v>212</v>
      </c>
      <c r="O7" s="828">
        <v>1639</v>
      </c>
      <c r="P7" s="828">
        <v>1150</v>
      </c>
      <c r="Q7" s="828">
        <v>89</v>
      </c>
      <c r="R7" s="828">
        <v>17</v>
      </c>
      <c r="S7" s="828">
        <v>279</v>
      </c>
      <c r="T7" s="828">
        <v>67</v>
      </c>
      <c r="U7" s="828">
        <v>108</v>
      </c>
      <c r="V7" s="828">
        <v>32</v>
      </c>
      <c r="W7" s="828">
        <v>491</v>
      </c>
      <c r="X7" s="828">
        <v>37</v>
      </c>
      <c r="Y7" s="828">
        <v>104</v>
      </c>
      <c r="Z7" s="828">
        <v>620</v>
      </c>
      <c r="AA7" s="828">
        <v>421</v>
      </c>
      <c r="AB7" s="828">
        <v>59</v>
      </c>
      <c r="AC7" s="828">
        <v>543</v>
      </c>
      <c r="AD7" s="828">
        <v>335</v>
      </c>
      <c r="AE7" s="828">
        <v>16</v>
      </c>
      <c r="AF7" s="828">
        <v>184</v>
      </c>
      <c r="AG7" s="861">
        <v>891</v>
      </c>
      <c r="AH7" s="828">
        <v>571</v>
      </c>
      <c r="AI7" s="828">
        <v>345</v>
      </c>
      <c r="AJ7" s="862" t="s">
        <v>203</v>
      </c>
      <c r="AK7" s="862" t="s">
        <v>203</v>
      </c>
      <c r="AL7" s="862" t="s">
        <v>203</v>
      </c>
      <c r="AM7" s="828">
        <v>9</v>
      </c>
      <c r="AN7" s="828">
        <v>171</v>
      </c>
      <c r="AO7" s="863">
        <v>30</v>
      </c>
    </row>
    <row r="8" spans="1:41" ht="15" customHeight="1">
      <c r="A8" s="860"/>
      <c r="B8" s="763">
        <v>16</v>
      </c>
      <c r="C8" s="828">
        <v>11021</v>
      </c>
      <c r="D8" s="828">
        <v>4113</v>
      </c>
      <c r="E8" s="861">
        <v>151</v>
      </c>
      <c r="F8" s="861">
        <v>385</v>
      </c>
      <c r="G8" s="861">
        <v>1324</v>
      </c>
      <c r="H8" s="828">
        <v>924</v>
      </c>
      <c r="I8" s="828">
        <v>171</v>
      </c>
      <c r="J8" s="828">
        <v>229</v>
      </c>
      <c r="K8" s="828">
        <v>1313</v>
      </c>
      <c r="L8" s="828">
        <v>516</v>
      </c>
      <c r="M8" s="828">
        <v>304</v>
      </c>
      <c r="N8" s="828">
        <v>209</v>
      </c>
      <c r="O8" s="828">
        <v>1608</v>
      </c>
      <c r="P8" s="828">
        <v>1126</v>
      </c>
      <c r="Q8" s="828">
        <v>110</v>
      </c>
      <c r="R8" s="828">
        <v>24</v>
      </c>
      <c r="S8" s="828">
        <v>288</v>
      </c>
      <c r="T8" s="828">
        <v>55</v>
      </c>
      <c r="U8" s="828">
        <v>111</v>
      </c>
      <c r="V8" s="828">
        <v>33</v>
      </c>
      <c r="W8" s="828">
        <v>455</v>
      </c>
      <c r="X8" s="828">
        <v>52</v>
      </c>
      <c r="Y8" s="828">
        <v>141</v>
      </c>
      <c r="Z8" s="828">
        <v>629</v>
      </c>
      <c r="AA8" s="828">
        <v>420</v>
      </c>
      <c r="AB8" s="828">
        <v>88</v>
      </c>
      <c r="AC8" s="828">
        <v>562</v>
      </c>
      <c r="AD8" s="828">
        <v>326</v>
      </c>
      <c r="AE8" s="828">
        <v>18</v>
      </c>
      <c r="AF8" s="828">
        <v>213</v>
      </c>
      <c r="AG8" s="861">
        <v>877</v>
      </c>
      <c r="AH8" s="828">
        <v>546</v>
      </c>
      <c r="AI8" s="828">
        <v>375</v>
      </c>
      <c r="AJ8" s="862" t="s">
        <v>203</v>
      </c>
      <c r="AK8" s="862" t="s">
        <v>203</v>
      </c>
      <c r="AL8" s="862" t="s">
        <v>203</v>
      </c>
      <c r="AM8" s="828">
        <v>145</v>
      </c>
      <c r="AN8" s="828">
        <v>233</v>
      </c>
      <c r="AO8" s="863">
        <v>13</v>
      </c>
    </row>
    <row r="9" spans="1:41" s="864" customFormat="1" ht="27.75" customHeight="1">
      <c r="A9" s="765"/>
      <c r="B9" s="766">
        <v>18</v>
      </c>
      <c r="C9" s="1023">
        <v>11371</v>
      </c>
      <c r="D9" s="1023">
        <f aca="true" t="shared" si="0" ref="D9:AO9">SUM(D10,D20,D21,D22,D23,D24,D28,D31,D32,D37,D44,D49,D53,D57,D61,D64,D67)</f>
        <v>3920</v>
      </c>
      <c r="E9" s="1023">
        <f t="shared" si="0"/>
        <v>174</v>
      </c>
      <c r="F9" s="1023">
        <f t="shared" si="0"/>
        <v>367</v>
      </c>
      <c r="G9" s="1024">
        <f t="shared" si="0"/>
        <v>1355</v>
      </c>
      <c r="H9" s="1023">
        <f t="shared" si="0"/>
        <v>921</v>
      </c>
      <c r="I9" s="1023">
        <f t="shared" si="0"/>
        <v>185</v>
      </c>
      <c r="J9" s="1023">
        <f t="shared" si="0"/>
        <v>259</v>
      </c>
      <c r="K9" s="1023">
        <f t="shared" si="0"/>
        <v>1244</v>
      </c>
      <c r="L9" s="1023">
        <f t="shared" si="0"/>
        <v>518</v>
      </c>
      <c r="M9" s="1023">
        <f t="shared" si="0"/>
        <v>269</v>
      </c>
      <c r="N9" s="1023">
        <f t="shared" si="0"/>
        <v>222</v>
      </c>
      <c r="O9" s="1023">
        <f t="shared" si="0"/>
        <v>1576</v>
      </c>
      <c r="P9" s="1023">
        <f t="shared" si="0"/>
        <v>1159</v>
      </c>
      <c r="Q9" s="1023">
        <f t="shared" si="0"/>
        <v>136</v>
      </c>
      <c r="R9" s="1023">
        <f t="shared" si="0"/>
        <v>32</v>
      </c>
      <c r="S9" s="1023">
        <f t="shared" si="0"/>
        <v>290</v>
      </c>
      <c r="T9" s="1023">
        <f t="shared" si="0"/>
        <v>42</v>
      </c>
      <c r="U9" s="1023">
        <f t="shared" si="0"/>
        <v>115</v>
      </c>
      <c r="V9" s="1023">
        <f t="shared" si="0"/>
        <v>38</v>
      </c>
      <c r="W9" s="1023">
        <f t="shared" si="0"/>
        <v>423</v>
      </c>
      <c r="X9" s="1023">
        <f t="shared" si="0"/>
        <v>38</v>
      </c>
      <c r="Y9" s="1023">
        <f t="shared" si="0"/>
        <v>120</v>
      </c>
      <c r="Z9" s="1023">
        <f t="shared" si="0"/>
        <v>623</v>
      </c>
      <c r="AA9" s="1023">
        <f t="shared" si="0"/>
        <v>407</v>
      </c>
      <c r="AB9" s="1023">
        <f t="shared" si="0"/>
        <v>69</v>
      </c>
      <c r="AC9" s="1023">
        <f t="shared" si="0"/>
        <v>553</v>
      </c>
      <c r="AD9" s="1023">
        <f t="shared" si="0"/>
        <v>323</v>
      </c>
      <c r="AE9" s="1023">
        <f t="shared" si="0"/>
        <v>14</v>
      </c>
      <c r="AF9" s="1023">
        <f t="shared" si="0"/>
        <v>210</v>
      </c>
      <c r="AG9" s="1024">
        <f t="shared" si="0"/>
        <v>897</v>
      </c>
      <c r="AH9" s="1023">
        <f t="shared" si="0"/>
        <v>504</v>
      </c>
      <c r="AI9" s="1023">
        <f t="shared" si="0"/>
        <v>357</v>
      </c>
      <c r="AJ9" s="1023">
        <f t="shared" si="0"/>
        <v>48</v>
      </c>
      <c r="AK9" s="1023">
        <f t="shared" si="0"/>
        <v>68</v>
      </c>
      <c r="AL9" s="1023">
        <f t="shared" si="0"/>
        <v>634</v>
      </c>
      <c r="AM9" s="1023">
        <f t="shared" si="0"/>
        <v>4</v>
      </c>
      <c r="AN9" s="1023">
        <f t="shared" si="0"/>
        <v>122</v>
      </c>
      <c r="AO9" s="1025">
        <f t="shared" si="0"/>
        <v>3</v>
      </c>
    </row>
    <row r="10" spans="1:41" s="1164" customFormat="1" ht="14.25" customHeight="1">
      <c r="A10" s="768" t="s">
        <v>320</v>
      </c>
      <c r="B10" s="769" t="s">
        <v>320</v>
      </c>
      <c r="C10" s="1026">
        <v>3937</v>
      </c>
      <c r="D10" s="1026">
        <f aca="true" t="shared" si="1" ref="D10:AO10">SUM(D11:D19)</f>
        <v>1246</v>
      </c>
      <c r="E10" s="1026">
        <f t="shared" si="1"/>
        <v>51</v>
      </c>
      <c r="F10" s="1026">
        <f t="shared" si="1"/>
        <v>128</v>
      </c>
      <c r="G10" s="1162">
        <f>SUM(G11:G19)</f>
        <v>428</v>
      </c>
      <c r="H10" s="1026">
        <f t="shared" si="1"/>
        <v>320</v>
      </c>
      <c r="I10" s="1026">
        <f t="shared" si="1"/>
        <v>40</v>
      </c>
      <c r="J10" s="1026">
        <f t="shared" si="1"/>
        <v>68</v>
      </c>
      <c r="K10" s="1026">
        <f t="shared" si="1"/>
        <v>402</v>
      </c>
      <c r="L10" s="1026">
        <f t="shared" si="1"/>
        <v>187</v>
      </c>
      <c r="M10" s="1026">
        <f t="shared" si="1"/>
        <v>105</v>
      </c>
      <c r="N10" s="1026">
        <f t="shared" si="1"/>
        <v>74</v>
      </c>
      <c r="O10" s="1026">
        <f t="shared" si="1"/>
        <v>474</v>
      </c>
      <c r="P10" s="1026">
        <f t="shared" si="1"/>
        <v>372</v>
      </c>
      <c r="Q10" s="1026">
        <f t="shared" si="1"/>
        <v>59</v>
      </c>
      <c r="R10" s="1026">
        <f t="shared" si="1"/>
        <v>14</v>
      </c>
      <c r="S10" s="1026">
        <f t="shared" si="1"/>
        <v>87</v>
      </c>
      <c r="T10" s="1026">
        <f t="shared" si="1"/>
        <v>14</v>
      </c>
      <c r="U10" s="1026">
        <f t="shared" si="1"/>
        <v>45</v>
      </c>
      <c r="V10" s="1026">
        <f t="shared" si="1"/>
        <v>18</v>
      </c>
      <c r="W10" s="1026">
        <f t="shared" si="1"/>
        <v>140</v>
      </c>
      <c r="X10" s="1026">
        <f t="shared" si="1"/>
        <v>17</v>
      </c>
      <c r="Y10" s="1026">
        <f t="shared" si="1"/>
        <v>40</v>
      </c>
      <c r="Z10" s="1026">
        <f t="shared" si="1"/>
        <v>211</v>
      </c>
      <c r="AA10" s="1026">
        <f t="shared" si="1"/>
        <v>131</v>
      </c>
      <c r="AB10" s="1026">
        <f t="shared" si="1"/>
        <v>47</v>
      </c>
      <c r="AC10" s="1026">
        <f t="shared" si="1"/>
        <v>194</v>
      </c>
      <c r="AD10" s="1026">
        <f t="shared" si="1"/>
        <v>117</v>
      </c>
      <c r="AE10" s="1026">
        <f t="shared" si="1"/>
        <v>5</v>
      </c>
      <c r="AF10" s="1026">
        <f t="shared" si="1"/>
        <v>51</v>
      </c>
      <c r="AG10" s="1162">
        <f t="shared" si="1"/>
        <v>257</v>
      </c>
      <c r="AH10" s="1026">
        <f t="shared" si="1"/>
        <v>147</v>
      </c>
      <c r="AI10" s="1026">
        <f t="shared" si="1"/>
        <v>118</v>
      </c>
      <c r="AJ10" s="1026">
        <f t="shared" si="1"/>
        <v>19</v>
      </c>
      <c r="AK10" s="1026">
        <f t="shared" si="1"/>
        <v>32</v>
      </c>
      <c r="AL10" s="1026">
        <f t="shared" si="1"/>
        <v>293</v>
      </c>
      <c r="AM10" s="1026">
        <f t="shared" si="1"/>
        <v>0</v>
      </c>
      <c r="AN10" s="1026">
        <f t="shared" si="1"/>
        <v>44</v>
      </c>
      <c r="AO10" s="1163">
        <f t="shared" si="1"/>
        <v>1</v>
      </c>
    </row>
    <row r="11" spans="1:41" s="19" customFormat="1" ht="14.25" customHeight="1">
      <c r="A11" s="866"/>
      <c r="B11" s="777" t="s">
        <v>323</v>
      </c>
      <c r="C11" s="865">
        <v>346</v>
      </c>
      <c r="D11" s="867">
        <v>133</v>
      </c>
      <c r="E11" s="867">
        <v>4</v>
      </c>
      <c r="F11" s="867">
        <v>9</v>
      </c>
      <c r="G11" s="868">
        <v>35</v>
      </c>
      <c r="H11" s="867">
        <v>28</v>
      </c>
      <c r="I11" s="867">
        <v>5</v>
      </c>
      <c r="J11" s="867">
        <v>5</v>
      </c>
      <c r="K11" s="867">
        <v>44</v>
      </c>
      <c r="L11" s="867">
        <v>5</v>
      </c>
      <c r="M11" s="867">
        <v>5</v>
      </c>
      <c r="N11" s="867">
        <v>6</v>
      </c>
      <c r="O11" s="867">
        <v>48</v>
      </c>
      <c r="P11" s="867">
        <v>33</v>
      </c>
      <c r="Q11" s="867">
        <v>4</v>
      </c>
      <c r="R11" s="867" t="s">
        <v>332</v>
      </c>
      <c r="S11" s="867">
        <v>4</v>
      </c>
      <c r="T11" s="867" t="s">
        <v>332</v>
      </c>
      <c r="U11" s="867">
        <v>1</v>
      </c>
      <c r="V11" s="867">
        <v>2</v>
      </c>
      <c r="W11" s="867">
        <v>16</v>
      </c>
      <c r="X11" s="867">
        <v>1</v>
      </c>
      <c r="Y11" s="867">
        <v>5</v>
      </c>
      <c r="Z11" s="867">
        <v>24</v>
      </c>
      <c r="AA11" s="867">
        <v>15</v>
      </c>
      <c r="AB11" s="867" t="s">
        <v>332</v>
      </c>
      <c r="AC11" s="867">
        <v>25</v>
      </c>
      <c r="AD11" s="867">
        <v>8</v>
      </c>
      <c r="AE11" s="867">
        <v>1</v>
      </c>
      <c r="AF11" s="867">
        <v>5</v>
      </c>
      <c r="AG11" s="868">
        <v>20</v>
      </c>
      <c r="AH11" s="867">
        <v>10</v>
      </c>
      <c r="AI11" s="867">
        <v>4</v>
      </c>
      <c r="AJ11" s="867" t="s">
        <v>332</v>
      </c>
      <c r="AK11" s="867" t="s">
        <v>332</v>
      </c>
      <c r="AL11" s="867">
        <v>20</v>
      </c>
      <c r="AM11" s="867" t="s">
        <v>332</v>
      </c>
      <c r="AN11" s="867">
        <v>7</v>
      </c>
      <c r="AO11" s="869" t="s">
        <v>332</v>
      </c>
    </row>
    <row r="12" spans="1:41" s="19" customFormat="1" ht="14.25" customHeight="1">
      <c r="A12" s="866"/>
      <c r="B12" s="777" t="s">
        <v>79</v>
      </c>
      <c r="C12" s="865">
        <v>250</v>
      </c>
      <c r="D12" s="867">
        <v>106</v>
      </c>
      <c r="E12" s="867">
        <v>5</v>
      </c>
      <c r="F12" s="867">
        <v>15</v>
      </c>
      <c r="G12" s="868">
        <v>49</v>
      </c>
      <c r="H12" s="867">
        <v>33</v>
      </c>
      <c r="I12" s="867">
        <v>5</v>
      </c>
      <c r="J12" s="867">
        <v>8</v>
      </c>
      <c r="K12" s="867">
        <v>30</v>
      </c>
      <c r="L12" s="867">
        <v>9</v>
      </c>
      <c r="M12" s="867">
        <v>5</v>
      </c>
      <c r="N12" s="867">
        <v>3</v>
      </c>
      <c r="O12" s="867">
        <v>42</v>
      </c>
      <c r="P12" s="867">
        <v>33</v>
      </c>
      <c r="Q12" s="867">
        <v>5</v>
      </c>
      <c r="R12" s="867" t="s">
        <v>332</v>
      </c>
      <c r="S12" s="867">
        <v>2</v>
      </c>
      <c r="T12" s="867" t="s">
        <v>332</v>
      </c>
      <c r="U12" s="867">
        <v>2</v>
      </c>
      <c r="V12" s="867" t="s">
        <v>332</v>
      </c>
      <c r="W12" s="867">
        <v>10</v>
      </c>
      <c r="X12" s="867" t="s">
        <v>332</v>
      </c>
      <c r="Y12" s="867" t="s">
        <v>332</v>
      </c>
      <c r="Z12" s="867">
        <v>18</v>
      </c>
      <c r="AA12" s="867">
        <v>8</v>
      </c>
      <c r="AB12" s="867">
        <v>1</v>
      </c>
      <c r="AC12" s="867">
        <v>21</v>
      </c>
      <c r="AD12" s="867">
        <v>4</v>
      </c>
      <c r="AE12" s="867" t="s">
        <v>332</v>
      </c>
      <c r="AF12" s="867">
        <v>7</v>
      </c>
      <c r="AG12" s="868">
        <v>27</v>
      </c>
      <c r="AH12" s="867">
        <v>17</v>
      </c>
      <c r="AI12" s="867">
        <v>7</v>
      </c>
      <c r="AJ12" s="867" t="s">
        <v>332</v>
      </c>
      <c r="AK12" s="867" t="s">
        <v>332</v>
      </c>
      <c r="AL12" s="867">
        <v>1</v>
      </c>
      <c r="AM12" s="867" t="s">
        <v>332</v>
      </c>
      <c r="AN12" s="867">
        <v>4</v>
      </c>
      <c r="AO12" s="869" t="s">
        <v>332</v>
      </c>
    </row>
    <row r="13" spans="1:41" s="19" customFormat="1" ht="14.25" customHeight="1">
      <c r="A13" s="866"/>
      <c r="B13" s="782" t="s">
        <v>381</v>
      </c>
      <c r="C13" s="865">
        <v>290</v>
      </c>
      <c r="D13" s="867">
        <v>116</v>
      </c>
      <c r="E13" s="867">
        <v>4</v>
      </c>
      <c r="F13" s="867">
        <v>5</v>
      </c>
      <c r="G13" s="868">
        <v>27</v>
      </c>
      <c r="H13" s="867">
        <v>21</v>
      </c>
      <c r="I13" s="867">
        <v>1</v>
      </c>
      <c r="J13" s="867">
        <v>6</v>
      </c>
      <c r="K13" s="867">
        <v>18</v>
      </c>
      <c r="L13" s="867">
        <v>16</v>
      </c>
      <c r="M13" s="867">
        <v>5</v>
      </c>
      <c r="N13" s="867">
        <v>4</v>
      </c>
      <c r="O13" s="867">
        <v>40</v>
      </c>
      <c r="P13" s="867">
        <v>27</v>
      </c>
      <c r="Q13" s="867">
        <v>1</v>
      </c>
      <c r="R13" s="867" t="s">
        <v>332</v>
      </c>
      <c r="S13" s="867">
        <v>8</v>
      </c>
      <c r="T13" s="867" t="s">
        <v>332</v>
      </c>
      <c r="U13" s="867" t="s">
        <v>332</v>
      </c>
      <c r="V13" s="867" t="s">
        <v>332</v>
      </c>
      <c r="W13" s="867">
        <v>8</v>
      </c>
      <c r="X13" s="867" t="s">
        <v>332</v>
      </c>
      <c r="Y13" s="867">
        <v>2</v>
      </c>
      <c r="Z13" s="867">
        <v>21</v>
      </c>
      <c r="AA13" s="867">
        <v>13</v>
      </c>
      <c r="AB13" s="867" t="s">
        <v>332</v>
      </c>
      <c r="AC13" s="867">
        <v>17</v>
      </c>
      <c r="AD13" s="867">
        <v>10</v>
      </c>
      <c r="AE13" s="867" t="s">
        <v>332</v>
      </c>
      <c r="AF13" s="867">
        <v>5</v>
      </c>
      <c r="AG13" s="868">
        <v>21</v>
      </c>
      <c r="AH13" s="867">
        <v>15</v>
      </c>
      <c r="AI13" s="867">
        <v>3</v>
      </c>
      <c r="AJ13" s="867">
        <v>1</v>
      </c>
      <c r="AK13" s="867" t="s">
        <v>332</v>
      </c>
      <c r="AL13" s="867">
        <v>15</v>
      </c>
      <c r="AM13" s="867" t="s">
        <v>332</v>
      </c>
      <c r="AN13" s="867">
        <v>2</v>
      </c>
      <c r="AO13" s="869" t="s">
        <v>332</v>
      </c>
    </row>
    <row r="14" spans="1:41" s="19" customFormat="1" ht="14.25" customHeight="1">
      <c r="A14" s="866"/>
      <c r="B14" s="777" t="s">
        <v>382</v>
      </c>
      <c r="C14" s="865">
        <v>267</v>
      </c>
      <c r="D14" s="867">
        <v>116</v>
      </c>
      <c r="E14" s="867">
        <v>6</v>
      </c>
      <c r="F14" s="867">
        <v>6</v>
      </c>
      <c r="G14" s="868">
        <v>29</v>
      </c>
      <c r="H14" s="867">
        <v>11</v>
      </c>
      <c r="I14" s="867">
        <v>6</v>
      </c>
      <c r="J14" s="867">
        <v>5</v>
      </c>
      <c r="K14" s="867">
        <v>35</v>
      </c>
      <c r="L14" s="867">
        <v>11</v>
      </c>
      <c r="M14" s="867">
        <v>7</v>
      </c>
      <c r="N14" s="867">
        <v>4</v>
      </c>
      <c r="O14" s="867">
        <v>43</v>
      </c>
      <c r="P14" s="867">
        <v>35</v>
      </c>
      <c r="Q14" s="867" t="s">
        <v>332</v>
      </c>
      <c r="R14" s="867" t="s">
        <v>332</v>
      </c>
      <c r="S14" s="867">
        <v>2</v>
      </c>
      <c r="T14" s="867" t="s">
        <v>332</v>
      </c>
      <c r="U14" s="867" t="s">
        <v>332</v>
      </c>
      <c r="V14" s="867">
        <v>1</v>
      </c>
      <c r="W14" s="867">
        <v>7</v>
      </c>
      <c r="X14" s="867" t="s">
        <v>332</v>
      </c>
      <c r="Y14" s="867">
        <v>2</v>
      </c>
      <c r="Z14" s="867">
        <v>16</v>
      </c>
      <c r="AA14" s="867">
        <v>16</v>
      </c>
      <c r="AB14" s="867">
        <v>2</v>
      </c>
      <c r="AC14" s="867">
        <v>13</v>
      </c>
      <c r="AD14" s="867">
        <v>8</v>
      </c>
      <c r="AE14" s="867" t="s">
        <v>332</v>
      </c>
      <c r="AF14" s="867">
        <v>4</v>
      </c>
      <c r="AG14" s="868">
        <v>30</v>
      </c>
      <c r="AH14" s="867">
        <v>6</v>
      </c>
      <c r="AI14" s="867">
        <v>9</v>
      </c>
      <c r="AJ14" s="867">
        <v>2</v>
      </c>
      <c r="AK14" s="867">
        <v>1</v>
      </c>
      <c r="AL14" s="867">
        <v>14</v>
      </c>
      <c r="AM14" s="867" t="s">
        <v>332</v>
      </c>
      <c r="AN14" s="867">
        <v>3</v>
      </c>
      <c r="AO14" s="869" t="s">
        <v>332</v>
      </c>
    </row>
    <row r="15" spans="1:41" s="19" customFormat="1" ht="14.25" customHeight="1">
      <c r="A15" s="866"/>
      <c r="B15" s="777" t="s">
        <v>383</v>
      </c>
      <c r="C15" s="865">
        <v>374</v>
      </c>
      <c r="D15" s="867">
        <v>110</v>
      </c>
      <c r="E15" s="867">
        <v>2</v>
      </c>
      <c r="F15" s="867">
        <v>12</v>
      </c>
      <c r="G15" s="868">
        <v>37</v>
      </c>
      <c r="H15" s="867">
        <v>43</v>
      </c>
      <c r="I15" s="867">
        <v>7</v>
      </c>
      <c r="J15" s="867">
        <v>2</v>
      </c>
      <c r="K15" s="867">
        <v>78</v>
      </c>
      <c r="L15" s="867">
        <v>4</v>
      </c>
      <c r="M15" s="867">
        <v>3</v>
      </c>
      <c r="N15" s="867">
        <v>4</v>
      </c>
      <c r="O15" s="867">
        <v>36</v>
      </c>
      <c r="P15" s="867">
        <v>40</v>
      </c>
      <c r="Q15" s="867">
        <v>6</v>
      </c>
      <c r="R15" s="867" t="s">
        <v>332</v>
      </c>
      <c r="S15" s="867">
        <v>12</v>
      </c>
      <c r="T15" s="867">
        <v>1</v>
      </c>
      <c r="U15" s="867">
        <v>9</v>
      </c>
      <c r="V15" s="867">
        <v>10</v>
      </c>
      <c r="W15" s="867">
        <v>14</v>
      </c>
      <c r="X15" s="867">
        <v>10</v>
      </c>
      <c r="Y15" s="867">
        <v>7</v>
      </c>
      <c r="Z15" s="867">
        <v>19</v>
      </c>
      <c r="AA15" s="867">
        <v>15</v>
      </c>
      <c r="AB15" s="867">
        <v>2</v>
      </c>
      <c r="AC15" s="867">
        <v>17</v>
      </c>
      <c r="AD15" s="867">
        <v>13</v>
      </c>
      <c r="AE15" s="867">
        <v>1</v>
      </c>
      <c r="AF15" s="867">
        <v>4</v>
      </c>
      <c r="AG15" s="868">
        <v>18</v>
      </c>
      <c r="AH15" s="867">
        <v>13</v>
      </c>
      <c r="AI15" s="867">
        <v>20</v>
      </c>
      <c r="AJ15" s="867">
        <v>1</v>
      </c>
      <c r="AK15" s="867">
        <v>1</v>
      </c>
      <c r="AL15" s="867">
        <v>7</v>
      </c>
      <c r="AM15" s="867" t="s">
        <v>332</v>
      </c>
      <c r="AN15" s="867">
        <v>3</v>
      </c>
      <c r="AO15" s="869" t="s">
        <v>332</v>
      </c>
    </row>
    <row r="16" spans="1:41" s="19" customFormat="1" ht="14.25" customHeight="1">
      <c r="A16" s="866"/>
      <c r="B16" s="777" t="s">
        <v>384</v>
      </c>
      <c r="C16" s="865">
        <v>263</v>
      </c>
      <c r="D16" s="867">
        <v>93</v>
      </c>
      <c r="E16" s="867">
        <v>5</v>
      </c>
      <c r="F16" s="867">
        <v>5</v>
      </c>
      <c r="G16" s="868">
        <v>39</v>
      </c>
      <c r="H16" s="867">
        <v>28</v>
      </c>
      <c r="I16" s="867">
        <v>3</v>
      </c>
      <c r="J16" s="867">
        <v>9</v>
      </c>
      <c r="K16" s="867">
        <v>42</v>
      </c>
      <c r="L16" s="867">
        <v>7</v>
      </c>
      <c r="M16" s="867">
        <v>8</v>
      </c>
      <c r="N16" s="867">
        <v>4</v>
      </c>
      <c r="O16" s="867">
        <v>49</v>
      </c>
      <c r="P16" s="867">
        <v>32</v>
      </c>
      <c r="Q16" s="867" t="s">
        <v>332</v>
      </c>
      <c r="R16" s="867" t="s">
        <v>332</v>
      </c>
      <c r="S16" s="867">
        <v>6</v>
      </c>
      <c r="T16" s="867" t="s">
        <v>332</v>
      </c>
      <c r="U16" s="867">
        <v>5</v>
      </c>
      <c r="V16" s="867" t="s">
        <v>332</v>
      </c>
      <c r="W16" s="867">
        <v>13</v>
      </c>
      <c r="X16" s="867">
        <v>1</v>
      </c>
      <c r="Y16" s="867">
        <v>3</v>
      </c>
      <c r="Z16" s="867">
        <v>18</v>
      </c>
      <c r="AA16" s="867">
        <v>10</v>
      </c>
      <c r="AB16" s="867">
        <v>1</v>
      </c>
      <c r="AC16" s="867">
        <v>10</v>
      </c>
      <c r="AD16" s="867">
        <v>2</v>
      </c>
      <c r="AE16" s="867" t="s">
        <v>332</v>
      </c>
      <c r="AF16" s="867">
        <v>7</v>
      </c>
      <c r="AG16" s="868">
        <v>25</v>
      </c>
      <c r="AH16" s="867">
        <v>7</v>
      </c>
      <c r="AI16" s="867">
        <v>5</v>
      </c>
      <c r="AJ16" s="867" t="s">
        <v>332</v>
      </c>
      <c r="AK16" s="867">
        <v>1</v>
      </c>
      <c r="AL16" s="867">
        <v>7</v>
      </c>
      <c r="AM16" s="867" t="s">
        <v>332</v>
      </c>
      <c r="AN16" s="867">
        <v>2</v>
      </c>
      <c r="AO16" s="869" t="s">
        <v>332</v>
      </c>
    </row>
    <row r="17" spans="1:41" s="19" customFormat="1" ht="14.25" customHeight="1">
      <c r="A17" s="866"/>
      <c r="B17" s="777" t="s">
        <v>385</v>
      </c>
      <c r="C17" s="865">
        <v>344</v>
      </c>
      <c r="D17" s="867">
        <v>130</v>
      </c>
      <c r="E17" s="867">
        <v>3</v>
      </c>
      <c r="F17" s="867">
        <v>11</v>
      </c>
      <c r="G17" s="868">
        <v>42</v>
      </c>
      <c r="H17" s="867">
        <v>35</v>
      </c>
      <c r="I17" s="867">
        <v>5</v>
      </c>
      <c r="J17" s="867">
        <v>6</v>
      </c>
      <c r="K17" s="867">
        <v>50</v>
      </c>
      <c r="L17" s="867">
        <v>43</v>
      </c>
      <c r="M17" s="867">
        <v>20</v>
      </c>
      <c r="N17" s="867">
        <v>15</v>
      </c>
      <c r="O17" s="867">
        <v>46</v>
      </c>
      <c r="P17" s="867">
        <v>31</v>
      </c>
      <c r="Q17" s="867" t="s">
        <v>332</v>
      </c>
      <c r="R17" s="867" t="s">
        <v>332</v>
      </c>
      <c r="S17" s="867">
        <v>10</v>
      </c>
      <c r="T17" s="867" t="s">
        <v>332</v>
      </c>
      <c r="U17" s="867">
        <v>2</v>
      </c>
      <c r="V17" s="867">
        <v>1</v>
      </c>
      <c r="W17" s="867">
        <v>14</v>
      </c>
      <c r="X17" s="867">
        <v>1</v>
      </c>
      <c r="Y17" s="867">
        <v>4</v>
      </c>
      <c r="Z17" s="867">
        <v>15</v>
      </c>
      <c r="AA17" s="867">
        <v>9</v>
      </c>
      <c r="AB17" s="867">
        <v>2</v>
      </c>
      <c r="AC17" s="867">
        <v>14</v>
      </c>
      <c r="AD17" s="867">
        <v>9</v>
      </c>
      <c r="AE17" s="867" t="s">
        <v>332</v>
      </c>
      <c r="AF17" s="867">
        <v>6</v>
      </c>
      <c r="AG17" s="868">
        <v>37</v>
      </c>
      <c r="AH17" s="867">
        <v>17</v>
      </c>
      <c r="AI17" s="867">
        <v>7</v>
      </c>
      <c r="AJ17" s="867">
        <v>2</v>
      </c>
      <c r="AK17" s="867">
        <v>1</v>
      </c>
      <c r="AL17" s="867">
        <v>10</v>
      </c>
      <c r="AM17" s="867" t="s">
        <v>332</v>
      </c>
      <c r="AN17" s="867">
        <v>3</v>
      </c>
      <c r="AO17" s="869" t="s">
        <v>332</v>
      </c>
    </row>
    <row r="18" spans="1:41" s="19" customFormat="1" ht="14.25" customHeight="1">
      <c r="A18" s="866"/>
      <c r="B18" s="777" t="s">
        <v>386</v>
      </c>
      <c r="C18" s="865">
        <v>1446</v>
      </c>
      <c r="D18" s="867">
        <v>354</v>
      </c>
      <c r="E18" s="867">
        <v>18</v>
      </c>
      <c r="F18" s="867">
        <v>50</v>
      </c>
      <c r="G18" s="868">
        <v>117</v>
      </c>
      <c r="H18" s="867">
        <v>104</v>
      </c>
      <c r="I18" s="867">
        <v>5</v>
      </c>
      <c r="J18" s="867">
        <v>17</v>
      </c>
      <c r="K18" s="867">
        <v>70</v>
      </c>
      <c r="L18" s="867">
        <v>48</v>
      </c>
      <c r="M18" s="867">
        <v>21</v>
      </c>
      <c r="N18" s="867">
        <v>18</v>
      </c>
      <c r="O18" s="867">
        <v>119</v>
      </c>
      <c r="P18" s="867">
        <v>93</v>
      </c>
      <c r="Q18" s="867">
        <v>43</v>
      </c>
      <c r="R18" s="867">
        <v>14</v>
      </c>
      <c r="S18" s="867">
        <v>37</v>
      </c>
      <c r="T18" s="867">
        <v>8</v>
      </c>
      <c r="U18" s="867">
        <v>25</v>
      </c>
      <c r="V18" s="867">
        <v>4</v>
      </c>
      <c r="W18" s="867">
        <v>49</v>
      </c>
      <c r="X18" s="867">
        <v>4</v>
      </c>
      <c r="Y18" s="867">
        <v>15</v>
      </c>
      <c r="Z18" s="867">
        <v>65</v>
      </c>
      <c r="AA18" s="867">
        <v>35</v>
      </c>
      <c r="AB18" s="867">
        <v>39</v>
      </c>
      <c r="AC18" s="867">
        <v>65</v>
      </c>
      <c r="AD18" s="867">
        <v>52</v>
      </c>
      <c r="AE18" s="867">
        <v>3</v>
      </c>
      <c r="AF18" s="867">
        <v>6</v>
      </c>
      <c r="AG18" s="868">
        <v>31</v>
      </c>
      <c r="AH18" s="867">
        <v>58</v>
      </c>
      <c r="AI18" s="867">
        <v>53</v>
      </c>
      <c r="AJ18" s="867">
        <v>12</v>
      </c>
      <c r="AK18" s="867">
        <v>28</v>
      </c>
      <c r="AL18" s="867">
        <v>202</v>
      </c>
      <c r="AM18" s="867" t="s">
        <v>332</v>
      </c>
      <c r="AN18" s="867">
        <v>19</v>
      </c>
      <c r="AO18" s="869">
        <v>1</v>
      </c>
    </row>
    <row r="19" spans="1:41" s="876" customFormat="1" ht="14.25" customHeight="1">
      <c r="A19" s="870"/>
      <c r="B19" s="784" t="s">
        <v>80</v>
      </c>
      <c r="C19" s="871">
        <v>357</v>
      </c>
      <c r="D19" s="872">
        <v>88</v>
      </c>
      <c r="E19" s="872">
        <v>4</v>
      </c>
      <c r="F19" s="872">
        <v>15</v>
      </c>
      <c r="G19" s="873">
        <v>53</v>
      </c>
      <c r="H19" s="872">
        <v>17</v>
      </c>
      <c r="I19" s="872">
        <v>3</v>
      </c>
      <c r="J19" s="872">
        <v>10</v>
      </c>
      <c r="K19" s="872">
        <v>35</v>
      </c>
      <c r="L19" s="872">
        <v>44</v>
      </c>
      <c r="M19" s="872">
        <v>31</v>
      </c>
      <c r="N19" s="872">
        <v>16</v>
      </c>
      <c r="O19" s="872">
        <v>51</v>
      </c>
      <c r="P19" s="872">
        <v>48</v>
      </c>
      <c r="Q19" s="872" t="s">
        <v>332</v>
      </c>
      <c r="R19" s="872" t="s">
        <v>332</v>
      </c>
      <c r="S19" s="872">
        <v>6</v>
      </c>
      <c r="T19" s="872">
        <v>5</v>
      </c>
      <c r="U19" s="872">
        <v>1</v>
      </c>
      <c r="V19" s="872" t="s">
        <v>332</v>
      </c>
      <c r="W19" s="872">
        <v>9</v>
      </c>
      <c r="X19" s="872" t="s">
        <v>332</v>
      </c>
      <c r="Y19" s="872">
        <v>2</v>
      </c>
      <c r="Z19" s="872">
        <v>15</v>
      </c>
      <c r="AA19" s="872">
        <v>10</v>
      </c>
      <c r="AB19" s="872" t="s">
        <v>332</v>
      </c>
      <c r="AC19" s="872">
        <v>12</v>
      </c>
      <c r="AD19" s="872">
        <v>11</v>
      </c>
      <c r="AE19" s="872" t="s">
        <v>332</v>
      </c>
      <c r="AF19" s="872">
        <v>7</v>
      </c>
      <c r="AG19" s="874">
        <v>48</v>
      </c>
      <c r="AH19" s="872">
        <v>4</v>
      </c>
      <c r="AI19" s="872">
        <v>10</v>
      </c>
      <c r="AJ19" s="872">
        <v>1</v>
      </c>
      <c r="AK19" s="872" t="s">
        <v>332</v>
      </c>
      <c r="AL19" s="872">
        <v>17</v>
      </c>
      <c r="AM19" s="872" t="s">
        <v>332</v>
      </c>
      <c r="AN19" s="872">
        <v>1</v>
      </c>
      <c r="AO19" s="875" t="s">
        <v>332</v>
      </c>
    </row>
    <row r="20" spans="1:41" s="791" customFormat="1" ht="12.75" customHeight="1">
      <c r="A20" s="580" t="s">
        <v>324</v>
      </c>
      <c r="B20" s="581" t="s">
        <v>204</v>
      </c>
      <c r="C20" s="612">
        <v>987</v>
      </c>
      <c r="D20" s="612">
        <v>313</v>
      </c>
      <c r="E20" s="613">
        <v>12</v>
      </c>
      <c r="F20" s="584">
        <v>33</v>
      </c>
      <c r="G20" s="584">
        <v>122</v>
      </c>
      <c r="H20" s="584">
        <v>90</v>
      </c>
      <c r="I20" s="584">
        <v>10</v>
      </c>
      <c r="J20" s="584">
        <v>30</v>
      </c>
      <c r="K20" s="584">
        <v>87</v>
      </c>
      <c r="L20" s="584">
        <v>38</v>
      </c>
      <c r="M20" s="584">
        <v>15</v>
      </c>
      <c r="N20" s="584">
        <v>26</v>
      </c>
      <c r="O20" s="584">
        <v>153</v>
      </c>
      <c r="P20" s="584">
        <v>87</v>
      </c>
      <c r="Q20" s="584">
        <v>18</v>
      </c>
      <c r="R20" s="584">
        <v>4</v>
      </c>
      <c r="S20" s="584">
        <v>39</v>
      </c>
      <c r="T20" s="614">
        <v>7</v>
      </c>
      <c r="U20" s="613">
        <v>15</v>
      </c>
      <c r="V20" s="584">
        <v>3</v>
      </c>
      <c r="W20" s="584">
        <v>35</v>
      </c>
      <c r="X20" s="584">
        <v>5</v>
      </c>
      <c r="Y20" s="584">
        <v>11</v>
      </c>
      <c r="Z20" s="584">
        <v>52</v>
      </c>
      <c r="AA20" s="584">
        <v>42</v>
      </c>
      <c r="AB20" s="584">
        <v>4</v>
      </c>
      <c r="AC20" s="584">
        <v>32</v>
      </c>
      <c r="AD20" s="584">
        <v>24</v>
      </c>
      <c r="AE20" s="584">
        <v>1</v>
      </c>
      <c r="AF20" s="584">
        <v>22</v>
      </c>
      <c r="AG20" s="584">
        <v>86</v>
      </c>
      <c r="AH20" s="584">
        <v>55</v>
      </c>
      <c r="AI20" s="584">
        <v>38</v>
      </c>
      <c r="AJ20" s="584">
        <v>5</v>
      </c>
      <c r="AK20" s="584">
        <v>4</v>
      </c>
      <c r="AL20" s="584">
        <v>49</v>
      </c>
      <c r="AM20" s="584" t="s">
        <v>332</v>
      </c>
      <c r="AN20" s="584">
        <v>10</v>
      </c>
      <c r="AO20" s="615" t="s">
        <v>332</v>
      </c>
    </row>
    <row r="21" spans="1:41" s="791" customFormat="1" ht="12.75" customHeight="1">
      <c r="A21" s="580" t="s">
        <v>325</v>
      </c>
      <c r="B21" s="581" t="s">
        <v>205</v>
      </c>
      <c r="C21" s="612">
        <v>1047</v>
      </c>
      <c r="D21" s="616">
        <v>396</v>
      </c>
      <c r="E21" s="616">
        <v>18</v>
      </c>
      <c r="F21" s="616">
        <v>29</v>
      </c>
      <c r="G21" s="616">
        <v>112</v>
      </c>
      <c r="H21" s="616">
        <v>92</v>
      </c>
      <c r="I21" s="616">
        <v>25</v>
      </c>
      <c r="J21" s="616">
        <v>17</v>
      </c>
      <c r="K21" s="616">
        <v>117</v>
      </c>
      <c r="L21" s="616">
        <v>23</v>
      </c>
      <c r="M21" s="616">
        <v>13</v>
      </c>
      <c r="N21" s="616">
        <v>19</v>
      </c>
      <c r="O21" s="616">
        <v>154</v>
      </c>
      <c r="P21" s="616">
        <v>133</v>
      </c>
      <c r="Q21" s="616">
        <v>13</v>
      </c>
      <c r="R21" s="616">
        <v>1</v>
      </c>
      <c r="S21" s="616">
        <v>30</v>
      </c>
      <c r="T21" s="617">
        <v>2</v>
      </c>
      <c r="U21" s="618">
        <v>14</v>
      </c>
      <c r="V21" s="616">
        <v>3</v>
      </c>
      <c r="W21" s="616">
        <v>38</v>
      </c>
      <c r="X21" s="616">
        <v>1</v>
      </c>
      <c r="Y21" s="616">
        <v>10</v>
      </c>
      <c r="Z21" s="616">
        <v>58</v>
      </c>
      <c r="AA21" s="616">
        <v>37</v>
      </c>
      <c r="AB21" s="616">
        <v>2</v>
      </c>
      <c r="AC21" s="616">
        <v>64</v>
      </c>
      <c r="AD21" s="616">
        <v>23</v>
      </c>
      <c r="AE21" s="616">
        <v>3</v>
      </c>
      <c r="AF21" s="616">
        <v>14</v>
      </c>
      <c r="AG21" s="616">
        <v>91</v>
      </c>
      <c r="AH21" s="616">
        <v>48</v>
      </c>
      <c r="AI21" s="616">
        <v>22</v>
      </c>
      <c r="AJ21" s="616">
        <v>5</v>
      </c>
      <c r="AK21" s="616">
        <v>4</v>
      </c>
      <c r="AL21" s="616">
        <v>46</v>
      </c>
      <c r="AM21" s="616" t="s">
        <v>332</v>
      </c>
      <c r="AN21" s="616">
        <v>10</v>
      </c>
      <c r="AO21" s="619" t="s">
        <v>332</v>
      </c>
    </row>
    <row r="22" spans="1:41" s="791" customFormat="1" ht="12.75" customHeight="1">
      <c r="A22" s="580" t="s">
        <v>326</v>
      </c>
      <c r="B22" s="581" t="s">
        <v>206</v>
      </c>
      <c r="C22" s="612">
        <v>1249</v>
      </c>
      <c r="D22" s="612">
        <v>377</v>
      </c>
      <c r="E22" s="612">
        <v>20</v>
      </c>
      <c r="F22" s="612">
        <v>29</v>
      </c>
      <c r="G22" s="612">
        <v>150</v>
      </c>
      <c r="H22" s="612">
        <v>83</v>
      </c>
      <c r="I22" s="612">
        <v>29</v>
      </c>
      <c r="J22" s="612">
        <v>39</v>
      </c>
      <c r="K22" s="612">
        <v>123</v>
      </c>
      <c r="L22" s="612">
        <v>62</v>
      </c>
      <c r="M22" s="612">
        <v>42</v>
      </c>
      <c r="N22" s="612">
        <v>21</v>
      </c>
      <c r="O22" s="612">
        <v>181</v>
      </c>
      <c r="P22" s="612">
        <v>96</v>
      </c>
      <c r="Q22" s="612">
        <v>8</v>
      </c>
      <c r="R22" s="612">
        <v>1</v>
      </c>
      <c r="S22" s="612">
        <v>31</v>
      </c>
      <c r="T22" s="617">
        <v>4</v>
      </c>
      <c r="U22" s="620">
        <v>15</v>
      </c>
      <c r="V22" s="612">
        <v>3</v>
      </c>
      <c r="W22" s="612">
        <v>39</v>
      </c>
      <c r="X22" s="612">
        <v>5</v>
      </c>
      <c r="Y22" s="612">
        <v>8</v>
      </c>
      <c r="Z22" s="612">
        <v>76</v>
      </c>
      <c r="AA22" s="612">
        <v>46</v>
      </c>
      <c r="AB22" s="612">
        <v>3</v>
      </c>
      <c r="AC22" s="612">
        <v>54</v>
      </c>
      <c r="AD22" s="612">
        <v>34</v>
      </c>
      <c r="AE22" s="612">
        <v>2</v>
      </c>
      <c r="AF22" s="612">
        <v>47</v>
      </c>
      <c r="AG22" s="612">
        <v>88</v>
      </c>
      <c r="AH22" s="612">
        <v>46</v>
      </c>
      <c r="AI22" s="612">
        <v>50</v>
      </c>
      <c r="AJ22" s="612">
        <v>9</v>
      </c>
      <c r="AK22" s="612">
        <v>22</v>
      </c>
      <c r="AL22" s="612">
        <v>87</v>
      </c>
      <c r="AM22" s="612" t="s">
        <v>332</v>
      </c>
      <c r="AN22" s="612">
        <v>25</v>
      </c>
      <c r="AO22" s="619" t="s">
        <v>332</v>
      </c>
    </row>
    <row r="23" spans="1:41" s="791" customFormat="1" ht="12.75" customHeight="1">
      <c r="A23" s="580" t="s">
        <v>327</v>
      </c>
      <c r="B23" s="581" t="s">
        <v>207</v>
      </c>
      <c r="C23" s="621">
        <v>145</v>
      </c>
      <c r="D23" s="622">
        <v>64</v>
      </c>
      <c r="E23" s="622">
        <v>6</v>
      </c>
      <c r="F23" s="622">
        <v>5</v>
      </c>
      <c r="G23" s="622">
        <v>18</v>
      </c>
      <c r="H23" s="622">
        <v>12</v>
      </c>
      <c r="I23" s="622">
        <v>8</v>
      </c>
      <c r="J23" s="622">
        <v>6</v>
      </c>
      <c r="K23" s="622">
        <v>15</v>
      </c>
      <c r="L23" s="622">
        <v>6</v>
      </c>
      <c r="M23" s="622">
        <v>3</v>
      </c>
      <c r="N23" s="622">
        <v>1</v>
      </c>
      <c r="O23" s="622">
        <v>14</v>
      </c>
      <c r="P23" s="622">
        <v>14</v>
      </c>
      <c r="Q23" s="622">
        <v>5</v>
      </c>
      <c r="R23" s="622">
        <v>4</v>
      </c>
      <c r="S23" s="622">
        <v>2</v>
      </c>
      <c r="T23" s="623" t="s">
        <v>332</v>
      </c>
      <c r="U23" s="624" t="s">
        <v>332</v>
      </c>
      <c r="V23" s="622">
        <v>1</v>
      </c>
      <c r="W23" s="622">
        <v>7</v>
      </c>
      <c r="X23" s="622" t="s">
        <v>332</v>
      </c>
      <c r="Y23" s="622">
        <v>2</v>
      </c>
      <c r="Z23" s="622">
        <v>10</v>
      </c>
      <c r="AA23" s="622">
        <v>7</v>
      </c>
      <c r="AB23" s="622">
        <v>1</v>
      </c>
      <c r="AC23" s="622">
        <v>14</v>
      </c>
      <c r="AD23" s="622">
        <v>3</v>
      </c>
      <c r="AE23" s="622" t="s">
        <v>332</v>
      </c>
      <c r="AF23" s="622">
        <v>3</v>
      </c>
      <c r="AG23" s="622">
        <v>9</v>
      </c>
      <c r="AH23" s="622">
        <v>8</v>
      </c>
      <c r="AI23" s="622">
        <v>6</v>
      </c>
      <c r="AJ23" s="622" t="s">
        <v>332</v>
      </c>
      <c r="AK23" s="622" t="s">
        <v>332</v>
      </c>
      <c r="AL23" s="622">
        <v>5</v>
      </c>
      <c r="AM23" s="622" t="s">
        <v>332</v>
      </c>
      <c r="AN23" s="622" t="s">
        <v>332</v>
      </c>
      <c r="AO23" s="625" t="s">
        <v>332</v>
      </c>
    </row>
    <row r="24" spans="1:41" s="1128" customFormat="1" ht="12.75" customHeight="1">
      <c r="A24" s="586" t="s">
        <v>208</v>
      </c>
      <c r="B24" s="587"/>
      <c r="C24" s="1027">
        <v>625</v>
      </c>
      <c r="D24" s="1027">
        <f aca="true" t="shared" si="2" ref="D24:AO24">SUM(D25:D27)</f>
        <v>274</v>
      </c>
      <c r="E24" s="1027">
        <f t="shared" si="2"/>
        <v>12</v>
      </c>
      <c r="F24" s="1027">
        <f t="shared" si="2"/>
        <v>19</v>
      </c>
      <c r="G24" s="1027">
        <f t="shared" si="2"/>
        <v>75</v>
      </c>
      <c r="H24" s="1027">
        <f t="shared" si="2"/>
        <v>49</v>
      </c>
      <c r="I24" s="1027">
        <f t="shared" si="2"/>
        <v>10</v>
      </c>
      <c r="J24" s="1027">
        <f t="shared" si="2"/>
        <v>11</v>
      </c>
      <c r="K24" s="1027">
        <f t="shared" si="2"/>
        <v>91</v>
      </c>
      <c r="L24" s="1027">
        <f t="shared" si="2"/>
        <v>16</v>
      </c>
      <c r="M24" s="1027">
        <f t="shared" si="2"/>
        <v>12</v>
      </c>
      <c r="N24" s="1027">
        <f t="shared" si="2"/>
        <v>13</v>
      </c>
      <c r="O24" s="1027">
        <f t="shared" si="2"/>
        <v>84</v>
      </c>
      <c r="P24" s="1027">
        <f t="shared" si="2"/>
        <v>67</v>
      </c>
      <c r="Q24" s="1027">
        <f t="shared" si="2"/>
        <v>6</v>
      </c>
      <c r="R24" s="1027">
        <f t="shared" si="2"/>
        <v>4</v>
      </c>
      <c r="S24" s="1027">
        <f t="shared" si="2"/>
        <v>12</v>
      </c>
      <c r="T24" s="1165">
        <f t="shared" si="2"/>
        <v>0</v>
      </c>
      <c r="U24" s="1166">
        <f t="shared" si="2"/>
        <v>1</v>
      </c>
      <c r="V24" s="1027">
        <f t="shared" si="2"/>
        <v>0</v>
      </c>
      <c r="W24" s="1027">
        <f t="shared" si="2"/>
        <v>24</v>
      </c>
      <c r="X24" s="1027">
        <f t="shared" si="2"/>
        <v>1</v>
      </c>
      <c r="Y24" s="1027">
        <f t="shared" si="2"/>
        <v>4</v>
      </c>
      <c r="Z24" s="1027">
        <f t="shared" si="2"/>
        <v>37</v>
      </c>
      <c r="AA24" s="1027">
        <f t="shared" si="2"/>
        <v>24</v>
      </c>
      <c r="AB24" s="1027">
        <f t="shared" si="2"/>
        <v>0</v>
      </c>
      <c r="AC24" s="1027">
        <f t="shared" si="2"/>
        <v>34</v>
      </c>
      <c r="AD24" s="1027">
        <f t="shared" si="2"/>
        <v>22</v>
      </c>
      <c r="AE24" s="1027">
        <f t="shared" si="2"/>
        <v>1</v>
      </c>
      <c r="AF24" s="1027">
        <f t="shared" si="2"/>
        <v>10</v>
      </c>
      <c r="AG24" s="1027">
        <f t="shared" si="2"/>
        <v>47</v>
      </c>
      <c r="AH24" s="1027">
        <f t="shared" si="2"/>
        <v>26</v>
      </c>
      <c r="AI24" s="1027">
        <f t="shared" si="2"/>
        <v>16</v>
      </c>
      <c r="AJ24" s="1027">
        <f t="shared" si="2"/>
        <v>0</v>
      </c>
      <c r="AK24" s="1027">
        <f t="shared" si="2"/>
        <v>1</v>
      </c>
      <c r="AL24" s="1027">
        <f t="shared" si="2"/>
        <v>27</v>
      </c>
      <c r="AM24" s="1027">
        <f t="shared" si="2"/>
        <v>0</v>
      </c>
      <c r="AN24" s="1027">
        <f t="shared" si="2"/>
        <v>2</v>
      </c>
      <c r="AO24" s="1167">
        <f t="shared" si="2"/>
        <v>2</v>
      </c>
    </row>
    <row r="25" spans="1:41" s="791" customFormat="1" ht="12.75" customHeight="1">
      <c r="A25" s="588"/>
      <c r="B25" s="589" t="s">
        <v>209</v>
      </c>
      <c r="C25" s="578">
        <v>342</v>
      </c>
      <c r="D25" s="578">
        <v>139</v>
      </c>
      <c r="E25" s="626">
        <v>8</v>
      </c>
      <c r="F25" s="578">
        <v>13</v>
      </c>
      <c r="G25" s="578">
        <v>47</v>
      </c>
      <c r="H25" s="578">
        <v>29</v>
      </c>
      <c r="I25" s="578">
        <v>8</v>
      </c>
      <c r="J25" s="578">
        <v>3</v>
      </c>
      <c r="K25" s="578">
        <v>59</v>
      </c>
      <c r="L25" s="578">
        <v>8</v>
      </c>
      <c r="M25" s="578">
        <v>8</v>
      </c>
      <c r="N25" s="578">
        <v>9</v>
      </c>
      <c r="O25" s="578">
        <v>46</v>
      </c>
      <c r="P25" s="578">
        <v>36</v>
      </c>
      <c r="Q25" s="578">
        <v>5</v>
      </c>
      <c r="R25" s="578">
        <v>4</v>
      </c>
      <c r="S25" s="578">
        <v>6</v>
      </c>
      <c r="T25" s="627" t="s">
        <v>332</v>
      </c>
      <c r="U25" s="626" t="s">
        <v>332</v>
      </c>
      <c r="V25" s="578" t="s">
        <v>332</v>
      </c>
      <c r="W25" s="578">
        <v>14</v>
      </c>
      <c r="X25" s="578" t="s">
        <v>332</v>
      </c>
      <c r="Y25" s="578">
        <v>1</v>
      </c>
      <c r="Z25" s="578">
        <v>22</v>
      </c>
      <c r="AA25" s="578">
        <v>13</v>
      </c>
      <c r="AB25" s="578" t="s">
        <v>332</v>
      </c>
      <c r="AC25" s="578">
        <v>24</v>
      </c>
      <c r="AD25" s="578">
        <v>13</v>
      </c>
      <c r="AE25" s="578">
        <v>1</v>
      </c>
      <c r="AF25" s="578">
        <v>9</v>
      </c>
      <c r="AG25" s="578">
        <v>26</v>
      </c>
      <c r="AH25" s="578">
        <v>16</v>
      </c>
      <c r="AI25" s="578">
        <v>9</v>
      </c>
      <c r="AJ25" s="578" t="s">
        <v>332</v>
      </c>
      <c r="AK25" s="578">
        <v>1</v>
      </c>
      <c r="AL25" s="578">
        <v>22</v>
      </c>
      <c r="AM25" s="578" t="s">
        <v>332</v>
      </c>
      <c r="AN25" s="578">
        <v>1</v>
      </c>
      <c r="AO25" s="628">
        <v>2</v>
      </c>
    </row>
    <row r="26" spans="1:41" s="791" customFormat="1" ht="12.75" customHeight="1">
      <c r="A26" s="588"/>
      <c r="B26" s="589" t="s">
        <v>210</v>
      </c>
      <c r="C26" s="578">
        <v>255</v>
      </c>
      <c r="D26" s="578">
        <v>116</v>
      </c>
      <c r="E26" s="626">
        <v>4</v>
      </c>
      <c r="F26" s="578">
        <v>3</v>
      </c>
      <c r="G26" s="578">
        <v>25</v>
      </c>
      <c r="H26" s="578">
        <v>17</v>
      </c>
      <c r="I26" s="578">
        <v>2</v>
      </c>
      <c r="J26" s="578">
        <v>7</v>
      </c>
      <c r="K26" s="578">
        <v>28</v>
      </c>
      <c r="L26" s="578">
        <v>8</v>
      </c>
      <c r="M26" s="578">
        <v>4</v>
      </c>
      <c r="N26" s="578">
        <v>4</v>
      </c>
      <c r="O26" s="578">
        <v>34</v>
      </c>
      <c r="P26" s="578">
        <v>29</v>
      </c>
      <c r="Q26" s="578">
        <v>1</v>
      </c>
      <c r="R26" s="578" t="s">
        <v>332</v>
      </c>
      <c r="S26" s="578">
        <v>6</v>
      </c>
      <c r="T26" s="627" t="s">
        <v>332</v>
      </c>
      <c r="U26" s="626">
        <v>1</v>
      </c>
      <c r="V26" s="578" t="s">
        <v>332</v>
      </c>
      <c r="W26" s="578">
        <v>10</v>
      </c>
      <c r="X26" s="578">
        <v>1</v>
      </c>
      <c r="Y26" s="578">
        <v>3</v>
      </c>
      <c r="Z26" s="578">
        <v>14</v>
      </c>
      <c r="AA26" s="578">
        <v>9</v>
      </c>
      <c r="AB26" s="578" t="s">
        <v>332</v>
      </c>
      <c r="AC26" s="578">
        <v>10</v>
      </c>
      <c r="AD26" s="578">
        <v>9</v>
      </c>
      <c r="AE26" s="578" t="s">
        <v>332</v>
      </c>
      <c r="AF26" s="578">
        <v>1</v>
      </c>
      <c r="AG26" s="578">
        <v>16</v>
      </c>
      <c r="AH26" s="578">
        <v>9</v>
      </c>
      <c r="AI26" s="578">
        <v>6</v>
      </c>
      <c r="AJ26" s="578" t="s">
        <v>332</v>
      </c>
      <c r="AK26" s="578" t="s">
        <v>332</v>
      </c>
      <c r="AL26" s="578">
        <v>5</v>
      </c>
      <c r="AM26" s="578" t="s">
        <v>332</v>
      </c>
      <c r="AN26" s="578">
        <v>1</v>
      </c>
      <c r="AO26" s="628" t="s">
        <v>332</v>
      </c>
    </row>
    <row r="27" spans="1:41" s="791" customFormat="1" ht="12.75" customHeight="1">
      <c r="A27" s="591"/>
      <c r="B27" s="592" t="s">
        <v>328</v>
      </c>
      <c r="C27" s="629">
        <v>28</v>
      </c>
      <c r="D27" s="629">
        <v>19</v>
      </c>
      <c r="E27" s="630" t="s">
        <v>332</v>
      </c>
      <c r="F27" s="595">
        <v>3</v>
      </c>
      <c r="G27" s="595">
        <v>3</v>
      </c>
      <c r="H27" s="595">
        <v>3</v>
      </c>
      <c r="I27" s="595" t="s">
        <v>332</v>
      </c>
      <c r="J27" s="595">
        <v>1</v>
      </c>
      <c r="K27" s="595">
        <v>4</v>
      </c>
      <c r="L27" s="595" t="s">
        <v>332</v>
      </c>
      <c r="M27" s="595" t="s">
        <v>332</v>
      </c>
      <c r="N27" s="595" t="s">
        <v>332</v>
      </c>
      <c r="O27" s="595">
        <v>4</v>
      </c>
      <c r="P27" s="595">
        <v>2</v>
      </c>
      <c r="Q27" s="595" t="s">
        <v>332</v>
      </c>
      <c r="R27" s="595" t="s">
        <v>332</v>
      </c>
      <c r="S27" s="595" t="s">
        <v>332</v>
      </c>
      <c r="T27" s="631" t="s">
        <v>332</v>
      </c>
      <c r="U27" s="632" t="s">
        <v>332</v>
      </c>
      <c r="V27" s="595" t="s">
        <v>332</v>
      </c>
      <c r="W27" s="595" t="s">
        <v>332</v>
      </c>
      <c r="X27" s="595" t="s">
        <v>332</v>
      </c>
      <c r="Y27" s="595" t="s">
        <v>332</v>
      </c>
      <c r="Z27" s="595">
        <v>1</v>
      </c>
      <c r="AA27" s="595">
        <v>2</v>
      </c>
      <c r="AB27" s="595" t="s">
        <v>332</v>
      </c>
      <c r="AC27" s="595" t="s">
        <v>332</v>
      </c>
      <c r="AD27" s="595" t="s">
        <v>332</v>
      </c>
      <c r="AE27" s="595" t="s">
        <v>332</v>
      </c>
      <c r="AF27" s="595" t="s">
        <v>332</v>
      </c>
      <c r="AG27" s="595">
        <v>5</v>
      </c>
      <c r="AH27" s="595">
        <v>1</v>
      </c>
      <c r="AI27" s="595">
        <v>1</v>
      </c>
      <c r="AJ27" s="595" t="s">
        <v>332</v>
      </c>
      <c r="AK27" s="595" t="s">
        <v>332</v>
      </c>
      <c r="AL27" s="595" t="s">
        <v>332</v>
      </c>
      <c r="AM27" s="595" t="s">
        <v>332</v>
      </c>
      <c r="AN27" s="595" t="s">
        <v>332</v>
      </c>
      <c r="AO27" s="633" t="s">
        <v>332</v>
      </c>
    </row>
    <row r="28" spans="1:41" s="1128" customFormat="1" ht="12.75" customHeight="1">
      <c r="A28" s="586" t="s">
        <v>211</v>
      </c>
      <c r="B28" s="587"/>
      <c r="C28" s="1029">
        <v>527</v>
      </c>
      <c r="D28" s="1029">
        <f aca="true" t="shared" si="3" ref="D28:AO28">SUM(D29:D30)</f>
        <v>174</v>
      </c>
      <c r="E28" s="1029">
        <f t="shared" si="3"/>
        <v>11</v>
      </c>
      <c r="F28" s="1029">
        <f t="shared" si="3"/>
        <v>17</v>
      </c>
      <c r="G28" s="1029">
        <f t="shared" si="3"/>
        <v>71</v>
      </c>
      <c r="H28" s="1029">
        <f t="shared" si="3"/>
        <v>57</v>
      </c>
      <c r="I28" s="1029">
        <f t="shared" si="3"/>
        <v>11</v>
      </c>
      <c r="J28" s="1029">
        <f t="shared" si="3"/>
        <v>17</v>
      </c>
      <c r="K28" s="1029">
        <f t="shared" si="3"/>
        <v>70</v>
      </c>
      <c r="L28" s="1029">
        <f t="shared" si="3"/>
        <v>36</v>
      </c>
      <c r="M28" s="1029">
        <f t="shared" si="3"/>
        <v>13</v>
      </c>
      <c r="N28" s="1029">
        <f t="shared" si="3"/>
        <v>27</v>
      </c>
      <c r="O28" s="1029">
        <f t="shared" si="3"/>
        <v>69</v>
      </c>
      <c r="P28" s="1029">
        <f t="shared" si="3"/>
        <v>52</v>
      </c>
      <c r="Q28" s="1029">
        <f t="shared" si="3"/>
        <v>4</v>
      </c>
      <c r="R28" s="1029">
        <f t="shared" si="3"/>
        <v>2</v>
      </c>
      <c r="S28" s="1029">
        <f t="shared" si="3"/>
        <v>16</v>
      </c>
      <c r="T28" s="1168">
        <f t="shared" si="3"/>
        <v>5</v>
      </c>
      <c r="U28" s="1169">
        <f t="shared" si="3"/>
        <v>7</v>
      </c>
      <c r="V28" s="1029">
        <f t="shared" si="3"/>
        <v>2</v>
      </c>
      <c r="W28" s="1029">
        <f t="shared" si="3"/>
        <v>17</v>
      </c>
      <c r="X28" s="1029">
        <f t="shared" si="3"/>
        <v>5</v>
      </c>
      <c r="Y28" s="1029">
        <f t="shared" si="3"/>
        <v>9</v>
      </c>
      <c r="Z28" s="1029">
        <f t="shared" si="3"/>
        <v>30</v>
      </c>
      <c r="AA28" s="1029">
        <f t="shared" si="3"/>
        <v>20</v>
      </c>
      <c r="AB28" s="1029">
        <f t="shared" si="3"/>
        <v>1</v>
      </c>
      <c r="AC28" s="1029">
        <f t="shared" si="3"/>
        <v>27</v>
      </c>
      <c r="AD28" s="1029">
        <f t="shared" si="3"/>
        <v>18</v>
      </c>
      <c r="AE28" s="1029">
        <f t="shared" si="3"/>
        <v>0</v>
      </c>
      <c r="AF28" s="1029">
        <f t="shared" si="3"/>
        <v>13</v>
      </c>
      <c r="AG28" s="1029">
        <f t="shared" si="3"/>
        <v>44</v>
      </c>
      <c r="AH28" s="1029">
        <f t="shared" si="3"/>
        <v>24</v>
      </c>
      <c r="AI28" s="1029">
        <f t="shared" si="3"/>
        <v>17</v>
      </c>
      <c r="AJ28" s="1029">
        <f t="shared" si="3"/>
        <v>2</v>
      </c>
      <c r="AK28" s="1029">
        <f t="shared" si="3"/>
        <v>1</v>
      </c>
      <c r="AL28" s="1029">
        <f t="shared" si="3"/>
        <v>12</v>
      </c>
      <c r="AM28" s="1029">
        <f t="shared" si="3"/>
        <v>0</v>
      </c>
      <c r="AN28" s="1029">
        <f t="shared" si="3"/>
        <v>11</v>
      </c>
      <c r="AO28" s="1170">
        <f t="shared" si="3"/>
        <v>0</v>
      </c>
    </row>
    <row r="29" spans="1:41" s="791" customFormat="1" ht="12.75" customHeight="1">
      <c r="A29" s="588"/>
      <c r="B29" s="589" t="s">
        <v>212</v>
      </c>
      <c r="C29" s="578">
        <v>326</v>
      </c>
      <c r="D29" s="634">
        <v>114</v>
      </c>
      <c r="E29" s="578">
        <v>8</v>
      </c>
      <c r="F29" s="578">
        <v>9</v>
      </c>
      <c r="G29" s="578">
        <v>46</v>
      </c>
      <c r="H29" s="578">
        <v>45</v>
      </c>
      <c r="I29" s="578">
        <v>6</v>
      </c>
      <c r="J29" s="578">
        <v>12</v>
      </c>
      <c r="K29" s="578">
        <v>46</v>
      </c>
      <c r="L29" s="578">
        <v>11</v>
      </c>
      <c r="M29" s="578">
        <v>6</v>
      </c>
      <c r="N29" s="578">
        <v>15</v>
      </c>
      <c r="O29" s="578">
        <v>49</v>
      </c>
      <c r="P29" s="578">
        <v>32</v>
      </c>
      <c r="Q29" s="578">
        <v>3</v>
      </c>
      <c r="R29" s="578">
        <v>1</v>
      </c>
      <c r="S29" s="578">
        <v>12</v>
      </c>
      <c r="T29" s="627">
        <v>3</v>
      </c>
      <c r="U29" s="626">
        <v>7</v>
      </c>
      <c r="V29" s="578">
        <v>1</v>
      </c>
      <c r="W29" s="578">
        <v>12</v>
      </c>
      <c r="X29" s="578">
        <v>4</v>
      </c>
      <c r="Y29" s="578">
        <v>6</v>
      </c>
      <c r="Z29" s="578">
        <v>21</v>
      </c>
      <c r="AA29" s="578">
        <v>13</v>
      </c>
      <c r="AB29" s="578" t="s">
        <v>332</v>
      </c>
      <c r="AC29" s="578">
        <v>20</v>
      </c>
      <c r="AD29" s="578">
        <v>13</v>
      </c>
      <c r="AE29" s="578" t="s">
        <v>332</v>
      </c>
      <c r="AF29" s="578">
        <v>7</v>
      </c>
      <c r="AG29" s="578">
        <v>29</v>
      </c>
      <c r="AH29" s="578">
        <v>18</v>
      </c>
      <c r="AI29" s="578">
        <v>14</v>
      </c>
      <c r="AJ29" s="578">
        <v>1</v>
      </c>
      <c r="AK29" s="578">
        <v>1</v>
      </c>
      <c r="AL29" s="578">
        <v>6</v>
      </c>
      <c r="AM29" s="578" t="s">
        <v>332</v>
      </c>
      <c r="AN29" s="578">
        <v>9</v>
      </c>
      <c r="AO29" s="628" t="s">
        <v>332</v>
      </c>
    </row>
    <row r="30" spans="1:41" s="791" customFormat="1" ht="12.75" customHeight="1">
      <c r="A30" s="591"/>
      <c r="B30" s="592" t="s">
        <v>213</v>
      </c>
      <c r="C30" s="629">
        <v>201</v>
      </c>
      <c r="D30" s="635">
        <v>60</v>
      </c>
      <c r="E30" s="578">
        <v>3</v>
      </c>
      <c r="F30" s="578">
        <v>8</v>
      </c>
      <c r="G30" s="578">
        <v>25</v>
      </c>
      <c r="H30" s="578">
        <v>12</v>
      </c>
      <c r="I30" s="578">
        <v>5</v>
      </c>
      <c r="J30" s="578">
        <v>5</v>
      </c>
      <c r="K30" s="578">
        <v>24</v>
      </c>
      <c r="L30" s="578">
        <v>25</v>
      </c>
      <c r="M30" s="578">
        <v>7</v>
      </c>
      <c r="N30" s="578">
        <v>12</v>
      </c>
      <c r="O30" s="578">
        <v>20</v>
      </c>
      <c r="P30" s="578">
        <v>20</v>
      </c>
      <c r="Q30" s="578">
        <v>1</v>
      </c>
      <c r="R30" s="578">
        <v>1</v>
      </c>
      <c r="S30" s="578">
        <v>4</v>
      </c>
      <c r="T30" s="627">
        <v>2</v>
      </c>
      <c r="U30" s="626" t="s">
        <v>332</v>
      </c>
      <c r="V30" s="578">
        <v>1</v>
      </c>
      <c r="W30" s="578">
        <v>5</v>
      </c>
      <c r="X30" s="578">
        <v>1</v>
      </c>
      <c r="Y30" s="578">
        <v>3</v>
      </c>
      <c r="Z30" s="578">
        <v>9</v>
      </c>
      <c r="AA30" s="578">
        <v>7</v>
      </c>
      <c r="AB30" s="578">
        <v>1</v>
      </c>
      <c r="AC30" s="578">
        <v>7</v>
      </c>
      <c r="AD30" s="578">
        <v>5</v>
      </c>
      <c r="AE30" s="578" t="s">
        <v>332</v>
      </c>
      <c r="AF30" s="578">
        <v>6</v>
      </c>
      <c r="AG30" s="578">
        <v>15</v>
      </c>
      <c r="AH30" s="578">
        <v>6</v>
      </c>
      <c r="AI30" s="578">
        <v>3</v>
      </c>
      <c r="AJ30" s="578">
        <v>1</v>
      </c>
      <c r="AK30" s="578" t="s">
        <v>332</v>
      </c>
      <c r="AL30" s="578">
        <v>6</v>
      </c>
      <c r="AM30" s="578" t="s">
        <v>332</v>
      </c>
      <c r="AN30" s="578">
        <v>2</v>
      </c>
      <c r="AO30" s="628" t="s">
        <v>332</v>
      </c>
    </row>
    <row r="31" spans="1:41" s="791" customFormat="1" ht="12.75" customHeight="1">
      <c r="A31" s="580" t="s">
        <v>329</v>
      </c>
      <c r="B31" s="581" t="s">
        <v>214</v>
      </c>
      <c r="C31" s="612">
        <v>568</v>
      </c>
      <c r="D31" s="612">
        <v>172</v>
      </c>
      <c r="E31" s="613">
        <v>10</v>
      </c>
      <c r="F31" s="584">
        <v>22</v>
      </c>
      <c r="G31" s="584">
        <v>88</v>
      </c>
      <c r="H31" s="584">
        <v>39</v>
      </c>
      <c r="I31" s="584">
        <v>10</v>
      </c>
      <c r="J31" s="584">
        <v>8</v>
      </c>
      <c r="K31" s="584">
        <v>47</v>
      </c>
      <c r="L31" s="584">
        <v>22</v>
      </c>
      <c r="M31" s="584">
        <v>1</v>
      </c>
      <c r="N31" s="584">
        <v>7</v>
      </c>
      <c r="O31" s="584">
        <v>90</v>
      </c>
      <c r="P31" s="584">
        <v>59</v>
      </c>
      <c r="Q31" s="584">
        <v>6</v>
      </c>
      <c r="R31" s="584">
        <v>2</v>
      </c>
      <c r="S31" s="584">
        <v>22</v>
      </c>
      <c r="T31" s="614">
        <v>6</v>
      </c>
      <c r="U31" s="613">
        <v>6</v>
      </c>
      <c r="V31" s="584">
        <v>1</v>
      </c>
      <c r="W31" s="584">
        <v>26</v>
      </c>
      <c r="X31" s="584" t="s">
        <v>332</v>
      </c>
      <c r="Y31" s="584">
        <v>18</v>
      </c>
      <c r="Z31" s="584">
        <v>27</v>
      </c>
      <c r="AA31" s="584">
        <v>20</v>
      </c>
      <c r="AB31" s="584">
        <v>3</v>
      </c>
      <c r="AC31" s="584">
        <v>30</v>
      </c>
      <c r="AD31" s="584">
        <v>22</v>
      </c>
      <c r="AE31" s="584" t="s">
        <v>332</v>
      </c>
      <c r="AF31" s="584">
        <v>10</v>
      </c>
      <c r="AG31" s="584">
        <v>24</v>
      </c>
      <c r="AH31" s="584">
        <v>36</v>
      </c>
      <c r="AI31" s="584">
        <v>24</v>
      </c>
      <c r="AJ31" s="584">
        <v>4</v>
      </c>
      <c r="AK31" s="584" t="s">
        <v>332</v>
      </c>
      <c r="AL31" s="584">
        <v>23</v>
      </c>
      <c r="AM31" s="584" t="s">
        <v>332</v>
      </c>
      <c r="AN31" s="584">
        <v>5</v>
      </c>
      <c r="AO31" s="615" t="s">
        <v>332</v>
      </c>
    </row>
    <row r="32" spans="1:41" s="1128" customFormat="1" ht="12.75" customHeight="1">
      <c r="A32" s="586" t="s">
        <v>330</v>
      </c>
      <c r="B32" s="587"/>
      <c r="C32" s="1028">
        <v>601</v>
      </c>
      <c r="D32" s="1028">
        <f aca="true" t="shared" si="4" ref="D32:AO32">SUM(D33:D36)</f>
        <v>214</v>
      </c>
      <c r="E32" s="1028">
        <f t="shared" si="4"/>
        <v>9</v>
      </c>
      <c r="F32" s="1028">
        <f t="shared" si="4"/>
        <v>10</v>
      </c>
      <c r="G32" s="1028">
        <f t="shared" si="4"/>
        <v>80</v>
      </c>
      <c r="H32" s="1028">
        <f t="shared" si="4"/>
        <v>31</v>
      </c>
      <c r="I32" s="1028">
        <f t="shared" si="4"/>
        <v>13</v>
      </c>
      <c r="J32" s="1028">
        <f t="shared" si="4"/>
        <v>26</v>
      </c>
      <c r="K32" s="1028">
        <f t="shared" si="4"/>
        <v>77</v>
      </c>
      <c r="L32" s="1028">
        <f t="shared" si="4"/>
        <v>34</v>
      </c>
      <c r="M32" s="1028">
        <f t="shared" si="4"/>
        <v>21</v>
      </c>
      <c r="N32" s="1028">
        <f t="shared" si="4"/>
        <v>7</v>
      </c>
      <c r="O32" s="1028">
        <f t="shared" si="4"/>
        <v>72</v>
      </c>
      <c r="P32" s="1028">
        <f t="shared" si="4"/>
        <v>76</v>
      </c>
      <c r="Q32" s="1028">
        <f t="shared" si="4"/>
        <v>3</v>
      </c>
      <c r="R32" s="1028">
        <f t="shared" si="4"/>
        <v>0</v>
      </c>
      <c r="S32" s="1028">
        <f t="shared" si="4"/>
        <v>13</v>
      </c>
      <c r="T32" s="1171">
        <f t="shared" si="4"/>
        <v>1</v>
      </c>
      <c r="U32" s="1172">
        <f t="shared" si="4"/>
        <v>3</v>
      </c>
      <c r="V32" s="1028">
        <f t="shared" si="4"/>
        <v>3</v>
      </c>
      <c r="W32" s="1028">
        <f t="shared" si="4"/>
        <v>29</v>
      </c>
      <c r="X32" s="1028">
        <f t="shared" si="4"/>
        <v>1</v>
      </c>
      <c r="Y32" s="1028">
        <f t="shared" si="4"/>
        <v>5</v>
      </c>
      <c r="Z32" s="1028">
        <f t="shared" si="4"/>
        <v>34</v>
      </c>
      <c r="AA32" s="1028">
        <f t="shared" si="4"/>
        <v>25</v>
      </c>
      <c r="AB32" s="1028">
        <f t="shared" si="4"/>
        <v>2</v>
      </c>
      <c r="AC32" s="1028">
        <f t="shared" si="4"/>
        <v>32</v>
      </c>
      <c r="AD32" s="1028">
        <f t="shared" si="4"/>
        <v>15</v>
      </c>
      <c r="AE32" s="1028">
        <f t="shared" si="4"/>
        <v>1</v>
      </c>
      <c r="AF32" s="1028">
        <f t="shared" si="4"/>
        <v>9</v>
      </c>
      <c r="AG32" s="1028">
        <f t="shared" si="4"/>
        <v>68</v>
      </c>
      <c r="AH32" s="1028">
        <f t="shared" si="4"/>
        <v>25</v>
      </c>
      <c r="AI32" s="1028">
        <f t="shared" si="4"/>
        <v>13</v>
      </c>
      <c r="AJ32" s="1028">
        <f t="shared" si="4"/>
        <v>2</v>
      </c>
      <c r="AK32" s="1028">
        <f t="shared" si="4"/>
        <v>0</v>
      </c>
      <c r="AL32" s="1028">
        <f t="shared" si="4"/>
        <v>19</v>
      </c>
      <c r="AM32" s="1028">
        <f t="shared" si="4"/>
        <v>0</v>
      </c>
      <c r="AN32" s="1028">
        <f t="shared" si="4"/>
        <v>6</v>
      </c>
      <c r="AO32" s="1173">
        <f t="shared" si="4"/>
        <v>0</v>
      </c>
    </row>
    <row r="33" spans="1:41" s="791" customFormat="1" ht="12.75" customHeight="1">
      <c r="A33" s="588"/>
      <c r="B33" s="589" t="s">
        <v>331</v>
      </c>
      <c r="C33" s="578">
        <v>412</v>
      </c>
      <c r="D33" s="634">
        <v>143</v>
      </c>
      <c r="E33" s="578">
        <v>5</v>
      </c>
      <c r="F33" s="578">
        <v>5</v>
      </c>
      <c r="G33" s="578">
        <v>53</v>
      </c>
      <c r="H33" s="578">
        <v>21</v>
      </c>
      <c r="I33" s="578">
        <v>8</v>
      </c>
      <c r="J33" s="578">
        <v>19</v>
      </c>
      <c r="K33" s="578">
        <v>53</v>
      </c>
      <c r="L33" s="578">
        <v>18</v>
      </c>
      <c r="M33" s="578">
        <v>8</v>
      </c>
      <c r="N33" s="578">
        <v>3</v>
      </c>
      <c r="O33" s="578">
        <v>50</v>
      </c>
      <c r="P33" s="578">
        <v>53</v>
      </c>
      <c r="Q33" s="578" t="s">
        <v>332</v>
      </c>
      <c r="R33" s="578" t="s">
        <v>332</v>
      </c>
      <c r="S33" s="578">
        <v>11</v>
      </c>
      <c r="T33" s="627" t="s">
        <v>332</v>
      </c>
      <c r="U33" s="626">
        <v>3</v>
      </c>
      <c r="V33" s="578">
        <v>3</v>
      </c>
      <c r="W33" s="578">
        <v>22</v>
      </c>
      <c r="X33" s="578">
        <v>1</v>
      </c>
      <c r="Y33" s="578">
        <v>3</v>
      </c>
      <c r="Z33" s="578">
        <v>23</v>
      </c>
      <c r="AA33" s="578">
        <v>15</v>
      </c>
      <c r="AB33" s="578" t="s">
        <v>332</v>
      </c>
      <c r="AC33" s="578">
        <v>22</v>
      </c>
      <c r="AD33" s="578">
        <v>10</v>
      </c>
      <c r="AE33" s="578">
        <v>1</v>
      </c>
      <c r="AF33" s="578">
        <v>7</v>
      </c>
      <c r="AG33" s="578">
        <v>47</v>
      </c>
      <c r="AH33" s="578">
        <v>17</v>
      </c>
      <c r="AI33" s="578">
        <v>11</v>
      </c>
      <c r="AJ33" s="578">
        <v>2</v>
      </c>
      <c r="AK33" s="578" t="s">
        <v>332</v>
      </c>
      <c r="AL33" s="578">
        <v>14</v>
      </c>
      <c r="AM33" s="578" t="s">
        <v>332</v>
      </c>
      <c r="AN33" s="578">
        <v>2</v>
      </c>
      <c r="AO33" s="628" t="s">
        <v>332</v>
      </c>
    </row>
    <row r="34" spans="1:41" s="791" customFormat="1" ht="12.75" customHeight="1">
      <c r="A34" s="588"/>
      <c r="B34" s="589" t="s">
        <v>215</v>
      </c>
      <c r="C34" s="578">
        <v>136</v>
      </c>
      <c r="D34" s="634">
        <v>53</v>
      </c>
      <c r="E34" s="578">
        <v>2</v>
      </c>
      <c r="F34" s="578">
        <v>3</v>
      </c>
      <c r="G34" s="578">
        <v>15</v>
      </c>
      <c r="H34" s="578">
        <v>7</v>
      </c>
      <c r="I34" s="578">
        <v>4</v>
      </c>
      <c r="J34" s="578">
        <v>5</v>
      </c>
      <c r="K34" s="578">
        <v>15</v>
      </c>
      <c r="L34" s="578">
        <v>6</v>
      </c>
      <c r="M34" s="578">
        <v>5</v>
      </c>
      <c r="N34" s="578">
        <v>3</v>
      </c>
      <c r="O34" s="578">
        <v>14</v>
      </c>
      <c r="P34" s="578">
        <v>18</v>
      </c>
      <c r="Q34" s="578">
        <v>3</v>
      </c>
      <c r="R34" s="578" t="s">
        <v>332</v>
      </c>
      <c r="S34" s="578">
        <v>1</v>
      </c>
      <c r="T34" s="627">
        <v>1</v>
      </c>
      <c r="U34" s="626" t="s">
        <v>332</v>
      </c>
      <c r="V34" s="578" t="s">
        <v>332</v>
      </c>
      <c r="W34" s="578">
        <v>6</v>
      </c>
      <c r="X34" s="578" t="s">
        <v>332</v>
      </c>
      <c r="Y34" s="578">
        <v>1</v>
      </c>
      <c r="Z34" s="578">
        <v>7</v>
      </c>
      <c r="AA34" s="578">
        <v>6</v>
      </c>
      <c r="AB34" s="578">
        <v>1</v>
      </c>
      <c r="AC34" s="578">
        <v>7</v>
      </c>
      <c r="AD34" s="578">
        <v>4</v>
      </c>
      <c r="AE34" s="578" t="s">
        <v>332</v>
      </c>
      <c r="AF34" s="578">
        <v>1</v>
      </c>
      <c r="AG34" s="578">
        <v>12</v>
      </c>
      <c r="AH34" s="578">
        <v>7</v>
      </c>
      <c r="AI34" s="578">
        <v>2</v>
      </c>
      <c r="AJ34" s="578" t="s">
        <v>332</v>
      </c>
      <c r="AK34" s="578" t="s">
        <v>332</v>
      </c>
      <c r="AL34" s="578">
        <v>5</v>
      </c>
      <c r="AM34" s="578" t="s">
        <v>332</v>
      </c>
      <c r="AN34" s="578">
        <v>4</v>
      </c>
      <c r="AO34" s="628" t="s">
        <v>332</v>
      </c>
    </row>
    <row r="35" spans="1:41" s="791" customFormat="1" ht="12.75" customHeight="1">
      <c r="A35" s="588"/>
      <c r="B35" s="589" t="s">
        <v>216</v>
      </c>
      <c r="C35" s="578">
        <v>28</v>
      </c>
      <c r="D35" s="634">
        <v>7</v>
      </c>
      <c r="E35" s="578" t="s">
        <v>332</v>
      </c>
      <c r="F35" s="578" t="s">
        <v>332</v>
      </c>
      <c r="G35" s="578">
        <v>7</v>
      </c>
      <c r="H35" s="578">
        <v>1</v>
      </c>
      <c r="I35" s="578" t="s">
        <v>332</v>
      </c>
      <c r="J35" s="578">
        <v>2</v>
      </c>
      <c r="K35" s="578">
        <v>5</v>
      </c>
      <c r="L35" s="578">
        <v>8</v>
      </c>
      <c r="M35" s="578">
        <v>8</v>
      </c>
      <c r="N35" s="578" t="s">
        <v>332</v>
      </c>
      <c r="O35" s="578">
        <v>4</v>
      </c>
      <c r="P35" s="578">
        <v>3</v>
      </c>
      <c r="Q35" s="578" t="s">
        <v>332</v>
      </c>
      <c r="R35" s="578" t="s">
        <v>332</v>
      </c>
      <c r="S35" s="578">
        <v>1</v>
      </c>
      <c r="T35" s="627" t="s">
        <v>332</v>
      </c>
      <c r="U35" s="626" t="s">
        <v>332</v>
      </c>
      <c r="V35" s="578" t="s">
        <v>332</v>
      </c>
      <c r="W35" s="578">
        <v>1</v>
      </c>
      <c r="X35" s="578" t="s">
        <v>332</v>
      </c>
      <c r="Y35" s="578">
        <v>1</v>
      </c>
      <c r="Z35" s="578">
        <v>2</v>
      </c>
      <c r="AA35" s="578">
        <v>1</v>
      </c>
      <c r="AB35" s="578">
        <v>1</v>
      </c>
      <c r="AC35" s="578">
        <v>1</v>
      </c>
      <c r="AD35" s="578" t="s">
        <v>332</v>
      </c>
      <c r="AE35" s="578" t="s">
        <v>332</v>
      </c>
      <c r="AF35" s="578" t="s">
        <v>332</v>
      </c>
      <c r="AG35" s="578">
        <v>5</v>
      </c>
      <c r="AH35" s="578" t="s">
        <v>332</v>
      </c>
      <c r="AI35" s="578" t="s">
        <v>332</v>
      </c>
      <c r="AJ35" s="578" t="s">
        <v>332</v>
      </c>
      <c r="AK35" s="578" t="s">
        <v>332</v>
      </c>
      <c r="AL35" s="578" t="s">
        <v>332</v>
      </c>
      <c r="AM35" s="578" t="s">
        <v>332</v>
      </c>
      <c r="AN35" s="578" t="s">
        <v>332</v>
      </c>
      <c r="AO35" s="628" t="s">
        <v>332</v>
      </c>
    </row>
    <row r="36" spans="1:41" s="791" customFormat="1" ht="12.75" customHeight="1">
      <c r="A36" s="600"/>
      <c r="B36" s="601" t="s">
        <v>217</v>
      </c>
      <c r="C36" s="595">
        <v>25</v>
      </c>
      <c r="D36" s="636">
        <v>11</v>
      </c>
      <c r="E36" s="595">
        <v>2</v>
      </c>
      <c r="F36" s="595">
        <v>2</v>
      </c>
      <c r="G36" s="595">
        <v>5</v>
      </c>
      <c r="H36" s="595">
        <v>2</v>
      </c>
      <c r="I36" s="595">
        <v>1</v>
      </c>
      <c r="J36" s="595" t="s">
        <v>332</v>
      </c>
      <c r="K36" s="595">
        <v>4</v>
      </c>
      <c r="L36" s="595">
        <v>2</v>
      </c>
      <c r="M36" s="595" t="s">
        <v>332</v>
      </c>
      <c r="N36" s="595">
        <v>1</v>
      </c>
      <c r="O36" s="595">
        <v>4</v>
      </c>
      <c r="P36" s="595">
        <v>2</v>
      </c>
      <c r="Q36" s="595" t="s">
        <v>332</v>
      </c>
      <c r="R36" s="595" t="s">
        <v>332</v>
      </c>
      <c r="S36" s="595" t="s">
        <v>332</v>
      </c>
      <c r="T36" s="631" t="s">
        <v>332</v>
      </c>
      <c r="U36" s="632" t="s">
        <v>332</v>
      </c>
      <c r="V36" s="595" t="s">
        <v>332</v>
      </c>
      <c r="W36" s="595" t="s">
        <v>332</v>
      </c>
      <c r="X36" s="595" t="s">
        <v>332</v>
      </c>
      <c r="Y36" s="595" t="s">
        <v>332</v>
      </c>
      <c r="Z36" s="595">
        <v>2</v>
      </c>
      <c r="AA36" s="595">
        <v>3</v>
      </c>
      <c r="AB36" s="595" t="s">
        <v>332</v>
      </c>
      <c r="AC36" s="595">
        <v>2</v>
      </c>
      <c r="AD36" s="595">
        <v>1</v>
      </c>
      <c r="AE36" s="595" t="s">
        <v>332</v>
      </c>
      <c r="AF36" s="595">
        <v>1</v>
      </c>
      <c r="AG36" s="595">
        <v>4</v>
      </c>
      <c r="AH36" s="595">
        <v>1</v>
      </c>
      <c r="AI36" s="595" t="s">
        <v>332</v>
      </c>
      <c r="AJ36" s="595" t="s">
        <v>332</v>
      </c>
      <c r="AK36" s="595" t="s">
        <v>332</v>
      </c>
      <c r="AL36" s="595" t="s">
        <v>332</v>
      </c>
      <c r="AM36" s="595" t="s">
        <v>332</v>
      </c>
      <c r="AN36" s="595" t="s">
        <v>332</v>
      </c>
      <c r="AO36" s="633" t="s">
        <v>332</v>
      </c>
    </row>
    <row r="37" spans="1:41" s="1128" customFormat="1" ht="12.75" customHeight="1">
      <c r="A37" s="588" t="s">
        <v>218</v>
      </c>
      <c r="B37" s="589"/>
      <c r="C37" s="1028">
        <v>470</v>
      </c>
      <c r="D37" s="1028">
        <f aca="true" t="shared" si="5" ref="D37:AO37">SUM(D38:D43)</f>
        <v>192</v>
      </c>
      <c r="E37" s="1028">
        <f t="shared" si="5"/>
        <v>4</v>
      </c>
      <c r="F37" s="1028">
        <f t="shared" si="5"/>
        <v>20</v>
      </c>
      <c r="G37" s="1028">
        <f t="shared" si="5"/>
        <v>70</v>
      </c>
      <c r="H37" s="1028">
        <f t="shared" si="5"/>
        <v>51</v>
      </c>
      <c r="I37" s="1028">
        <f t="shared" si="5"/>
        <v>10</v>
      </c>
      <c r="J37" s="1028">
        <f t="shared" si="5"/>
        <v>12</v>
      </c>
      <c r="K37" s="1028">
        <f t="shared" si="5"/>
        <v>42</v>
      </c>
      <c r="L37" s="1028">
        <f t="shared" si="5"/>
        <v>25</v>
      </c>
      <c r="M37" s="1028">
        <f t="shared" si="5"/>
        <v>6</v>
      </c>
      <c r="N37" s="1028">
        <f t="shared" si="5"/>
        <v>11</v>
      </c>
      <c r="O37" s="1028">
        <f t="shared" si="5"/>
        <v>87</v>
      </c>
      <c r="P37" s="1028">
        <f t="shared" si="5"/>
        <v>57</v>
      </c>
      <c r="Q37" s="1028">
        <f t="shared" si="5"/>
        <v>1</v>
      </c>
      <c r="R37" s="1028">
        <f t="shared" si="5"/>
        <v>0</v>
      </c>
      <c r="S37" s="1028">
        <f t="shared" si="5"/>
        <v>10</v>
      </c>
      <c r="T37" s="1171">
        <f t="shared" si="5"/>
        <v>1</v>
      </c>
      <c r="U37" s="1172">
        <f t="shared" si="5"/>
        <v>4</v>
      </c>
      <c r="V37" s="1028">
        <f t="shared" si="5"/>
        <v>1</v>
      </c>
      <c r="W37" s="1028">
        <f t="shared" si="5"/>
        <v>17</v>
      </c>
      <c r="X37" s="1028">
        <f t="shared" si="5"/>
        <v>0</v>
      </c>
      <c r="Y37" s="1028">
        <f t="shared" si="5"/>
        <v>4</v>
      </c>
      <c r="Z37" s="1028">
        <f t="shared" si="5"/>
        <v>20</v>
      </c>
      <c r="AA37" s="1028">
        <f t="shared" si="5"/>
        <v>16</v>
      </c>
      <c r="AB37" s="1028">
        <f t="shared" si="5"/>
        <v>2</v>
      </c>
      <c r="AC37" s="1028">
        <f t="shared" si="5"/>
        <v>22</v>
      </c>
      <c r="AD37" s="1028">
        <f t="shared" si="5"/>
        <v>11</v>
      </c>
      <c r="AE37" s="1028">
        <f t="shared" si="5"/>
        <v>0</v>
      </c>
      <c r="AF37" s="1028">
        <f t="shared" si="5"/>
        <v>9</v>
      </c>
      <c r="AG37" s="1028">
        <f t="shared" si="5"/>
        <v>58</v>
      </c>
      <c r="AH37" s="1028">
        <f t="shared" si="5"/>
        <v>17</v>
      </c>
      <c r="AI37" s="1028">
        <f t="shared" si="5"/>
        <v>9</v>
      </c>
      <c r="AJ37" s="1028">
        <f t="shared" si="5"/>
        <v>0</v>
      </c>
      <c r="AK37" s="1028">
        <f t="shared" si="5"/>
        <v>0</v>
      </c>
      <c r="AL37" s="1028">
        <f t="shared" si="5"/>
        <v>16</v>
      </c>
      <c r="AM37" s="1028">
        <f t="shared" si="5"/>
        <v>0</v>
      </c>
      <c r="AN37" s="1028">
        <f t="shared" si="5"/>
        <v>3</v>
      </c>
      <c r="AO37" s="1173">
        <f t="shared" si="5"/>
        <v>0</v>
      </c>
    </row>
    <row r="38" spans="1:41" s="793" customFormat="1" ht="12.75" customHeight="1">
      <c r="A38" s="588"/>
      <c r="B38" s="589" t="s">
        <v>219</v>
      </c>
      <c r="C38" s="578">
        <v>80</v>
      </c>
      <c r="D38" s="626">
        <v>25</v>
      </c>
      <c r="E38" s="626" t="s">
        <v>332</v>
      </c>
      <c r="F38" s="578">
        <v>3</v>
      </c>
      <c r="G38" s="578">
        <v>12</v>
      </c>
      <c r="H38" s="578">
        <v>8</v>
      </c>
      <c r="I38" s="578" t="s">
        <v>332</v>
      </c>
      <c r="J38" s="578" t="s">
        <v>332</v>
      </c>
      <c r="K38" s="578">
        <v>7</v>
      </c>
      <c r="L38" s="578">
        <v>1</v>
      </c>
      <c r="M38" s="578">
        <v>1</v>
      </c>
      <c r="N38" s="578" t="s">
        <v>332</v>
      </c>
      <c r="O38" s="578">
        <v>14</v>
      </c>
      <c r="P38" s="578">
        <v>10</v>
      </c>
      <c r="Q38" s="578" t="s">
        <v>332</v>
      </c>
      <c r="R38" s="578" t="s">
        <v>332</v>
      </c>
      <c r="S38" s="627">
        <v>6</v>
      </c>
      <c r="T38" s="637" t="s">
        <v>332</v>
      </c>
      <c r="U38" s="626">
        <v>1</v>
      </c>
      <c r="V38" s="578" t="s">
        <v>332</v>
      </c>
      <c r="W38" s="578">
        <v>5</v>
      </c>
      <c r="X38" s="578" t="s">
        <v>332</v>
      </c>
      <c r="Y38" s="578">
        <v>2</v>
      </c>
      <c r="Z38" s="578">
        <v>2</v>
      </c>
      <c r="AA38" s="578">
        <v>5</v>
      </c>
      <c r="AB38" s="578" t="s">
        <v>332</v>
      </c>
      <c r="AC38" s="578">
        <v>5</v>
      </c>
      <c r="AD38" s="578">
        <v>4</v>
      </c>
      <c r="AE38" s="578" t="s">
        <v>332</v>
      </c>
      <c r="AF38" s="578" t="s">
        <v>332</v>
      </c>
      <c r="AG38" s="627">
        <v>7</v>
      </c>
      <c r="AH38" s="626">
        <v>2</v>
      </c>
      <c r="AI38" s="627">
        <v>4</v>
      </c>
      <c r="AJ38" s="627" t="s">
        <v>332</v>
      </c>
      <c r="AK38" s="627" t="s">
        <v>332</v>
      </c>
      <c r="AL38" s="627">
        <v>1</v>
      </c>
      <c r="AM38" s="626" t="s">
        <v>332</v>
      </c>
      <c r="AN38" s="578">
        <v>1</v>
      </c>
      <c r="AO38" s="628" t="s">
        <v>332</v>
      </c>
    </row>
    <row r="39" spans="1:41" s="793" customFormat="1" ht="12.75" customHeight="1">
      <c r="A39" s="588"/>
      <c r="B39" s="589" t="s">
        <v>220</v>
      </c>
      <c r="C39" s="578">
        <v>144</v>
      </c>
      <c r="D39" s="626">
        <v>59</v>
      </c>
      <c r="E39" s="626">
        <v>2</v>
      </c>
      <c r="F39" s="578">
        <v>5</v>
      </c>
      <c r="G39" s="578">
        <v>21</v>
      </c>
      <c r="H39" s="578">
        <v>17</v>
      </c>
      <c r="I39" s="578">
        <v>4</v>
      </c>
      <c r="J39" s="578">
        <v>4</v>
      </c>
      <c r="K39" s="578">
        <v>13</v>
      </c>
      <c r="L39" s="578">
        <v>12</v>
      </c>
      <c r="M39" s="578">
        <v>3</v>
      </c>
      <c r="N39" s="578">
        <v>5</v>
      </c>
      <c r="O39" s="578">
        <v>25</v>
      </c>
      <c r="P39" s="578">
        <v>17</v>
      </c>
      <c r="Q39" s="578" t="s">
        <v>332</v>
      </c>
      <c r="R39" s="578" t="s">
        <v>332</v>
      </c>
      <c r="S39" s="627">
        <v>2</v>
      </c>
      <c r="T39" s="637">
        <v>1</v>
      </c>
      <c r="U39" s="626">
        <v>3</v>
      </c>
      <c r="V39" s="578" t="s">
        <v>332</v>
      </c>
      <c r="W39" s="578">
        <v>3</v>
      </c>
      <c r="X39" s="578" t="s">
        <v>332</v>
      </c>
      <c r="Y39" s="578">
        <v>1</v>
      </c>
      <c r="Z39" s="578">
        <v>5</v>
      </c>
      <c r="AA39" s="578">
        <v>5</v>
      </c>
      <c r="AB39" s="578">
        <v>1</v>
      </c>
      <c r="AC39" s="578">
        <v>5</v>
      </c>
      <c r="AD39" s="578">
        <v>5</v>
      </c>
      <c r="AE39" s="578" t="s">
        <v>332</v>
      </c>
      <c r="AF39" s="578">
        <v>3</v>
      </c>
      <c r="AG39" s="627">
        <v>14</v>
      </c>
      <c r="AH39" s="626">
        <v>5</v>
      </c>
      <c r="AI39" s="627">
        <v>2</v>
      </c>
      <c r="AJ39" s="627" t="s">
        <v>332</v>
      </c>
      <c r="AK39" s="627" t="s">
        <v>332</v>
      </c>
      <c r="AL39" s="627">
        <v>1</v>
      </c>
      <c r="AM39" s="626" t="s">
        <v>332</v>
      </c>
      <c r="AN39" s="578" t="s">
        <v>332</v>
      </c>
      <c r="AO39" s="628" t="s">
        <v>332</v>
      </c>
    </row>
    <row r="40" spans="1:41" s="793" customFormat="1" ht="12.75" customHeight="1">
      <c r="A40" s="588"/>
      <c r="B40" s="589" t="s">
        <v>221</v>
      </c>
      <c r="C40" s="578">
        <v>98</v>
      </c>
      <c r="D40" s="626">
        <v>44</v>
      </c>
      <c r="E40" s="626" t="s">
        <v>332</v>
      </c>
      <c r="F40" s="578">
        <v>7</v>
      </c>
      <c r="G40" s="578">
        <v>17</v>
      </c>
      <c r="H40" s="578">
        <v>13</v>
      </c>
      <c r="I40" s="578">
        <v>2</v>
      </c>
      <c r="J40" s="578">
        <v>2</v>
      </c>
      <c r="K40" s="578">
        <v>12</v>
      </c>
      <c r="L40" s="578" t="s">
        <v>332</v>
      </c>
      <c r="M40" s="578" t="s">
        <v>332</v>
      </c>
      <c r="N40" s="578">
        <v>1</v>
      </c>
      <c r="O40" s="578">
        <v>19</v>
      </c>
      <c r="P40" s="578">
        <v>13</v>
      </c>
      <c r="Q40" s="578" t="s">
        <v>332</v>
      </c>
      <c r="R40" s="578" t="s">
        <v>332</v>
      </c>
      <c r="S40" s="627">
        <v>1</v>
      </c>
      <c r="T40" s="637" t="s">
        <v>332</v>
      </c>
      <c r="U40" s="626" t="s">
        <v>332</v>
      </c>
      <c r="V40" s="578">
        <v>1</v>
      </c>
      <c r="W40" s="578">
        <v>6</v>
      </c>
      <c r="X40" s="578" t="s">
        <v>332</v>
      </c>
      <c r="Y40" s="578" t="s">
        <v>332</v>
      </c>
      <c r="Z40" s="578">
        <v>7</v>
      </c>
      <c r="AA40" s="578">
        <v>3</v>
      </c>
      <c r="AB40" s="578" t="s">
        <v>332</v>
      </c>
      <c r="AC40" s="578">
        <v>8</v>
      </c>
      <c r="AD40" s="578" t="s">
        <v>332</v>
      </c>
      <c r="AE40" s="578" t="s">
        <v>332</v>
      </c>
      <c r="AF40" s="578">
        <v>4</v>
      </c>
      <c r="AG40" s="627">
        <v>16</v>
      </c>
      <c r="AH40" s="626">
        <v>6</v>
      </c>
      <c r="AI40" s="627" t="s">
        <v>332</v>
      </c>
      <c r="AJ40" s="627" t="s">
        <v>332</v>
      </c>
      <c r="AK40" s="627" t="s">
        <v>332</v>
      </c>
      <c r="AL40" s="627">
        <v>4</v>
      </c>
      <c r="AM40" s="626" t="s">
        <v>332</v>
      </c>
      <c r="AN40" s="578" t="s">
        <v>332</v>
      </c>
      <c r="AO40" s="628" t="s">
        <v>332</v>
      </c>
    </row>
    <row r="41" spans="1:41" s="793" customFormat="1" ht="12.75" customHeight="1">
      <c r="A41" s="598"/>
      <c r="B41" s="589" t="s">
        <v>222</v>
      </c>
      <c r="C41" s="578">
        <v>78</v>
      </c>
      <c r="D41" s="626">
        <v>33</v>
      </c>
      <c r="E41" s="626" t="s">
        <v>332</v>
      </c>
      <c r="F41" s="578">
        <v>2</v>
      </c>
      <c r="G41" s="578">
        <v>6</v>
      </c>
      <c r="H41" s="578">
        <v>5</v>
      </c>
      <c r="I41" s="578">
        <v>4</v>
      </c>
      <c r="J41" s="578">
        <v>1</v>
      </c>
      <c r="K41" s="578">
        <v>5</v>
      </c>
      <c r="L41" s="578">
        <v>4</v>
      </c>
      <c r="M41" s="578">
        <v>1</v>
      </c>
      <c r="N41" s="578">
        <v>2</v>
      </c>
      <c r="O41" s="578">
        <v>9</v>
      </c>
      <c r="P41" s="578">
        <v>8</v>
      </c>
      <c r="Q41" s="578">
        <v>1</v>
      </c>
      <c r="R41" s="578" t="s">
        <v>332</v>
      </c>
      <c r="S41" s="627" t="s">
        <v>332</v>
      </c>
      <c r="T41" s="637" t="s">
        <v>332</v>
      </c>
      <c r="U41" s="626" t="s">
        <v>332</v>
      </c>
      <c r="V41" s="578" t="s">
        <v>332</v>
      </c>
      <c r="W41" s="578">
        <v>1</v>
      </c>
      <c r="X41" s="578" t="s">
        <v>332</v>
      </c>
      <c r="Y41" s="578">
        <v>1</v>
      </c>
      <c r="Z41" s="578">
        <v>4</v>
      </c>
      <c r="AA41" s="578">
        <v>2</v>
      </c>
      <c r="AB41" s="578" t="s">
        <v>332</v>
      </c>
      <c r="AC41" s="578">
        <v>4</v>
      </c>
      <c r="AD41" s="578">
        <v>1</v>
      </c>
      <c r="AE41" s="578" t="s">
        <v>332</v>
      </c>
      <c r="AF41" s="578">
        <v>1</v>
      </c>
      <c r="AG41" s="627">
        <v>5</v>
      </c>
      <c r="AH41" s="626">
        <v>2</v>
      </c>
      <c r="AI41" s="627">
        <v>2</v>
      </c>
      <c r="AJ41" s="627" t="s">
        <v>332</v>
      </c>
      <c r="AK41" s="627" t="s">
        <v>332</v>
      </c>
      <c r="AL41" s="627">
        <v>10</v>
      </c>
      <c r="AM41" s="626" t="s">
        <v>332</v>
      </c>
      <c r="AN41" s="578" t="s">
        <v>332</v>
      </c>
      <c r="AO41" s="628" t="s">
        <v>332</v>
      </c>
    </row>
    <row r="42" spans="1:41" s="793" customFormat="1" ht="12.75" customHeight="1">
      <c r="A42" s="588"/>
      <c r="B42" s="589" t="s">
        <v>223</v>
      </c>
      <c r="C42" s="578">
        <v>49</v>
      </c>
      <c r="D42" s="626">
        <v>18</v>
      </c>
      <c r="E42" s="626">
        <v>2</v>
      </c>
      <c r="F42" s="578">
        <v>3</v>
      </c>
      <c r="G42" s="578">
        <v>8</v>
      </c>
      <c r="H42" s="578">
        <v>6</v>
      </c>
      <c r="I42" s="578" t="s">
        <v>332</v>
      </c>
      <c r="J42" s="578">
        <v>5</v>
      </c>
      <c r="K42" s="578">
        <v>4</v>
      </c>
      <c r="L42" s="578">
        <v>8</v>
      </c>
      <c r="M42" s="578">
        <v>1</v>
      </c>
      <c r="N42" s="578">
        <v>3</v>
      </c>
      <c r="O42" s="578">
        <v>12</v>
      </c>
      <c r="P42" s="578">
        <v>7</v>
      </c>
      <c r="Q42" s="578" t="s">
        <v>332</v>
      </c>
      <c r="R42" s="578" t="s">
        <v>332</v>
      </c>
      <c r="S42" s="627">
        <v>1</v>
      </c>
      <c r="T42" s="637" t="s">
        <v>332</v>
      </c>
      <c r="U42" s="626" t="s">
        <v>332</v>
      </c>
      <c r="V42" s="578" t="s">
        <v>332</v>
      </c>
      <c r="W42" s="578" t="s">
        <v>332</v>
      </c>
      <c r="X42" s="578" t="s">
        <v>332</v>
      </c>
      <c r="Y42" s="578" t="s">
        <v>332</v>
      </c>
      <c r="Z42" s="578">
        <v>2</v>
      </c>
      <c r="AA42" s="578">
        <v>1</v>
      </c>
      <c r="AB42" s="578">
        <v>1</v>
      </c>
      <c r="AC42" s="578" t="s">
        <v>332</v>
      </c>
      <c r="AD42" s="578">
        <v>1</v>
      </c>
      <c r="AE42" s="578" t="s">
        <v>332</v>
      </c>
      <c r="AF42" s="578">
        <v>1</v>
      </c>
      <c r="AG42" s="627">
        <v>14</v>
      </c>
      <c r="AH42" s="626">
        <v>2</v>
      </c>
      <c r="AI42" s="627">
        <v>1</v>
      </c>
      <c r="AJ42" s="627" t="s">
        <v>332</v>
      </c>
      <c r="AK42" s="627" t="s">
        <v>332</v>
      </c>
      <c r="AL42" s="627" t="s">
        <v>332</v>
      </c>
      <c r="AM42" s="626" t="s">
        <v>332</v>
      </c>
      <c r="AN42" s="578" t="s">
        <v>332</v>
      </c>
      <c r="AO42" s="628" t="s">
        <v>332</v>
      </c>
    </row>
    <row r="43" spans="1:41" s="793" customFormat="1" ht="12.75" customHeight="1">
      <c r="A43" s="591"/>
      <c r="B43" s="589" t="s">
        <v>224</v>
      </c>
      <c r="C43" s="629">
        <v>21</v>
      </c>
      <c r="D43" s="638">
        <v>13</v>
      </c>
      <c r="E43" s="630" t="s">
        <v>332</v>
      </c>
      <c r="F43" s="595" t="s">
        <v>332</v>
      </c>
      <c r="G43" s="595">
        <v>6</v>
      </c>
      <c r="H43" s="595">
        <v>2</v>
      </c>
      <c r="I43" s="595" t="s">
        <v>332</v>
      </c>
      <c r="J43" s="595" t="s">
        <v>332</v>
      </c>
      <c r="K43" s="595">
        <v>1</v>
      </c>
      <c r="L43" s="595" t="s">
        <v>332</v>
      </c>
      <c r="M43" s="595" t="s">
        <v>332</v>
      </c>
      <c r="N43" s="595" t="s">
        <v>332</v>
      </c>
      <c r="O43" s="595">
        <v>8</v>
      </c>
      <c r="P43" s="595">
        <v>2</v>
      </c>
      <c r="Q43" s="595" t="s">
        <v>332</v>
      </c>
      <c r="R43" s="595" t="s">
        <v>332</v>
      </c>
      <c r="S43" s="631" t="s">
        <v>332</v>
      </c>
      <c r="T43" s="639" t="s">
        <v>332</v>
      </c>
      <c r="U43" s="632" t="s">
        <v>332</v>
      </c>
      <c r="V43" s="595" t="s">
        <v>332</v>
      </c>
      <c r="W43" s="595">
        <v>2</v>
      </c>
      <c r="X43" s="595" t="s">
        <v>332</v>
      </c>
      <c r="Y43" s="595" t="s">
        <v>332</v>
      </c>
      <c r="Z43" s="595" t="s">
        <v>332</v>
      </c>
      <c r="AA43" s="595" t="s">
        <v>332</v>
      </c>
      <c r="AB43" s="595" t="s">
        <v>332</v>
      </c>
      <c r="AC43" s="595" t="s">
        <v>332</v>
      </c>
      <c r="AD43" s="595" t="s">
        <v>332</v>
      </c>
      <c r="AE43" s="595" t="s">
        <v>332</v>
      </c>
      <c r="AF43" s="595" t="s">
        <v>332</v>
      </c>
      <c r="AG43" s="631">
        <v>2</v>
      </c>
      <c r="AH43" s="630" t="s">
        <v>332</v>
      </c>
      <c r="AI43" s="631" t="s">
        <v>332</v>
      </c>
      <c r="AJ43" s="631" t="s">
        <v>332</v>
      </c>
      <c r="AK43" s="631" t="s">
        <v>332</v>
      </c>
      <c r="AL43" s="631" t="s">
        <v>332</v>
      </c>
      <c r="AM43" s="630" t="s">
        <v>332</v>
      </c>
      <c r="AN43" s="595">
        <v>2</v>
      </c>
      <c r="AO43" s="633" t="s">
        <v>332</v>
      </c>
    </row>
    <row r="44" spans="1:41" s="1134" customFormat="1" ht="12.75" customHeight="1">
      <c r="A44" s="586" t="s">
        <v>333</v>
      </c>
      <c r="B44" s="587"/>
      <c r="C44" s="1028">
        <v>199</v>
      </c>
      <c r="D44" s="1028">
        <f aca="true" t="shared" si="6" ref="D44:AO44">SUM(D45:D48)</f>
        <v>85</v>
      </c>
      <c r="E44" s="1028">
        <f t="shared" si="6"/>
        <v>1</v>
      </c>
      <c r="F44" s="1028">
        <f t="shared" si="6"/>
        <v>10</v>
      </c>
      <c r="G44" s="1028">
        <f t="shared" si="6"/>
        <v>27</v>
      </c>
      <c r="H44" s="1028">
        <f t="shared" si="6"/>
        <v>21</v>
      </c>
      <c r="I44" s="1028">
        <f t="shared" si="6"/>
        <v>2</v>
      </c>
      <c r="J44" s="1028">
        <f t="shared" si="6"/>
        <v>4</v>
      </c>
      <c r="K44" s="1028">
        <f t="shared" si="6"/>
        <v>29</v>
      </c>
      <c r="L44" s="1028">
        <f t="shared" si="6"/>
        <v>10</v>
      </c>
      <c r="M44" s="1028">
        <f t="shared" si="6"/>
        <v>10</v>
      </c>
      <c r="N44" s="1028">
        <f t="shared" si="6"/>
        <v>5</v>
      </c>
      <c r="O44" s="1028">
        <f t="shared" si="6"/>
        <v>36</v>
      </c>
      <c r="P44" s="1028">
        <f t="shared" si="6"/>
        <v>42</v>
      </c>
      <c r="Q44" s="1028">
        <f t="shared" si="6"/>
        <v>2</v>
      </c>
      <c r="R44" s="1028">
        <f t="shared" si="6"/>
        <v>0</v>
      </c>
      <c r="S44" s="1028">
        <f t="shared" si="6"/>
        <v>2</v>
      </c>
      <c r="T44" s="1171">
        <f t="shared" si="6"/>
        <v>0</v>
      </c>
      <c r="U44" s="1172">
        <f t="shared" si="6"/>
        <v>0</v>
      </c>
      <c r="V44" s="1028">
        <f t="shared" si="6"/>
        <v>1</v>
      </c>
      <c r="W44" s="1028">
        <f t="shared" si="6"/>
        <v>6</v>
      </c>
      <c r="X44" s="1028">
        <f t="shared" si="6"/>
        <v>0</v>
      </c>
      <c r="Y44" s="1028">
        <f t="shared" si="6"/>
        <v>2</v>
      </c>
      <c r="Z44" s="1028">
        <f t="shared" si="6"/>
        <v>14</v>
      </c>
      <c r="AA44" s="1028">
        <f t="shared" si="6"/>
        <v>6</v>
      </c>
      <c r="AB44" s="1028">
        <f t="shared" si="6"/>
        <v>0</v>
      </c>
      <c r="AC44" s="1028">
        <f t="shared" si="6"/>
        <v>12</v>
      </c>
      <c r="AD44" s="1028">
        <f t="shared" si="6"/>
        <v>4</v>
      </c>
      <c r="AE44" s="1028">
        <f t="shared" si="6"/>
        <v>0</v>
      </c>
      <c r="AF44" s="1028">
        <f t="shared" si="6"/>
        <v>3</v>
      </c>
      <c r="AG44" s="1028">
        <f t="shared" si="6"/>
        <v>41</v>
      </c>
      <c r="AH44" s="1028">
        <f t="shared" si="6"/>
        <v>20</v>
      </c>
      <c r="AI44" s="1028">
        <f t="shared" si="6"/>
        <v>10</v>
      </c>
      <c r="AJ44" s="1028">
        <f t="shared" si="6"/>
        <v>0</v>
      </c>
      <c r="AK44" s="1028">
        <f t="shared" si="6"/>
        <v>0</v>
      </c>
      <c r="AL44" s="1028">
        <f t="shared" si="6"/>
        <v>1</v>
      </c>
      <c r="AM44" s="1028">
        <f t="shared" si="6"/>
        <v>2</v>
      </c>
      <c r="AN44" s="1028">
        <f t="shared" si="6"/>
        <v>0</v>
      </c>
      <c r="AO44" s="1173">
        <f t="shared" si="6"/>
        <v>0</v>
      </c>
    </row>
    <row r="45" spans="1:41" s="793" customFormat="1" ht="12.75" customHeight="1">
      <c r="A45" s="588"/>
      <c r="B45" s="589" t="s">
        <v>225</v>
      </c>
      <c r="C45" s="578">
        <v>50</v>
      </c>
      <c r="D45" s="640">
        <v>26</v>
      </c>
      <c r="E45" s="578" t="s">
        <v>332</v>
      </c>
      <c r="F45" s="578">
        <v>3</v>
      </c>
      <c r="G45" s="578">
        <v>5</v>
      </c>
      <c r="H45" s="578">
        <v>3</v>
      </c>
      <c r="I45" s="578">
        <v>1</v>
      </c>
      <c r="J45" s="578">
        <v>1</v>
      </c>
      <c r="K45" s="578">
        <v>7</v>
      </c>
      <c r="L45" s="578">
        <v>1</v>
      </c>
      <c r="M45" s="578">
        <v>1</v>
      </c>
      <c r="N45" s="578" t="s">
        <v>332</v>
      </c>
      <c r="O45" s="578">
        <v>12</v>
      </c>
      <c r="P45" s="578">
        <v>10</v>
      </c>
      <c r="Q45" s="578" t="s">
        <v>332</v>
      </c>
      <c r="R45" s="578" t="s">
        <v>332</v>
      </c>
      <c r="S45" s="627" t="s">
        <v>332</v>
      </c>
      <c r="T45" s="637" t="s">
        <v>332</v>
      </c>
      <c r="U45" s="626" t="s">
        <v>332</v>
      </c>
      <c r="V45" s="578">
        <v>1</v>
      </c>
      <c r="W45" s="578">
        <v>3</v>
      </c>
      <c r="X45" s="578" t="s">
        <v>332</v>
      </c>
      <c r="Y45" s="578">
        <v>1</v>
      </c>
      <c r="Z45" s="578">
        <v>3</v>
      </c>
      <c r="AA45" s="578">
        <v>1</v>
      </c>
      <c r="AB45" s="578" t="s">
        <v>332</v>
      </c>
      <c r="AC45" s="578">
        <v>6</v>
      </c>
      <c r="AD45" s="578">
        <v>3</v>
      </c>
      <c r="AE45" s="578" t="s">
        <v>332</v>
      </c>
      <c r="AF45" s="578" t="s">
        <v>332</v>
      </c>
      <c r="AG45" s="627">
        <v>11</v>
      </c>
      <c r="AH45" s="626">
        <v>6</v>
      </c>
      <c r="AI45" s="627">
        <v>1</v>
      </c>
      <c r="AJ45" s="627" t="s">
        <v>332</v>
      </c>
      <c r="AK45" s="627" t="s">
        <v>332</v>
      </c>
      <c r="AL45" s="627">
        <v>1</v>
      </c>
      <c r="AM45" s="626">
        <v>2</v>
      </c>
      <c r="AN45" s="578" t="s">
        <v>332</v>
      </c>
      <c r="AO45" s="628" t="s">
        <v>332</v>
      </c>
    </row>
    <row r="46" spans="1:41" s="793" customFormat="1" ht="12.75" customHeight="1">
      <c r="A46" s="588"/>
      <c r="B46" s="589" t="s">
        <v>226</v>
      </c>
      <c r="C46" s="578">
        <v>103</v>
      </c>
      <c r="D46" s="640">
        <v>38</v>
      </c>
      <c r="E46" s="578">
        <v>1</v>
      </c>
      <c r="F46" s="578">
        <v>4</v>
      </c>
      <c r="G46" s="578">
        <v>13</v>
      </c>
      <c r="H46" s="578">
        <v>15</v>
      </c>
      <c r="I46" s="578" t="s">
        <v>332</v>
      </c>
      <c r="J46" s="578">
        <v>3</v>
      </c>
      <c r="K46" s="578">
        <v>14</v>
      </c>
      <c r="L46" s="578">
        <v>8</v>
      </c>
      <c r="M46" s="578">
        <v>8</v>
      </c>
      <c r="N46" s="578">
        <v>5</v>
      </c>
      <c r="O46" s="578">
        <v>13</v>
      </c>
      <c r="P46" s="578">
        <v>26</v>
      </c>
      <c r="Q46" s="578">
        <v>2</v>
      </c>
      <c r="R46" s="578" t="s">
        <v>332</v>
      </c>
      <c r="S46" s="627" t="s">
        <v>332</v>
      </c>
      <c r="T46" s="637" t="s">
        <v>332</v>
      </c>
      <c r="U46" s="626" t="s">
        <v>332</v>
      </c>
      <c r="V46" s="578" t="s">
        <v>332</v>
      </c>
      <c r="W46" s="578">
        <v>1</v>
      </c>
      <c r="X46" s="578" t="s">
        <v>332</v>
      </c>
      <c r="Y46" s="578">
        <v>1</v>
      </c>
      <c r="Z46" s="578">
        <v>7</v>
      </c>
      <c r="AA46" s="578">
        <v>3</v>
      </c>
      <c r="AB46" s="578" t="s">
        <v>332</v>
      </c>
      <c r="AC46" s="578">
        <v>5</v>
      </c>
      <c r="AD46" s="578">
        <v>1</v>
      </c>
      <c r="AE46" s="578" t="s">
        <v>332</v>
      </c>
      <c r="AF46" s="578">
        <v>2</v>
      </c>
      <c r="AG46" s="627">
        <v>28</v>
      </c>
      <c r="AH46" s="626">
        <v>13</v>
      </c>
      <c r="AI46" s="627">
        <v>6</v>
      </c>
      <c r="AJ46" s="627" t="s">
        <v>332</v>
      </c>
      <c r="AK46" s="627" t="s">
        <v>332</v>
      </c>
      <c r="AL46" s="627" t="s">
        <v>332</v>
      </c>
      <c r="AM46" s="626" t="s">
        <v>332</v>
      </c>
      <c r="AN46" s="578" t="s">
        <v>332</v>
      </c>
      <c r="AO46" s="628" t="s">
        <v>332</v>
      </c>
    </row>
    <row r="47" spans="1:41" s="793" customFormat="1" ht="12.75" customHeight="1">
      <c r="A47" s="588"/>
      <c r="B47" s="589" t="s">
        <v>335</v>
      </c>
      <c r="C47" s="578">
        <v>23</v>
      </c>
      <c r="D47" s="640">
        <v>10</v>
      </c>
      <c r="E47" s="578" t="s">
        <v>332</v>
      </c>
      <c r="F47" s="578">
        <v>3</v>
      </c>
      <c r="G47" s="578">
        <v>9</v>
      </c>
      <c r="H47" s="578">
        <v>3</v>
      </c>
      <c r="I47" s="578">
        <v>1</v>
      </c>
      <c r="J47" s="578" t="s">
        <v>332</v>
      </c>
      <c r="K47" s="578">
        <v>5</v>
      </c>
      <c r="L47" s="578">
        <v>1</v>
      </c>
      <c r="M47" s="578">
        <v>1</v>
      </c>
      <c r="N47" s="578" t="s">
        <v>332</v>
      </c>
      <c r="O47" s="578">
        <v>7</v>
      </c>
      <c r="P47" s="578">
        <v>1</v>
      </c>
      <c r="Q47" s="578" t="s">
        <v>332</v>
      </c>
      <c r="R47" s="578" t="s">
        <v>332</v>
      </c>
      <c r="S47" s="627">
        <v>1</v>
      </c>
      <c r="T47" s="637" t="s">
        <v>332</v>
      </c>
      <c r="U47" s="626" t="s">
        <v>332</v>
      </c>
      <c r="V47" s="578" t="s">
        <v>332</v>
      </c>
      <c r="W47" s="578">
        <v>2</v>
      </c>
      <c r="X47" s="578" t="s">
        <v>332</v>
      </c>
      <c r="Y47" s="578" t="s">
        <v>332</v>
      </c>
      <c r="Z47" s="578">
        <v>3</v>
      </c>
      <c r="AA47" s="578">
        <v>1</v>
      </c>
      <c r="AB47" s="578" t="s">
        <v>332</v>
      </c>
      <c r="AC47" s="578" t="s">
        <v>332</v>
      </c>
      <c r="AD47" s="578" t="s">
        <v>332</v>
      </c>
      <c r="AE47" s="578" t="s">
        <v>332</v>
      </c>
      <c r="AF47" s="578">
        <v>1</v>
      </c>
      <c r="AG47" s="627">
        <v>2</v>
      </c>
      <c r="AH47" s="626">
        <v>1</v>
      </c>
      <c r="AI47" s="627">
        <v>3</v>
      </c>
      <c r="AJ47" s="627" t="s">
        <v>332</v>
      </c>
      <c r="AK47" s="627" t="s">
        <v>332</v>
      </c>
      <c r="AL47" s="627" t="s">
        <v>332</v>
      </c>
      <c r="AM47" s="626" t="s">
        <v>332</v>
      </c>
      <c r="AN47" s="578" t="s">
        <v>332</v>
      </c>
      <c r="AO47" s="628" t="s">
        <v>332</v>
      </c>
    </row>
    <row r="48" spans="1:41" s="793" customFormat="1" ht="12.75" customHeight="1">
      <c r="A48" s="600"/>
      <c r="B48" s="601" t="s">
        <v>336</v>
      </c>
      <c r="C48" s="629">
        <v>23</v>
      </c>
      <c r="D48" s="641">
        <v>11</v>
      </c>
      <c r="E48" s="595" t="s">
        <v>332</v>
      </c>
      <c r="F48" s="595" t="s">
        <v>332</v>
      </c>
      <c r="G48" s="595" t="s">
        <v>332</v>
      </c>
      <c r="H48" s="595" t="s">
        <v>332</v>
      </c>
      <c r="I48" s="595" t="s">
        <v>332</v>
      </c>
      <c r="J48" s="595" t="s">
        <v>332</v>
      </c>
      <c r="K48" s="595">
        <v>3</v>
      </c>
      <c r="L48" s="595" t="s">
        <v>332</v>
      </c>
      <c r="M48" s="595" t="s">
        <v>332</v>
      </c>
      <c r="N48" s="595" t="s">
        <v>332</v>
      </c>
      <c r="O48" s="595">
        <v>4</v>
      </c>
      <c r="P48" s="595">
        <v>5</v>
      </c>
      <c r="Q48" s="595" t="s">
        <v>332</v>
      </c>
      <c r="R48" s="595" t="s">
        <v>332</v>
      </c>
      <c r="S48" s="631">
        <v>1</v>
      </c>
      <c r="T48" s="639" t="s">
        <v>332</v>
      </c>
      <c r="U48" s="632" t="s">
        <v>332</v>
      </c>
      <c r="V48" s="595" t="s">
        <v>332</v>
      </c>
      <c r="W48" s="595" t="s">
        <v>332</v>
      </c>
      <c r="X48" s="595" t="s">
        <v>332</v>
      </c>
      <c r="Y48" s="595" t="s">
        <v>332</v>
      </c>
      <c r="Z48" s="595">
        <v>1</v>
      </c>
      <c r="AA48" s="595">
        <v>1</v>
      </c>
      <c r="AB48" s="595" t="s">
        <v>332</v>
      </c>
      <c r="AC48" s="595">
        <v>1</v>
      </c>
      <c r="AD48" s="595" t="s">
        <v>332</v>
      </c>
      <c r="AE48" s="595" t="s">
        <v>332</v>
      </c>
      <c r="AF48" s="595" t="s">
        <v>332</v>
      </c>
      <c r="AG48" s="631" t="s">
        <v>332</v>
      </c>
      <c r="AH48" s="630" t="s">
        <v>332</v>
      </c>
      <c r="AI48" s="631" t="s">
        <v>332</v>
      </c>
      <c r="AJ48" s="631" t="s">
        <v>332</v>
      </c>
      <c r="AK48" s="631" t="s">
        <v>332</v>
      </c>
      <c r="AL48" s="631" t="s">
        <v>332</v>
      </c>
      <c r="AM48" s="630" t="s">
        <v>332</v>
      </c>
      <c r="AN48" s="595" t="s">
        <v>332</v>
      </c>
      <c r="AO48" s="633" t="s">
        <v>332</v>
      </c>
    </row>
    <row r="49" spans="1:41" s="1134" customFormat="1" ht="12.75" customHeight="1">
      <c r="A49" s="588" t="s">
        <v>337</v>
      </c>
      <c r="B49" s="589"/>
      <c r="C49" s="1027">
        <v>201</v>
      </c>
      <c r="D49" s="1027">
        <f aca="true" t="shared" si="7" ref="D49:AO49">SUM(D50:D52)</f>
        <v>74</v>
      </c>
      <c r="E49" s="1027">
        <f t="shared" si="7"/>
        <v>8</v>
      </c>
      <c r="F49" s="1027">
        <f t="shared" si="7"/>
        <v>7</v>
      </c>
      <c r="G49" s="1027">
        <f t="shared" si="7"/>
        <v>20</v>
      </c>
      <c r="H49" s="1027">
        <f t="shared" si="7"/>
        <v>17</v>
      </c>
      <c r="I49" s="1027">
        <f t="shared" si="7"/>
        <v>2</v>
      </c>
      <c r="J49" s="1027">
        <f t="shared" si="7"/>
        <v>8</v>
      </c>
      <c r="K49" s="1027">
        <f t="shared" si="7"/>
        <v>22</v>
      </c>
      <c r="L49" s="1027">
        <f t="shared" si="7"/>
        <v>14</v>
      </c>
      <c r="M49" s="1027">
        <f t="shared" si="7"/>
        <v>12</v>
      </c>
      <c r="N49" s="1027">
        <f t="shared" si="7"/>
        <v>2</v>
      </c>
      <c r="O49" s="1027">
        <f t="shared" si="7"/>
        <v>32</v>
      </c>
      <c r="P49" s="1027">
        <f t="shared" si="7"/>
        <v>21</v>
      </c>
      <c r="Q49" s="1027">
        <f t="shared" si="7"/>
        <v>2</v>
      </c>
      <c r="R49" s="1027">
        <f t="shared" si="7"/>
        <v>0</v>
      </c>
      <c r="S49" s="1027">
        <f t="shared" si="7"/>
        <v>7</v>
      </c>
      <c r="T49" s="1165">
        <f t="shared" si="7"/>
        <v>0</v>
      </c>
      <c r="U49" s="1166">
        <f t="shared" si="7"/>
        <v>2</v>
      </c>
      <c r="V49" s="1027">
        <f t="shared" si="7"/>
        <v>0</v>
      </c>
      <c r="W49" s="1027">
        <f t="shared" si="7"/>
        <v>9</v>
      </c>
      <c r="X49" s="1027">
        <f t="shared" si="7"/>
        <v>1</v>
      </c>
      <c r="Y49" s="1027">
        <f t="shared" si="7"/>
        <v>2</v>
      </c>
      <c r="Z49" s="1027">
        <f t="shared" si="7"/>
        <v>10</v>
      </c>
      <c r="AA49" s="1027">
        <f t="shared" si="7"/>
        <v>8</v>
      </c>
      <c r="AB49" s="1027">
        <f t="shared" si="7"/>
        <v>0</v>
      </c>
      <c r="AC49" s="1027">
        <f t="shared" si="7"/>
        <v>6</v>
      </c>
      <c r="AD49" s="1027">
        <f t="shared" si="7"/>
        <v>5</v>
      </c>
      <c r="AE49" s="1027">
        <f t="shared" si="7"/>
        <v>0</v>
      </c>
      <c r="AF49" s="1027">
        <f t="shared" si="7"/>
        <v>2</v>
      </c>
      <c r="AG49" s="1027">
        <f t="shared" si="7"/>
        <v>19</v>
      </c>
      <c r="AH49" s="1027">
        <f t="shared" si="7"/>
        <v>5</v>
      </c>
      <c r="AI49" s="1027">
        <f t="shared" si="7"/>
        <v>5</v>
      </c>
      <c r="AJ49" s="1027">
        <f t="shared" si="7"/>
        <v>0</v>
      </c>
      <c r="AK49" s="1027">
        <f t="shared" si="7"/>
        <v>0</v>
      </c>
      <c r="AL49" s="1027">
        <f t="shared" si="7"/>
        <v>15</v>
      </c>
      <c r="AM49" s="1027">
        <f t="shared" si="7"/>
        <v>0</v>
      </c>
      <c r="AN49" s="1027">
        <f t="shared" si="7"/>
        <v>2</v>
      </c>
      <c r="AO49" s="1167">
        <f t="shared" si="7"/>
        <v>0</v>
      </c>
    </row>
    <row r="50" spans="1:41" s="793" customFormat="1" ht="12.75" customHeight="1">
      <c r="A50" s="588"/>
      <c r="B50" s="589" t="s">
        <v>227</v>
      </c>
      <c r="C50" s="578">
        <v>51</v>
      </c>
      <c r="D50" s="578">
        <v>25</v>
      </c>
      <c r="E50" s="626">
        <v>1</v>
      </c>
      <c r="F50" s="578" t="s">
        <v>332</v>
      </c>
      <c r="G50" s="578">
        <v>4</v>
      </c>
      <c r="H50" s="578">
        <v>2</v>
      </c>
      <c r="I50" s="578" t="s">
        <v>332</v>
      </c>
      <c r="J50" s="578">
        <v>2</v>
      </c>
      <c r="K50" s="578">
        <v>9</v>
      </c>
      <c r="L50" s="578">
        <v>7</v>
      </c>
      <c r="M50" s="578">
        <v>5</v>
      </c>
      <c r="N50" s="578">
        <v>1</v>
      </c>
      <c r="O50" s="578">
        <v>10</v>
      </c>
      <c r="P50" s="578">
        <v>6</v>
      </c>
      <c r="Q50" s="578" t="s">
        <v>332</v>
      </c>
      <c r="R50" s="578" t="s">
        <v>332</v>
      </c>
      <c r="S50" s="578">
        <v>1</v>
      </c>
      <c r="T50" s="627" t="s">
        <v>332</v>
      </c>
      <c r="U50" s="626" t="s">
        <v>332</v>
      </c>
      <c r="V50" s="578" t="s">
        <v>332</v>
      </c>
      <c r="W50" s="578">
        <v>1</v>
      </c>
      <c r="X50" s="578">
        <v>1</v>
      </c>
      <c r="Y50" s="578">
        <v>1</v>
      </c>
      <c r="Z50" s="578">
        <v>2</v>
      </c>
      <c r="AA50" s="578">
        <v>3</v>
      </c>
      <c r="AB50" s="578" t="s">
        <v>332</v>
      </c>
      <c r="AC50" s="578">
        <v>2</v>
      </c>
      <c r="AD50" s="578">
        <v>1</v>
      </c>
      <c r="AE50" s="578" t="s">
        <v>332</v>
      </c>
      <c r="AF50" s="578" t="s">
        <v>332</v>
      </c>
      <c r="AG50" s="578">
        <v>6</v>
      </c>
      <c r="AH50" s="578">
        <v>1</v>
      </c>
      <c r="AI50" s="578" t="s">
        <v>332</v>
      </c>
      <c r="AJ50" s="578" t="s">
        <v>332</v>
      </c>
      <c r="AK50" s="578" t="s">
        <v>332</v>
      </c>
      <c r="AL50" s="578" t="s">
        <v>332</v>
      </c>
      <c r="AM50" s="578" t="s">
        <v>332</v>
      </c>
      <c r="AN50" s="578" t="s">
        <v>332</v>
      </c>
      <c r="AO50" s="628" t="s">
        <v>332</v>
      </c>
    </row>
    <row r="51" spans="1:41" s="793" customFormat="1" ht="12.75" customHeight="1">
      <c r="A51" s="588"/>
      <c r="B51" s="589" t="s">
        <v>228</v>
      </c>
      <c r="C51" s="578">
        <v>133</v>
      </c>
      <c r="D51" s="578">
        <v>39</v>
      </c>
      <c r="E51" s="626">
        <v>7</v>
      </c>
      <c r="F51" s="578">
        <v>7</v>
      </c>
      <c r="G51" s="578">
        <v>13</v>
      </c>
      <c r="H51" s="578">
        <v>15</v>
      </c>
      <c r="I51" s="578">
        <v>1</v>
      </c>
      <c r="J51" s="578">
        <v>2</v>
      </c>
      <c r="K51" s="578">
        <v>11</v>
      </c>
      <c r="L51" s="578">
        <v>7</v>
      </c>
      <c r="M51" s="578">
        <v>7</v>
      </c>
      <c r="N51" s="578">
        <v>1</v>
      </c>
      <c r="O51" s="578">
        <v>19</v>
      </c>
      <c r="P51" s="578">
        <v>10</v>
      </c>
      <c r="Q51" s="578">
        <v>1</v>
      </c>
      <c r="R51" s="578" t="s">
        <v>332</v>
      </c>
      <c r="S51" s="578">
        <v>5</v>
      </c>
      <c r="T51" s="627" t="s">
        <v>332</v>
      </c>
      <c r="U51" s="626">
        <v>2</v>
      </c>
      <c r="V51" s="578" t="s">
        <v>332</v>
      </c>
      <c r="W51" s="578">
        <v>6</v>
      </c>
      <c r="X51" s="578" t="s">
        <v>332</v>
      </c>
      <c r="Y51" s="578" t="s">
        <v>332</v>
      </c>
      <c r="Z51" s="578">
        <v>5</v>
      </c>
      <c r="AA51" s="578">
        <v>3</v>
      </c>
      <c r="AB51" s="578" t="s">
        <v>332</v>
      </c>
      <c r="AC51" s="578">
        <v>4</v>
      </c>
      <c r="AD51" s="578">
        <v>4</v>
      </c>
      <c r="AE51" s="578" t="s">
        <v>332</v>
      </c>
      <c r="AF51" s="578">
        <v>2</v>
      </c>
      <c r="AG51" s="578">
        <v>7</v>
      </c>
      <c r="AH51" s="578">
        <v>4</v>
      </c>
      <c r="AI51" s="578">
        <v>5</v>
      </c>
      <c r="AJ51" s="578" t="s">
        <v>332</v>
      </c>
      <c r="AK51" s="578" t="s">
        <v>332</v>
      </c>
      <c r="AL51" s="578">
        <v>15</v>
      </c>
      <c r="AM51" s="578" t="s">
        <v>332</v>
      </c>
      <c r="AN51" s="578">
        <v>2</v>
      </c>
      <c r="AO51" s="628" t="s">
        <v>332</v>
      </c>
    </row>
    <row r="52" spans="1:41" s="793" customFormat="1" ht="12.75" customHeight="1">
      <c r="A52" s="591"/>
      <c r="B52" s="592" t="s">
        <v>229</v>
      </c>
      <c r="C52" s="629">
        <v>17</v>
      </c>
      <c r="D52" s="629">
        <v>10</v>
      </c>
      <c r="E52" s="630" t="s">
        <v>332</v>
      </c>
      <c r="F52" s="595" t="s">
        <v>332</v>
      </c>
      <c r="G52" s="595">
        <v>3</v>
      </c>
      <c r="H52" s="595" t="s">
        <v>332</v>
      </c>
      <c r="I52" s="595">
        <v>1</v>
      </c>
      <c r="J52" s="595">
        <v>4</v>
      </c>
      <c r="K52" s="595">
        <v>2</v>
      </c>
      <c r="L52" s="595" t="s">
        <v>332</v>
      </c>
      <c r="M52" s="595" t="s">
        <v>332</v>
      </c>
      <c r="N52" s="595" t="s">
        <v>332</v>
      </c>
      <c r="O52" s="595">
        <v>3</v>
      </c>
      <c r="P52" s="595">
        <v>5</v>
      </c>
      <c r="Q52" s="595">
        <v>1</v>
      </c>
      <c r="R52" s="595" t="s">
        <v>332</v>
      </c>
      <c r="S52" s="595">
        <v>1</v>
      </c>
      <c r="T52" s="631" t="s">
        <v>332</v>
      </c>
      <c r="U52" s="632" t="s">
        <v>332</v>
      </c>
      <c r="V52" s="595" t="s">
        <v>332</v>
      </c>
      <c r="W52" s="595">
        <v>2</v>
      </c>
      <c r="X52" s="595" t="s">
        <v>332</v>
      </c>
      <c r="Y52" s="595">
        <v>1</v>
      </c>
      <c r="Z52" s="595">
        <v>3</v>
      </c>
      <c r="AA52" s="595">
        <v>2</v>
      </c>
      <c r="AB52" s="595" t="s">
        <v>332</v>
      </c>
      <c r="AC52" s="595" t="s">
        <v>332</v>
      </c>
      <c r="AD52" s="595" t="s">
        <v>332</v>
      </c>
      <c r="AE52" s="595" t="s">
        <v>332</v>
      </c>
      <c r="AF52" s="595" t="s">
        <v>332</v>
      </c>
      <c r="AG52" s="595">
        <v>6</v>
      </c>
      <c r="AH52" s="595" t="s">
        <v>332</v>
      </c>
      <c r="AI52" s="595" t="s">
        <v>332</v>
      </c>
      <c r="AJ52" s="595" t="s">
        <v>332</v>
      </c>
      <c r="AK52" s="595" t="s">
        <v>332</v>
      </c>
      <c r="AL52" s="595" t="s">
        <v>332</v>
      </c>
      <c r="AM52" s="595" t="s">
        <v>332</v>
      </c>
      <c r="AN52" s="595" t="s">
        <v>332</v>
      </c>
      <c r="AO52" s="633" t="s">
        <v>332</v>
      </c>
    </row>
    <row r="53" spans="1:41" s="1134" customFormat="1" ht="12.75" customHeight="1">
      <c r="A53" s="586" t="s">
        <v>338</v>
      </c>
      <c r="B53" s="587"/>
      <c r="C53" s="1027">
        <v>50</v>
      </c>
      <c r="D53" s="1027">
        <f aca="true" t="shared" si="8" ref="D53:AO53">SUM(D54:D56)</f>
        <v>22</v>
      </c>
      <c r="E53" s="1027">
        <f t="shared" si="8"/>
        <v>3</v>
      </c>
      <c r="F53" s="1027">
        <f t="shared" si="8"/>
        <v>5</v>
      </c>
      <c r="G53" s="1027">
        <f t="shared" si="8"/>
        <v>4</v>
      </c>
      <c r="H53" s="1027">
        <f t="shared" si="8"/>
        <v>4</v>
      </c>
      <c r="I53" s="1027">
        <f t="shared" si="8"/>
        <v>1</v>
      </c>
      <c r="J53" s="1027">
        <f t="shared" si="8"/>
        <v>2</v>
      </c>
      <c r="K53" s="1027">
        <f t="shared" si="8"/>
        <v>9</v>
      </c>
      <c r="L53" s="1027">
        <f t="shared" si="8"/>
        <v>8</v>
      </c>
      <c r="M53" s="1027">
        <f t="shared" si="8"/>
        <v>5</v>
      </c>
      <c r="N53" s="1027">
        <f t="shared" si="8"/>
        <v>0</v>
      </c>
      <c r="O53" s="1027">
        <f t="shared" si="8"/>
        <v>6</v>
      </c>
      <c r="P53" s="1027">
        <f t="shared" si="8"/>
        <v>7</v>
      </c>
      <c r="Q53" s="1027">
        <f t="shared" si="8"/>
        <v>0</v>
      </c>
      <c r="R53" s="1027">
        <f t="shared" si="8"/>
        <v>0</v>
      </c>
      <c r="S53" s="1027">
        <f t="shared" si="8"/>
        <v>0</v>
      </c>
      <c r="T53" s="1165">
        <f t="shared" si="8"/>
        <v>0</v>
      </c>
      <c r="U53" s="1166">
        <f t="shared" si="8"/>
        <v>0</v>
      </c>
      <c r="V53" s="1027">
        <f t="shared" si="8"/>
        <v>0</v>
      </c>
      <c r="W53" s="1027">
        <f t="shared" si="8"/>
        <v>2</v>
      </c>
      <c r="X53" s="1027">
        <f t="shared" si="8"/>
        <v>1</v>
      </c>
      <c r="Y53" s="1027">
        <f t="shared" si="8"/>
        <v>1</v>
      </c>
      <c r="Z53" s="1027">
        <f t="shared" si="8"/>
        <v>3</v>
      </c>
      <c r="AA53" s="1027">
        <f t="shared" si="8"/>
        <v>0</v>
      </c>
      <c r="AB53" s="1027">
        <f t="shared" si="8"/>
        <v>0</v>
      </c>
      <c r="AC53" s="1027">
        <f t="shared" si="8"/>
        <v>2</v>
      </c>
      <c r="AD53" s="1027">
        <f t="shared" si="8"/>
        <v>0</v>
      </c>
      <c r="AE53" s="1027">
        <f t="shared" si="8"/>
        <v>0</v>
      </c>
      <c r="AF53" s="1027">
        <f t="shared" si="8"/>
        <v>2</v>
      </c>
      <c r="AG53" s="1027">
        <f t="shared" si="8"/>
        <v>7</v>
      </c>
      <c r="AH53" s="1027">
        <f t="shared" si="8"/>
        <v>0</v>
      </c>
      <c r="AI53" s="1027">
        <f t="shared" si="8"/>
        <v>1</v>
      </c>
      <c r="AJ53" s="1027">
        <f t="shared" si="8"/>
        <v>0</v>
      </c>
      <c r="AK53" s="1027">
        <f t="shared" si="8"/>
        <v>0</v>
      </c>
      <c r="AL53" s="1027">
        <f t="shared" si="8"/>
        <v>0</v>
      </c>
      <c r="AM53" s="1027">
        <f t="shared" si="8"/>
        <v>0</v>
      </c>
      <c r="AN53" s="1027">
        <f t="shared" si="8"/>
        <v>0</v>
      </c>
      <c r="AO53" s="1167">
        <f t="shared" si="8"/>
        <v>0</v>
      </c>
    </row>
    <row r="54" spans="1:41" s="793" customFormat="1" ht="12.75" customHeight="1">
      <c r="A54" s="588"/>
      <c r="B54" s="589" t="s">
        <v>364</v>
      </c>
      <c r="C54" s="578">
        <v>6</v>
      </c>
      <c r="D54" s="634">
        <v>5</v>
      </c>
      <c r="E54" s="578" t="s">
        <v>332</v>
      </c>
      <c r="F54" s="578" t="s">
        <v>332</v>
      </c>
      <c r="G54" s="578">
        <v>1</v>
      </c>
      <c r="H54" s="578">
        <v>1</v>
      </c>
      <c r="I54" s="578" t="s">
        <v>332</v>
      </c>
      <c r="J54" s="578" t="s">
        <v>332</v>
      </c>
      <c r="K54" s="578">
        <v>3</v>
      </c>
      <c r="L54" s="578" t="s">
        <v>332</v>
      </c>
      <c r="M54" s="578" t="s">
        <v>332</v>
      </c>
      <c r="N54" s="578" t="s">
        <v>332</v>
      </c>
      <c r="O54" s="578" t="s">
        <v>332</v>
      </c>
      <c r="P54" s="578">
        <v>1</v>
      </c>
      <c r="Q54" s="578" t="s">
        <v>332</v>
      </c>
      <c r="R54" s="578" t="s">
        <v>332</v>
      </c>
      <c r="S54" s="578" t="s">
        <v>332</v>
      </c>
      <c r="T54" s="627" t="s">
        <v>332</v>
      </c>
      <c r="U54" s="626" t="s">
        <v>332</v>
      </c>
      <c r="V54" s="578" t="s">
        <v>332</v>
      </c>
      <c r="W54" s="578" t="s">
        <v>332</v>
      </c>
      <c r="X54" s="578" t="s">
        <v>332</v>
      </c>
      <c r="Y54" s="578" t="s">
        <v>332</v>
      </c>
      <c r="Z54" s="578" t="s">
        <v>332</v>
      </c>
      <c r="AA54" s="578" t="s">
        <v>332</v>
      </c>
      <c r="AB54" s="578" t="s">
        <v>332</v>
      </c>
      <c r="AC54" s="578" t="s">
        <v>332</v>
      </c>
      <c r="AD54" s="578" t="s">
        <v>332</v>
      </c>
      <c r="AE54" s="578" t="s">
        <v>332</v>
      </c>
      <c r="AF54" s="578" t="s">
        <v>332</v>
      </c>
      <c r="AG54" s="578">
        <v>1</v>
      </c>
      <c r="AH54" s="578" t="s">
        <v>332</v>
      </c>
      <c r="AI54" s="578" t="s">
        <v>332</v>
      </c>
      <c r="AJ54" s="578" t="s">
        <v>332</v>
      </c>
      <c r="AK54" s="578" t="s">
        <v>332</v>
      </c>
      <c r="AL54" s="578" t="s">
        <v>332</v>
      </c>
      <c r="AM54" s="578" t="s">
        <v>332</v>
      </c>
      <c r="AN54" s="578" t="s">
        <v>332</v>
      </c>
      <c r="AO54" s="628" t="s">
        <v>332</v>
      </c>
    </row>
    <row r="55" spans="1:41" s="793" customFormat="1" ht="12.75" customHeight="1">
      <c r="A55" s="588"/>
      <c r="B55" s="589" t="s">
        <v>365</v>
      </c>
      <c r="C55" s="578">
        <v>41</v>
      </c>
      <c r="D55" s="634">
        <v>15</v>
      </c>
      <c r="E55" s="578">
        <v>3</v>
      </c>
      <c r="F55" s="578">
        <v>4</v>
      </c>
      <c r="G55" s="578">
        <v>2</v>
      </c>
      <c r="H55" s="578">
        <v>3</v>
      </c>
      <c r="I55" s="578">
        <v>1</v>
      </c>
      <c r="J55" s="578">
        <v>2</v>
      </c>
      <c r="K55" s="578">
        <v>4</v>
      </c>
      <c r="L55" s="578">
        <v>8</v>
      </c>
      <c r="M55" s="578">
        <v>5</v>
      </c>
      <c r="N55" s="578" t="s">
        <v>332</v>
      </c>
      <c r="O55" s="578">
        <v>6</v>
      </c>
      <c r="P55" s="578">
        <v>6</v>
      </c>
      <c r="Q55" s="578" t="s">
        <v>332</v>
      </c>
      <c r="R55" s="578" t="s">
        <v>332</v>
      </c>
      <c r="S55" s="578" t="s">
        <v>332</v>
      </c>
      <c r="T55" s="627" t="s">
        <v>332</v>
      </c>
      <c r="U55" s="626" t="s">
        <v>332</v>
      </c>
      <c r="V55" s="578" t="s">
        <v>332</v>
      </c>
      <c r="W55" s="578">
        <v>2</v>
      </c>
      <c r="X55" s="578">
        <v>1</v>
      </c>
      <c r="Y55" s="578">
        <v>1</v>
      </c>
      <c r="Z55" s="578">
        <v>2</v>
      </c>
      <c r="AA55" s="578" t="s">
        <v>332</v>
      </c>
      <c r="AB55" s="578" t="s">
        <v>332</v>
      </c>
      <c r="AC55" s="578">
        <v>2</v>
      </c>
      <c r="AD55" s="578" t="s">
        <v>332</v>
      </c>
      <c r="AE55" s="578" t="s">
        <v>332</v>
      </c>
      <c r="AF55" s="578">
        <v>2</v>
      </c>
      <c r="AG55" s="578">
        <v>6</v>
      </c>
      <c r="AH55" s="578" t="s">
        <v>332</v>
      </c>
      <c r="AI55" s="578">
        <v>1</v>
      </c>
      <c r="AJ55" s="578" t="s">
        <v>332</v>
      </c>
      <c r="AK55" s="578" t="s">
        <v>332</v>
      </c>
      <c r="AL55" s="578" t="s">
        <v>332</v>
      </c>
      <c r="AM55" s="578" t="s">
        <v>332</v>
      </c>
      <c r="AN55" s="578" t="s">
        <v>332</v>
      </c>
      <c r="AO55" s="628" t="s">
        <v>332</v>
      </c>
    </row>
    <row r="56" spans="1:41" s="720" customFormat="1" ht="12.75" customHeight="1">
      <c r="A56" s="588"/>
      <c r="B56" s="589" t="s">
        <v>230</v>
      </c>
      <c r="C56" s="578">
        <v>3</v>
      </c>
      <c r="D56" s="634">
        <v>2</v>
      </c>
      <c r="E56" s="578" t="s">
        <v>332</v>
      </c>
      <c r="F56" s="578">
        <v>1</v>
      </c>
      <c r="G56" s="578">
        <v>1</v>
      </c>
      <c r="H56" s="578" t="s">
        <v>332</v>
      </c>
      <c r="I56" s="578" t="s">
        <v>332</v>
      </c>
      <c r="J56" s="578" t="s">
        <v>332</v>
      </c>
      <c r="K56" s="578">
        <v>2</v>
      </c>
      <c r="L56" s="578" t="s">
        <v>332</v>
      </c>
      <c r="M56" s="578" t="s">
        <v>332</v>
      </c>
      <c r="N56" s="578" t="s">
        <v>332</v>
      </c>
      <c r="O56" s="578" t="s">
        <v>332</v>
      </c>
      <c r="P56" s="578" t="s">
        <v>332</v>
      </c>
      <c r="Q56" s="578" t="s">
        <v>332</v>
      </c>
      <c r="R56" s="578" t="s">
        <v>332</v>
      </c>
      <c r="S56" s="578" t="s">
        <v>332</v>
      </c>
      <c r="T56" s="627" t="s">
        <v>332</v>
      </c>
      <c r="U56" s="626" t="s">
        <v>332</v>
      </c>
      <c r="V56" s="578" t="s">
        <v>332</v>
      </c>
      <c r="W56" s="578" t="s">
        <v>332</v>
      </c>
      <c r="X56" s="578" t="s">
        <v>332</v>
      </c>
      <c r="Y56" s="578" t="s">
        <v>332</v>
      </c>
      <c r="Z56" s="578">
        <v>1</v>
      </c>
      <c r="AA56" s="578" t="s">
        <v>332</v>
      </c>
      <c r="AB56" s="578" t="s">
        <v>332</v>
      </c>
      <c r="AC56" s="578" t="s">
        <v>332</v>
      </c>
      <c r="AD56" s="578" t="s">
        <v>332</v>
      </c>
      <c r="AE56" s="578" t="s">
        <v>332</v>
      </c>
      <c r="AF56" s="578" t="s">
        <v>332</v>
      </c>
      <c r="AG56" s="578" t="s">
        <v>332</v>
      </c>
      <c r="AH56" s="578" t="s">
        <v>332</v>
      </c>
      <c r="AI56" s="578" t="s">
        <v>332</v>
      </c>
      <c r="AJ56" s="578" t="s">
        <v>332</v>
      </c>
      <c r="AK56" s="578" t="s">
        <v>332</v>
      </c>
      <c r="AL56" s="578" t="s">
        <v>332</v>
      </c>
      <c r="AM56" s="578" t="s">
        <v>332</v>
      </c>
      <c r="AN56" s="578" t="s">
        <v>332</v>
      </c>
      <c r="AO56" s="628" t="s">
        <v>332</v>
      </c>
    </row>
    <row r="57" spans="1:41" s="1135" customFormat="1" ht="12.75" customHeight="1">
      <c r="A57" s="602" t="s">
        <v>231</v>
      </c>
      <c r="B57" s="603"/>
      <c r="C57" s="1027">
        <v>207</v>
      </c>
      <c r="D57" s="1027">
        <f aca="true" t="shared" si="9" ref="D57:AO57">SUM(D58:D60)</f>
        <v>81</v>
      </c>
      <c r="E57" s="1027">
        <f t="shared" si="9"/>
        <v>0</v>
      </c>
      <c r="F57" s="1027">
        <f t="shared" si="9"/>
        <v>8</v>
      </c>
      <c r="G57" s="1027">
        <f t="shared" si="9"/>
        <v>25</v>
      </c>
      <c r="H57" s="1027">
        <f t="shared" si="9"/>
        <v>20</v>
      </c>
      <c r="I57" s="1027">
        <f t="shared" si="9"/>
        <v>1</v>
      </c>
      <c r="J57" s="1027">
        <f t="shared" si="9"/>
        <v>3</v>
      </c>
      <c r="K57" s="1027">
        <f t="shared" si="9"/>
        <v>32</v>
      </c>
      <c r="L57" s="1027">
        <f t="shared" si="9"/>
        <v>6</v>
      </c>
      <c r="M57" s="1027">
        <f t="shared" si="9"/>
        <v>0</v>
      </c>
      <c r="N57" s="1027">
        <f t="shared" si="9"/>
        <v>3</v>
      </c>
      <c r="O57" s="1027">
        <f t="shared" si="9"/>
        <v>26</v>
      </c>
      <c r="P57" s="1027">
        <f t="shared" si="9"/>
        <v>17</v>
      </c>
      <c r="Q57" s="1027">
        <f t="shared" si="9"/>
        <v>3</v>
      </c>
      <c r="R57" s="1027">
        <f t="shared" si="9"/>
        <v>0</v>
      </c>
      <c r="S57" s="1027">
        <f t="shared" si="9"/>
        <v>5</v>
      </c>
      <c r="T57" s="1165">
        <f t="shared" si="9"/>
        <v>0</v>
      </c>
      <c r="U57" s="1166">
        <f t="shared" si="9"/>
        <v>2</v>
      </c>
      <c r="V57" s="1027">
        <f t="shared" si="9"/>
        <v>0</v>
      </c>
      <c r="W57" s="1027">
        <f t="shared" si="9"/>
        <v>10</v>
      </c>
      <c r="X57" s="1027">
        <f t="shared" si="9"/>
        <v>0</v>
      </c>
      <c r="Y57" s="1027">
        <f t="shared" si="9"/>
        <v>0</v>
      </c>
      <c r="Z57" s="1027">
        <f t="shared" si="9"/>
        <v>11</v>
      </c>
      <c r="AA57" s="1027">
        <f t="shared" si="9"/>
        <v>7</v>
      </c>
      <c r="AB57" s="1027">
        <f t="shared" si="9"/>
        <v>2</v>
      </c>
      <c r="AC57" s="1027">
        <f t="shared" si="9"/>
        <v>6</v>
      </c>
      <c r="AD57" s="1027">
        <f t="shared" si="9"/>
        <v>6</v>
      </c>
      <c r="AE57" s="1027">
        <f t="shared" si="9"/>
        <v>0</v>
      </c>
      <c r="AF57" s="1027">
        <f t="shared" si="9"/>
        <v>3</v>
      </c>
      <c r="AG57" s="1027">
        <f t="shared" si="9"/>
        <v>11</v>
      </c>
      <c r="AH57" s="1027">
        <f t="shared" si="9"/>
        <v>9</v>
      </c>
      <c r="AI57" s="1027">
        <f t="shared" si="9"/>
        <v>9</v>
      </c>
      <c r="AJ57" s="1027">
        <f t="shared" si="9"/>
        <v>1</v>
      </c>
      <c r="AK57" s="1027">
        <f t="shared" si="9"/>
        <v>3</v>
      </c>
      <c r="AL57" s="1027">
        <f t="shared" si="9"/>
        <v>14</v>
      </c>
      <c r="AM57" s="1027">
        <f t="shared" si="9"/>
        <v>1</v>
      </c>
      <c r="AN57" s="1027">
        <f t="shared" si="9"/>
        <v>1</v>
      </c>
      <c r="AO57" s="1167">
        <f t="shared" si="9"/>
        <v>0</v>
      </c>
    </row>
    <row r="58" spans="1:41" s="720" customFormat="1" ht="12.75" customHeight="1">
      <c r="A58" s="588"/>
      <c r="B58" s="589" t="s">
        <v>232</v>
      </c>
      <c r="C58" s="578">
        <v>169</v>
      </c>
      <c r="D58" s="578">
        <v>51</v>
      </c>
      <c r="E58" s="626" t="s">
        <v>332</v>
      </c>
      <c r="F58" s="578">
        <v>7</v>
      </c>
      <c r="G58" s="578">
        <v>19</v>
      </c>
      <c r="H58" s="578">
        <v>17</v>
      </c>
      <c r="I58" s="578">
        <v>1</v>
      </c>
      <c r="J58" s="578">
        <v>3</v>
      </c>
      <c r="K58" s="578">
        <v>23</v>
      </c>
      <c r="L58" s="578">
        <v>6</v>
      </c>
      <c r="M58" s="578" t="s">
        <v>332</v>
      </c>
      <c r="N58" s="578">
        <v>2</v>
      </c>
      <c r="O58" s="578">
        <v>15</v>
      </c>
      <c r="P58" s="578">
        <v>12</v>
      </c>
      <c r="Q58" s="578">
        <v>3</v>
      </c>
      <c r="R58" s="578" t="s">
        <v>332</v>
      </c>
      <c r="S58" s="578">
        <v>5</v>
      </c>
      <c r="T58" s="627" t="s">
        <v>332</v>
      </c>
      <c r="U58" s="626">
        <v>2</v>
      </c>
      <c r="V58" s="578" t="s">
        <v>332</v>
      </c>
      <c r="W58" s="578">
        <v>10</v>
      </c>
      <c r="X58" s="578" t="s">
        <v>332</v>
      </c>
      <c r="Y58" s="578" t="s">
        <v>332</v>
      </c>
      <c r="Z58" s="578">
        <v>10</v>
      </c>
      <c r="AA58" s="578">
        <v>7</v>
      </c>
      <c r="AB58" s="578">
        <v>2</v>
      </c>
      <c r="AC58" s="578">
        <v>5</v>
      </c>
      <c r="AD58" s="578">
        <v>5</v>
      </c>
      <c r="AE58" s="578" t="s">
        <v>332</v>
      </c>
      <c r="AF58" s="578">
        <v>2</v>
      </c>
      <c r="AG58" s="578">
        <v>7</v>
      </c>
      <c r="AH58" s="578">
        <v>7</v>
      </c>
      <c r="AI58" s="578">
        <v>7</v>
      </c>
      <c r="AJ58" s="578">
        <v>1</v>
      </c>
      <c r="AK58" s="578">
        <v>2</v>
      </c>
      <c r="AL58" s="578">
        <v>14</v>
      </c>
      <c r="AM58" s="578">
        <v>1</v>
      </c>
      <c r="AN58" s="578" t="s">
        <v>332</v>
      </c>
      <c r="AO58" s="628" t="s">
        <v>332</v>
      </c>
    </row>
    <row r="59" spans="1:41" s="720" customFormat="1" ht="12.75" customHeight="1">
      <c r="A59" s="588"/>
      <c r="B59" s="589" t="s">
        <v>341</v>
      </c>
      <c r="C59" s="578">
        <v>19</v>
      </c>
      <c r="D59" s="578">
        <v>16</v>
      </c>
      <c r="E59" s="626" t="s">
        <v>332</v>
      </c>
      <c r="F59" s="578" t="s">
        <v>332</v>
      </c>
      <c r="G59" s="578">
        <v>2</v>
      </c>
      <c r="H59" s="578">
        <v>2</v>
      </c>
      <c r="I59" s="578" t="s">
        <v>332</v>
      </c>
      <c r="J59" s="578" t="s">
        <v>332</v>
      </c>
      <c r="K59" s="578" t="s">
        <v>332</v>
      </c>
      <c r="L59" s="578" t="s">
        <v>332</v>
      </c>
      <c r="M59" s="578" t="s">
        <v>332</v>
      </c>
      <c r="N59" s="578">
        <v>1</v>
      </c>
      <c r="O59" s="578">
        <v>6</v>
      </c>
      <c r="P59" s="578">
        <v>3</v>
      </c>
      <c r="Q59" s="578" t="s">
        <v>332</v>
      </c>
      <c r="R59" s="578" t="s">
        <v>332</v>
      </c>
      <c r="S59" s="578" t="s">
        <v>332</v>
      </c>
      <c r="T59" s="627" t="s">
        <v>332</v>
      </c>
      <c r="U59" s="626" t="s">
        <v>332</v>
      </c>
      <c r="V59" s="578" t="s">
        <v>332</v>
      </c>
      <c r="W59" s="578" t="s">
        <v>332</v>
      </c>
      <c r="X59" s="578" t="s">
        <v>332</v>
      </c>
      <c r="Y59" s="578" t="s">
        <v>332</v>
      </c>
      <c r="Z59" s="578" t="s">
        <v>332</v>
      </c>
      <c r="AA59" s="578" t="s">
        <v>332</v>
      </c>
      <c r="AB59" s="578" t="s">
        <v>332</v>
      </c>
      <c r="AC59" s="578" t="s">
        <v>332</v>
      </c>
      <c r="AD59" s="578">
        <v>1</v>
      </c>
      <c r="AE59" s="578" t="s">
        <v>332</v>
      </c>
      <c r="AF59" s="578" t="s">
        <v>332</v>
      </c>
      <c r="AG59" s="578" t="s">
        <v>332</v>
      </c>
      <c r="AH59" s="578">
        <v>2</v>
      </c>
      <c r="AI59" s="578" t="s">
        <v>332</v>
      </c>
      <c r="AJ59" s="578" t="s">
        <v>332</v>
      </c>
      <c r="AK59" s="578" t="s">
        <v>332</v>
      </c>
      <c r="AL59" s="578" t="s">
        <v>332</v>
      </c>
      <c r="AM59" s="578" t="s">
        <v>332</v>
      </c>
      <c r="AN59" s="578">
        <v>1</v>
      </c>
      <c r="AO59" s="628" t="s">
        <v>332</v>
      </c>
    </row>
    <row r="60" spans="1:41" s="720" customFormat="1" ht="12.75" customHeight="1">
      <c r="A60" s="600"/>
      <c r="B60" s="601" t="s">
        <v>342</v>
      </c>
      <c r="C60" s="595">
        <v>19</v>
      </c>
      <c r="D60" s="595">
        <v>14</v>
      </c>
      <c r="E60" s="630" t="s">
        <v>332</v>
      </c>
      <c r="F60" s="595">
        <v>1</v>
      </c>
      <c r="G60" s="595">
        <v>4</v>
      </c>
      <c r="H60" s="595">
        <v>1</v>
      </c>
      <c r="I60" s="595" t="s">
        <v>332</v>
      </c>
      <c r="J60" s="595" t="s">
        <v>332</v>
      </c>
      <c r="K60" s="595">
        <v>9</v>
      </c>
      <c r="L60" s="595" t="s">
        <v>332</v>
      </c>
      <c r="M60" s="595" t="s">
        <v>332</v>
      </c>
      <c r="N60" s="595" t="s">
        <v>332</v>
      </c>
      <c r="O60" s="595">
        <v>5</v>
      </c>
      <c r="P60" s="595">
        <v>2</v>
      </c>
      <c r="Q60" s="595" t="s">
        <v>332</v>
      </c>
      <c r="R60" s="595" t="s">
        <v>332</v>
      </c>
      <c r="S60" s="595" t="s">
        <v>332</v>
      </c>
      <c r="T60" s="631" t="s">
        <v>332</v>
      </c>
      <c r="U60" s="632" t="s">
        <v>332</v>
      </c>
      <c r="V60" s="595" t="s">
        <v>332</v>
      </c>
      <c r="W60" s="595" t="s">
        <v>332</v>
      </c>
      <c r="X60" s="595" t="s">
        <v>332</v>
      </c>
      <c r="Y60" s="595" t="s">
        <v>332</v>
      </c>
      <c r="Z60" s="595">
        <v>1</v>
      </c>
      <c r="AA60" s="595" t="s">
        <v>332</v>
      </c>
      <c r="AB60" s="595" t="s">
        <v>332</v>
      </c>
      <c r="AC60" s="595">
        <v>1</v>
      </c>
      <c r="AD60" s="595" t="s">
        <v>332</v>
      </c>
      <c r="AE60" s="595" t="s">
        <v>332</v>
      </c>
      <c r="AF60" s="595">
        <v>1</v>
      </c>
      <c r="AG60" s="595">
        <v>4</v>
      </c>
      <c r="AH60" s="595" t="s">
        <v>332</v>
      </c>
      <c r="AI60" s="595">
        <v>2</v>
      </c>
      <c r="AJ60" s="595" t="s">
        <v>332</v>
      </c>
      <c r="AK60" s="595">
        <v>1</v>
      </c>
      <c r="AL60" s="595" t="s">
        <v>332</v>
      </c>
      <c r="AM60" s="595" t="s">
        <v>332</v>
      </c>
      <c r="AN60" s="595" t="s">
        <v>332</v>
      </c>
      <c r="AO60" s="633" t="s">
        <v>332</v>
      </c>
    </row>
    <row r="61" spans="1:41" s="1135" customFormat="1" ht="12.75" customHeight="1">
      <c r="A61" s="588" t="s">
        <v>343</v>
      </c>
      <c r="B61" s="589"/>
      <c r="C61" s="1029">
        <v>111</v>
      </c>
      <c r="D61" s="1029">
        <f aca="true" t="shared" si="10" ref="D61:AO61">SUM(D62:D63)</f>
        <v>48</v>
      </c>
      <c r="E61" s="1029">
        <f t="shared" si="10"/>
        <v>2</v>
      </c>
      <c r="F61" s="1029">
        <f t="shared" si="10"/>
        <v>6</v>
      </c>
      <c r="G61" s="1029">
        <f t="shared" si="10"/>
        <v>14</v>
      </c>
      <c r="H61" s="1029">
        <f t="shared" si="10"/>
        <v>6</v>
      </c>
      <c r="I61" s="1029">
        <f t="shared" si="10"/>
        <v>1</v>
      </c>
      <c r="J61" s="1029">
        <f t="shared" si="10"/>
        <v>1</v>
      </c>
      <c r="K61" s="1029">
        <f t="shared" si="10"/>
        <v>18</v>
      </c>
      <c r="L61" s="1029">
        <f t="shared" si="10"/>
        <v>9</v>
      </c>
      <c r="M61" s="1029">
        <f t="shared" si="10"/>
        <v>3</v>
      </c>
      <c r="N61" s="1029">
        <f t="shared" si="10"/>
        <v>4</v>
      </c>
      <c r="O61" s="1029">
        <f t="shared" si="10"/>
        <v>14</v>
      </c>
      <c r="P61" s="1029">
        <f t="shared" si="10"/>
        <v>10</v>
      </c>
      <c r="Q61" s="1029">
        <f t="shared" si="10"/>
        <v>1</v>
      </c>
      <c r="R61" s="1029">
        <f t="shared" si="10"/>
        <v>0</v>
      </c>
      <c r="S61" s="1029">
        <f t="shared" si="10"/>
        <v>4</v>
      </c>
      <c r="T61" s="1168">
        <f t="shared" si="10"/>
        <v>0</v>
      </c>
      <c r="U61" s="1169">
        <f t="shared" si="10"/>
        <v>0</v>
      </c>
      <c r="V61" s="1029">
        <f t="shared" si="10"/>
        <v>0</v>
      </c>
      <c r="W61" s="1029">
        <f t="shared" si="10"/>
        <v>3</v>
      </c>
      <c r="X61" s="1029">
        <f t="shared" si="10"/>
        <v>0</v>
      </c>
      <c r="Y61" s="1029">
        <f t="shared" si="10"/>
        <v>0</v>
      </c>
      <c r="Z61" s="1029">
        <f t="shared" si="10"/>
        <v>6</v>
      </c>
      <c r="AA61" s="1029">
        <f t="shared" si="10"/>
        <v>2</v>
      </c>
      <c r="AB61" s="1029">
        <f t="shared" si="10"/>
        <v>1</v>
      </c>
      <c r="AC61" s="1029">
        <f t="shared" si="10"/>
        <v>3</v>
      </c>
      <c r="AD61" s="1029">
        <f t="shared" si="10"/>
        <v>2</v>
      </c>
      <c r="AE61" s="1029">
        <f t="shared" si="10"/>
        <v>0</v>
      </c>
      <c r="AF61" s="1029">
        <f t="shared" si="10"/>
        <v>0</v>
      </c>
      <c r="AG61" s="1029">
        <f t="shared" si="10"/>
        <v>6</v>
      </c>
      <c r="AH61" s="1029">
        <f t="shared" si="10"/>
        <v>3</v>
      </c>
      <c r="AI61" s="1029">
        <f t="shared" si="10"/>
        <v>4</v>
      </c>
      <c r="AJ61" s="1029">
        <f t="shared" si="10"/>
        <v>0</v>
      </c>
      <c r="AK61" s="1029">
        <f t="shared" si="10"/>
        <v>0</v>
      </c>
      <c r="AL61" s="1029">
        <f t="shared" si="10"/>
        <v>6</v>
      </c>
      <c r="AM61" s="1029">
        <f t="shared" si="10"/>
        <v>0</v>
      </c>
      <c r="AN61" s="1029">
        <f t="shared" si="10"/>
        <v>1</v>
      </c>
      <c r="AO61" s="1170">
        <f t="shared" si="10"/>
        <v>0</v>
      </c>
    </row>
    <row r="62" spans="1:41" s="720" customFormat="1" ht="12.75" customHeight="1">
      <c r="A62" s="588"/>
      <c r="B62" s="589" t="s">
        <v>344</v>
      </c>
      <c r="C62" s="578">
        <v>65</v>
      </c>
      <c r="D62" s="634">
        <v>22</v>
      </c>
      <c r="E62" s="578">
        <v>1</v>
      </c>
      <c r="F62" s="578">
        <v>3</v>
      </c>
      <c r="G62" s="578">
        <v>6</v>
      </c>
      <c r="H62" s="578">
        <v>5</v>
      </c>
      <c r="I62" s="578" t="s">
        <v>332</v>
      </c>
      <c r="J62" s="578" t="s">
        <v>332</v>
      </c>
      <c r="K62" s="578">
        <v>7</v>
      </c>
      <c r="L62" s="578">
        <v>2</v>
      </c>
      <c r="M62" s="578">
        <v>2</v>
      </c>
      <c r="N62" s="578">
        <v>2</v>
      </c>
      <c r="O62" s="578">
        <v>10</v>
      </c>
      <c r="P62" s="578">
        <v>5</v>
      </c>
      <c r="Q62" s="578" t="s">
        <v>332</v>
      </c>
      <c r="R62" s="578" t="s">
        <v>332</v>
      </c>
      <c r="S62" s="578">
        <v>3</v>
      </c>
      <c r="T62" s="627" t="s">
        <v>332</v>
      </c>
      <c r="U62" s="626" t="s">
        <v>332</v>
      </c>
      <c r="V62" s="578" t="s">
        <v>332</v>
      </c>
      <c r="W62" s="578">
        <v>3</v>
      </c>
      <c r="X62" s="578" t="s">
        <v>332</v>
      </c>
      <c r="Y62" s="578" t="s">
        <v>332</v>
      </c>
      <c r="Z62" s="578">
        <v>3</v>
      </c>
      <c r="AA62" s="578">
        <v>1</v>
      </c>
      <c r="AB62" s="578" t="s">
        <v>332</v>
      </c>
      <c r="AC62" s="578">
        <v>1</v>
      </c>
      <c r="AD62" s="578">
        <v>2</v>
      </c>
      <c r="AE62" s="578" t="s">
        <v>332</v>
      </c>
      <c r="AF62" s="578" t="s">
        <v>332</v>
      </c>
      <c r="AG62" s="578">
        <v>4</v>
      </c>
      <c r="AH62" s="578">
        <v>2</v>
      </c>
      <c r="AI62" s="578">
        <v>4</v>
      </c>
      <c r="AJ62" s="578" t="s">
        <v>332</v>
      </c>
      <c r="AK62" s="578" t="s">
        <v>332</v>
      </c>
      <c r="AL62" s="578">
        <v>6</v>
      </c>
      <c r="AM62" s="578" t="s">
        <v>332</v>
      </c>
      <c r="AN62" s="578">
        <v>1</v>
      </c>
      <c r="AO62" s="628" t="s">
        <v>332</v>
      </c>
    </row>
    <row r="63" spans="1:41" s="720" customFormat="1" ht="12.75" customHeight="1">
      <c r="A63" s="591"/>
      <c r="B63" s="589" t="s">
        <v>345</v>
      </c>
      <c r="C63" s="578">
        <v>46</v>
      </c>
      <c r="D63" s="634">
        <v>26</v>
      </c>
      <c r="E63" s="578">
        <v>1</v>
      </c>
      <c r="F63" s="578">
        <v>3</v>
      </c>
      <c r="G63" s="578">
        <v>8</v>
      </c>
      <c r="H63" s="578">
        <v>1</v>
      </c>
      <c r="I63" s="578">
        <v>1</v>
      </c>
      <c r="J63" s="578">
        <v>1</v>
      </c>
      <c r="K63" s="578">
        <v>11</v>
      </c>
      <c r="L63" s="578">
        <v>7</v>
      </c>
      <c r="M63" s="578">
        <v>1</v>
      </c>
      <c r="N63" s="578">
        <v>2</v>
      </c>
      <c r="O63" s="578">
        <v>4</v>
      </c>
      <c r="P63" s="578">
        <v>5</v>
      </c>
      <c r="Q63" s="578">
        <v>1</v>
      </c>
      <c r="R63" s="578" t="s">
        <v>332</v>
      </c>
      <c r="S63" s="578">
        <v>1</v>
      </c>
      <c r="T63" s="627" t="s">
        <v>332</v>
      </c>
      <c r="U63" s="626" t="s">
        <v>332</v>
      </c>
      <c r="V63" s="578" t="s">
        <v>332</v>
      </c>
      <c r="W63" s="578" t="s">
        <v>332</v>
      </c>
      <c r="X63" s="578" t="s">
        <v>332</v>
      </c>
      <c r="Y63" s="578" t="s">
        <v>332</v>
      </c>
      <c r="Z63" s="578">
        <v>3</v>
      </c>
      <c r="AA63" s="578">
        <v>1</v>
      </c>
      <c r="AB63" s="578">
        <v>1</v>
      </c>
      <c r="AC63" s="578">
        <v>2</v>
      </c>
      <c r="AD63" s="578" t="s">
        <v>332</v>
      </c>
      <c r="AE63" s="578" t="s">
        <v>332</v>
      </c>
      <c r="AF63" s="578" t="s">
        <v>332</v>
      </c>
      <c r="AG63" s="578">
        <v>2</v>
      </c>
      <c r="AH63" s="578">
        <v>1</v>
      </c>
      <c r="AI63" s="578" t="s">
        <v>332</v>
      </c>
      <c r="AJ63" s="578" t="s">
        <v>332</v>
      </c>
      <c r="AK63" s="578" t="s">
        <v>332</v>
      </c>
      <c r="AL63" s="578" t="s">
        <v>332</v>
      </c>
      <c r="AM63" s="578" t="s">
        <v>332</v>
      </c>
      <c r="AN63" s="578" t="s">
        <v>332</v>
      </c>
      <c r="AO63" s="628" t="s">
        <v>332</v>
      </c>
    </row>
    <row r="64" spans="1:41" s="1135" customFormat="1" ht="12.75" customHeight="1">
      <c r="A64" s="586" t="s">
        <v>601</v>
      </c>
      <c r="B64" s="642"/>
      <c r="C64" s="1029">
        <v>183</v>
      </c>
      <c r="D64" s="1029">
        <f aca="true" t="shared" si="11" ref="D64:AO64">SUM(D65:D66)</f>
        <v>75</v>
      </c>
      <c r="E64" s="1029">
        <f t="shared" si="11"/>
        <v>2</v>
      </c>
      <c r="F64" s="1029">
        <f t="shared" si="11"/>
        <v>3</v>
      </c>
      <c r="G64" s="1029">
        <f t="shared" si="11"/>
        <v>19</v>
      </c>
      <c r="H64" s="1029">
        <f t="shared" si="11"/>
        <v>11</v>
      </c>
      <c r="I64" s="1029">
        <f t="shared" si="11"/>
        <v>4</v>
      </c>
      <c r="J64" s="1029">
        <f t="shared" si="11"/>
        <v>1</v>
      </c>
      <c r="K64" s="1029">
        <f t="shared" si="11"/>
        <v>30</v>
      </c>
      <c r="L64" s="1029">
        <f t="shared" si="11"/>
        <v>8</v>
      </c>
      <c r="M64" s="1029">
        <f t="shared" si="11"/>
        <v>5</v>
      </c>
      <c r="N64" s="1029">
        <f t="shared" si="11"/>
        <v>0</v>
      </c>
      <c r="O64" s="1029">
        <f t="shared" si="11"/>
        <v>31</v>
      </c>
      <c r="P64" s="1029">
        <f t="shared" si="11"/>
        <v>23</v>
      </c>
      <c r="Q64" s="1029">
        <f t="shared" si="11"/>
        <v>1</v>
      </c>
      <c r="R64" s="1029">
        <f t="shared" si="11"/>
        <v>0</v>
      </c>
      <c r="S64" s="1029">
        <f t="shared" si="11"/>
        <v>5</v>
      </c>
      <c r="T64" s="1168">
        <f t="shared" si="11"/>
        <v>0</v>
      </c>
      <c r="U64" s="1169">
        <f t="shared" si="11"/>
        <v>0</v>
      </c>
      <c r="V64" s="1029">
        <f t="shared" si="11"/>
        <v>1</v>
      </c>
      <c r="W64" s="1029">
        <f t="shared" si="11"/>
        <v>10</v>
      </c>
      <c r="X64" s="1029">
        <f t="shared" si="11"/>
        <v>1</v>
      </c>
      <c r="Y64" s="1029">
        <f t="shared" si="11"/>
        <v>2</v>
      </c>
      <c r="Z64" s="1029">
        <f t="shared" si="11"/>
        <v>12</v>
      </c>
      <c r="AA64" s="1029">
        <f t="shared" si="11"/>
        <v>6</v>
      </c>
      <c r="AB64" s="1029">
        <f t="shared" si="11"/>
        <v>0</v>
      </c>
      <c r="AC64" s="1029">
        <f t="shared" si="11"/>
        <v>10</v>
      </c>
      <c r="AD64" s="1029">
        <f t="shared" si="11"/>
        <v>8</v>
      </c>
      <c r="AE64" s="1029">
        <f t="shared" si="11"/>
        <v>1</v>
      </c>
      <c r="AF64" s="1029">
        <f t="shared" si="11"/>
        <v>4</v>
      </c>
      <c r="AG64" s="1029">
        <f t="shared" si="11"/>
        <v>20</v>
      </c>
      <c r="AH64" s="1029">
        <f t="shared" si="11"/>
        <v>15</v>
      </c>
      <c r="AI64" s="1029">
        <f t="shared" si="11"/>
        <v>6</v>
      </c>
      <c r="AJ64" s="1029">
        <f t="shared" si="11"/>
        <v>0</v>
      </c>
      <c r="AK64" s="1029">
        <f t="shared" si="11"/>
        <v>0</v>
      </c>
      <c r="AL64" s="1029">
        <f t="shared" si="11"/>
        <v>6</v>
      </c>
      <c r="AM64" s="1029">
        <f t="shared" si="11"/>
        <v>0</v>
      </c>
      <c r="AN64" s="1029">
        <f t="shared" si="11"/>
        <v>1</v>
      </c>
      <c r="AO64" s="1170">
        <f t="shared" si="11"/>
        <v>0</v>
      </c>
    </row>
    <row r="65" spans="1:41" s="720" customFormat="1" ht="12.75" customHeight="1">
      <c r="A65" s="588"/>
      <c r="B65" s="605" t="s">
        <v>629</v>
      </c>
      <c r="C65" s="578">
        <v>70</v>
      </c>
      <c r="D65" s="634">
        <v>27</v>
      </c>
      <c r="E65" s="578">
        <v>1</v>
      </c>
      <c r="F65" s="578" t="s">
        <v>332</v>
      </c>
      <c r="G65" s="578">
        <v>6</v>
      </c>
      <c r="H65" s="578">
        <v>3</v>
      </c>
      <c r="I65" s="578">
        <v>2</v>
      </c>
      <c r="J65" s="578" t="s">
        <v>332</v>
      </c>
      <c r="K65" s="578">
        <v>11</v>
      </c>
      <c r="L65" s="578">
        <v>1</v>
      </c>
      <c r="M65" s="578" t="s">
        <v>332</v>
      </c>
      <c r="N65" s="578" t="s">
        <v>332</v>
      </c>
      <c r="O65" s="578">
        <v>10</v>
      </c>
      <c r="P65" s="578">
        <v>13</v>
      </c>
      <c r="Q65" s="578">
        <v>1</v>
      </c>
      <c r="R65" s="578" t="s">
        <v>332</v>
      </c>
      <c r="S65" s="578">
        <v>1</v>
      </c>
      <c r="T65" s="627" t="s">
        <v>332</v>
      </c>
      <c r="U65" s="626" t="s">
        <v>332</v>
      </c>
      <c r="V65" s="578">
        <v>1</v>
      </c>
      <c r="W65" s="578">
        <v>2</v>
      </c>
      <c r="X65" s="578">
        <v>1</v>
      </c>
      <c r="Y65" s="578">
        <v>2</v>
      </c>
      <c r="Z65" s="578">
        <v>6</v>
      </c>
      <c r="AA65" s="578">
        <v>3</v>
      </c>
      <c r="AB65" s="578" t="s">
        <v>332</v>
      </c>
      <c r="AC65" s="578">
        <v>5</v>
      </c>
      <c r="AD65" s="578">
        <v>4</v>
      </c>
      <c r="AE65" s="578">
        <v>1</v>
      </c>
      <c r="AF65" s="578">
        <v>1</v>
      </c>
      <c r="AG65" s="578">
        <v>7</v>
      </c>
      <c r="AH65" s="578">
        <v>6</v>
      </c>
      <c r="AI65" s="578">
        <v>5</v>
      </c>
      <c r="AJ65" s="578" t="s">
        <v>332</v>
      </c>
      <c r="AK65" s="578" t="s">
        <v>332</v>
      </c>
      <c r="AL65" s="578">
        <v>1</v>
      </c>
      <c r="AM65" s="578" t="s">
        <v>332</v>
      </c>
      <c r="AN65" s="578" t="s">
        <v>332</v>
      </c>
      <c r="AO65" s="628" t="s">
        <v>332</v>
      </c>
    </row>
    <row r="66" spans="1:41" s="720" customFormat="1" ht="12.75" customHeight="1">
      <c r="A66" s="591"/>
      <c r="B66" s="606" t="s">
        <v>630</v>
      </c>
      <c r="C66" s="595">
        <v>113</v>
      </c>
      <c r="D66" s="636">
        <v>48</v>
      </c>
      <c r="E66" s="595">
        <v>1</v>
      </c>
      <c r="F66" s="595">
        <v>3</v>
      </c>
      <c r="G66" s="595">
        <v>13</v>
      </c>
      <c r="H66" s="595">
        <v>8</v>
      </c>
      <c r="I66" s="595">
        <v>2</v>
      </c>
      <c r="J66" s="595">
        <v>1</v>
      </c>
      <c r="K66" s="595">
        <v>19</v>
      </c>
      <c r="L66" s="595">
        <v>7</v>
      </c>
      <c r="M66" s="595">
        <v>5</v>
      </c>
      <c r="N66" s="595" t="s">
        <v>332</v>
      </c>
      <c r="O66" s="595">
        <v>21</v>
      </c>
      <c r="P66" s="595">
        <v>10</v>
      </c>
      <c r="Q66" s="595" t="s">
        <v>332</v>
      </c>
      <c r="R66" s="595" t="s">
        <v>332</v>
      </c>
      <c r="S66" s="595">
        <v>4</v>
      </c>
      <c r="T66" s="631" t="s">
        <v>332</v>
      </c>
      <c r="U66" s="632" t="s">
        <v>332</v>
      </c>
      <c r="V66" s="595" t="s">
        <v>332</v>
      </c>
      <c r="W66" s="595">
        <v>8</v>
      </c>
      <c r="X66" s="595" t="s">
        <v>332</v>
      </c>
      <c r="Y66" s="595" t="s">
        <v>332</v>
      </c>
      <c r="Z66" s="595">
        <v>6</v>
      </c>
      <c r="AA66" s="595">
        <v>3</v>
      </c>
      <c r="AB66" s="595" t="s">
        <v>332</v>
      </c>
      <c r="AC66" s="595">
        <v>5</v>
      </c>
      <c r="AD66" s="595">
        <v>4</v>
      </c>
      <c r="AE66" s="595" t="s">
        <v>332</v>
      </c>
      <c r="AF66" s="595">
        <v>3</v>
      </c>
      <c r="AG66" s="595">
        <v>13</v>
      </c>
      <c r="AH66" s="595">
        <v>9</v>
      </c>
      <c r="AI66" s="595">
        <v>1</v>
      </c>
      <c r="AJ66" s="595" t="s">
        <v>332</v>
      </c>
      <c r="AK66" s="595" t="s">
        <v>332</v>
      </c>
      <c r="AL66" s="595">
        <v>5</v>
      </c>
      <c r="AM66" s="595" t="s">
        <v>332</v>
      </c>
      <c r="AN66" s="595">
        <v>1</v>
      </c>
      <c r="AO66" s="633" t="s">
        <v>332</v>
      </c>
    </row>
    <row r="67" spans="1:41" s="1135" customFormat="1" ht="12.75" customHeight="1">
      <c r="A67" s="586" t="s">
        <v>631</v>
      </c>
      <c r="B67" s="589"/>
      <c r="C67" s="1027">
        <v>264</v>
      </c>
      <c r="D67" s="1027">
        <f aca="true" t="shared" si="12" ref="D67:AO67">SUM(D68:D70)</f>
        <v>113</v>
      </c>
      <c r="E67" s="1027">
        <f t="shared" si="12"/>
        <v>5</v>
      </c>
      <c r="F67" s="1027">
        <f t="shared" si="12"/>
        <v>16</v>
      </c>
      <c r="G67" s="1027">
        <f t="shared" si="12"/>
        <v>32</v>
      </c>
      <c r="H67" s="1027">
        <f t="shared" si="12"/>
        <v>18</v>
      </c>
      <c r="I67" s="1027">
        <f t="shared" si="12"/>
        <v>8</v>
      </c>
      <c r="J67" s="1027">
        <f t="shared" si="12"/>
        <v>6</v>
      </c>
      <c r="K67" s="1027">
        <f t="shared" si="12"/>
        <v>33</v>
      </c>
      <c r="L67" s="1027">
        <f t="shared" si="12"/>
        <v>14</v>
      </c>
      <c r="M67" s="1027">
        <f t="shared" si="12"/>
        <v>3</v>
      </c>
      <c r="N67" s="1027">
        <f t="shared" si="12"/>
        <v>2</v>
      </c>
      <c r="O67" s="1027">
        <f t="shared" si="12"/>
        <v>53</v>
      </c>
      <c r="P67" s="1027">
        <f t="shared" si="12"/>
        <v>26</v>
      </c>
      <c r="Q67" s="1027">
        <f t="shared" si="12"/>
        <v>4</v>
      </c>
      <c r="R67" s="1027">
        <f t="shared" si="12"/>
        <v>0</v>
      </c>
      <c r="S67" s="1027">
        <f t="shared" si="12"/>
        <v>5</v>
      </c>
      <c r="T67" s="1165">
        <f t="shared" si="12"/>
        <v>2</v>
      </c>
      <c r="U67" s="1166">
        <f t="shared" si="12"/>
        <v>1</v>
      </c>
      <c r="V67" s="1027">
        <f t="shared" si="12"/>
        <v>1</v>
      </c>
      <c r="W67" s="1027">
        <f t="shared" si="12"/>
        <v>11</v>
      </c>
      <c r="X67" s="1027">
        <f t="shared" si="12"/>
        <v>0</v>
      </c>
      <c r="Y67" s="1027">
        <f t="shared" si="12"/>
        <v>2</v>
      </c>
      <c r="Z67" s="1027">
        <f t="shared" si="12"/>
        <v>12</v>
      </c>
      <c r="AA67" s="1027">
        <f t="shared" si="12"/>
        <v>10</v>
      </c>
      <c r="AB67" s="1027">
        <f t="shared" si="12"/>
        <v>1</v>
      </c>
      <c r="AC67" s="1027">
        <f t="shared" si="12"/>
        <v>11</v>
      </c>
      <c r="AD67" s="1027">
        <f t="shared" si="12"/>
        <v>9</v>
      </c>
      <c r="AE67" s="1027">
        <f t="shared" si="12"/>
        <v>0</v>
      </c>
      <c r="AF67" s="1027">
        <f t="shared" si="12"/>
        <v>8</v>
      </c>
      <c r="AG67" s="1027">
        <f t="shared" si="12"/>
        <v>21</v>
      </c>
      <c r="AH67" s="1027">
        <f t="shared" si="12"/>
        <v>20</v>
      </c>
      <c r="AI67" s="1027">
        <f t="shared" si="12"/>
        <v>9</v>
      </c>
      <c r="AJ67" s="1027">
        <f t="shared" si="12"/>
        <v>1</v>
      </c>
      <c r="AK67" s="1027">
        <f t="shared" si="12"/>
        <v>1</v>
      </c>
      <c r="AL67" s="1027">
        <f t="shared" si="12"/>
        <v>15</v>
      </c>
      <c r="AM67" s="1027">
        <f t="shared" si="12"/>
        <v>1</v>
      </c>
      <c r="AN67" s="1027">
        <f t="shared" si="12"/>
        <v>1</v>
      </c>
      <c r="AO67" s="1167">
        <f t="shared" si="12"/>
        <v>0</v>
      </c>
    </row>
    <row r="68" spans="1:41" s="720" customFormat="1" ht="12.75" customHeight="1">
      <c r="A68" s="588"/>
      <c r="B68" s="589" t="s">
        <v>632</v>
      </c>
      <c r="C68" s="578">
        <v>152</v>
      </c>
      <c r="D68" s="634">
        <v>51</v>
      </c>
      <c r="E68" s="578">
        <v>2</v>
      </c>
      <c r="F68" s="578">
        <v>5</v>
      </c>
      <c r="G68" s="578">
        <v>13</v>
      </c>
      <c r="H68" s="578">
        <v>8</v>
      </c>
      <c r="I68" s="578">
        <v>1</v>
      </c>
      <c r="J68" s="578">
        <v>5</v>
      </c>
      <c r="K68" s="578">
        <v>19</v>
      </c>
      <c r="L68" s="578">
        <v>13</v>
      </c>
      <c r="M68" s="578">
        <v>2</v>
      </c>
      <c r="N68" s="578">
        <v>1</v>
      </c>
      <c r="O68" s="578">
        <v>23</v>
      </c>
      <c r="P68" s="578">
        <v>15</v>
      </c>
      <c r="Q68" s="578">
        <v>2</v>
      </c>
      <c r="R68" s="578" t="s">
        <v>332</v>
      </c>
      <c r="S68" s="578">
        <v>5</v>
      </c>
      <c r="T68" s="627">
        <v>1</v>
      </c>
      <c r="U68" s="626">
        <v>1</v>
      </c>
      <c r="V68" s="578" t="s">
        <v>332</v>
      </c>
      <c r="W68" s="578">
        <v>9</v>
      </c>
      <c r="X68" s="578" t="s">
        <v>332</v>
      </c>
      <c r="Y68" s="578">
        <v>1</v>
      </c>
      <c r="Z68" s="578">
        <v>6</v>
      </c>
      <c r="AA68" s="578">
        <v>5</v>
      </c>
      <c r="AB68" s="578">
        <v>1</v>
      </c>
      <c r="AC68" s="578">
        <v>6</v>
      </c>
      <c r="AD68" s="578">
        <v>5</v>
      </c>
      <c r="AE68" s="578" t="s">
        <v>332</v>
      </c>
      <c r="AF68" s="578">
        <v>2</v>
      </c>
      <c r="AG68" s="578">
        <v>6</v>
      </c>
      <c r="AH68" s="578">
        <v>8</v>
      </c>
      <c r="AI68" s="578">
        <v>7</v>
      </c>
      <c r="AJ68" s="578">
        <v>1</v>
      </c>
      <c r="AK68" s="578">
        <v>1</v>
      </c>
      <c r="AL68" s="578">
        <v>15</v>
      </c>
      <c r="AM68" s="578" t="s">
        <v>332</v>
      </c>
      <c r="AN68" s="578">
        <v>1</v>
      </c>
      <c r="AO68" s="628" t="s">
        <v>332</v>
      </c>
    </row>
    <row r="69" spans="1:41" s="720" customFormat="1" ht="12.75" customHeight="1">
      <c r="A69" s="588"/>
      <c r="B69" s="589" t="s">
        <v>346</v>
      </c>
      <c r="C69" s="578">
        <v>53</v>
      </c>
      <c r="D69" s="634">
        <v>32</v>
      </c>
      <c r="E69" s="578">
        <v>2</v>
      </c>
      <c r="F69" s="578">
        <v>6</v>
      </c>
      <c r="G69" s="578">
        <v>12</v>
      </c>
      <c r="H69" s="578">
        <v>6</v>
      </c>
      <c r="I69" s="578">
        <v>4</v>
      </c>
      <c r="J69" s="578">
        <v>1</v>
      </c>
      <c r="K69" s="578">
        <v>9</v>
      </c>
      <c r="L69" s="578">
        <v>1</v>
      </c>
      <c r="M69" s="578">
        <v>1</v>
      </c>
      <c r="N69" s="578" t="s">
        <v>332</v>
      </c>
      <c r="O69" s="578">
        <v>14</v>
      </c>
      <c r="P69" s="578">
        <v>6</v>
      </c>
      <c r="Q69" s="578">
        <v>2</v>
      </c>
      <c r="R69" s="578" t="s">
        <v>332</v>
      </c>
      <c r="S69" s="578" t="s">
        <v>332</v>
      </c>
      <c r="T69" s="627">
        <v>1</v>
      </c>
      <c r="U69" s="626" t="s">
        <v>332</v>
      </c>
      <c r="V69" s="578">
        <v>1</v>
      </c>
      <c r="W69" s="578">
        <v>2</v>
      </c>
      <c r="X69" s="578" t="s">
        <v>332</v>
      </c>
      <c r="Y69" s="578" t="s">
        <v>332</v>
      </c>
      <c r="Z69" s="578">
        <v>2</v>
      </c>
      <c r="AA69" s="578">
        <v>3</v>
      </c>
      <c r="AB69" s="578" t="s">
        <v>332</v>
      </c>
      <c r="AC69" s="578">
        <v>3</v>
      </c>
      <c r="AD69" s="578">
        <v>2</v>
      </c>
      <c r="AE69" s="578" t="s">
        <v>332</v>
      </c>
      <c r="AF69" s="578">
        <v>5</v>
      </c>
      <c r="AG69" s="578">
        <v>9</v>
      </c>
      <c r="AH69" s="578">
        <v>8</v>
      </c>
      <c r="AI69" s="578">
        <v>2</v>
      </c>
      <c r="AJ69" s="578" t="s">
        <v>332</v>
      </c>
      <c r="AK69" s="578" t="s">
        <v>332</v>
      </c>
      <c r="AL69" s="578" t="s">
        <v>332</v>
      </c>
      <c r="AM69" s="578">
        <v>1</v>
      </c>
      <c r="AN69" s="578" t="s">
        <v>332</v>
      </c>
      <c r="AO69" s="628" t="s">
        <v>332</v>
      </c>
    </row>
    <row r="70" spans="1:41" s="720" customFormat="1" ht="12.75" customHeight="1" thickBot="1">
      <c r="A70" s="607"/>
      <c r="B70" s="608" t="s">
        <v>347</v>
      </c>
      <c r="C70" s="610">
        <v>59</v>
      </c>
      <c r="D70" s="643">
        <v>30</v>
      </c>
      <c r="E70" s="610">
        <v>1</v>
      </c>
      <c r="F70" s="610">
        <v>5</v>
      </c>
      <c r="G70" s="610">
        <v>7</v>
      </c>
      <c r="H70" s="610">
        <v>4</v>
      </c>
      <c r="I70" s="610">
        <v>3</v>
      </c>
      <c r="J70" s="610" t="s">
        <v>332</v>
      </c>
      <c r="K70" s="610">
        <v>5</v>
      </c>
      <c r="L70" s="610" t="s">
        <v>332</v>
      </c>
      <c r="M70" s="610" t="s">
        <v>332</v>
      </c>
      <c r="N70" s="610">
        <v>1</v>
      </c>
      <c r="O70" s="610">
        <v>16</v>
      </c>
      <c r="P70" s="610">
        <v>5</v>
      </c>
      <c r="Q70" s="610" t="s">
        <v>332</v>
      </c>
      <c r="R70" s="610" t="s">
        <v>332</v>
      </c>
      <c r="S70" s="610" t="s">
        <v>332</v>
      </c>
      <c r="T70" s="644" t="s">
        <v>332</v>
      </c>
      <c r="U70" s="645" t="s">
        <v>332</v>
      </c>
      <c r="V70" s="610" t="s">
        <v>332</v>
      </c>
      <c r="W70" s="610" t="s">
        <v>332</v>
      </c>
      <c r="X70" s="610" t="s">
        <v>332</v>
      </c>
      <c r="Y70" s="610">
        <v>1</v>
      </c>
      <c r="Z70" s="610">
        <v>4</v>
      </c>
      <c r="AA70" s="610">
        <v>2</v>
      </c>
      <c r="AB70" s="610" t="s">
        <v>332</v>
      </c>
      <c r="AC70" s="610">
        <v>2</v>
      </c>
      <c r="AD70" s="610">
        <v>2</v>
      </c>
      <c r="AE70" s="610" t="s">
        <v>332</v>
      </c>
      <c r="AF70" s="610">
        <v>1</v>
      </c>
      <c r="AG70" s="610">
        <v>6</v>
      </c>
      <c r="AH70" s="610">
        <v>4</v>
      </c>
      <c r="AI70" s="610" t="s">
        <v>332</v>
      </c>
      <c r="AJ70" s="610" t="s">
        <v>332</v>
      </c>
      <c r="AK70" s="610" t="s">
        <v>332</v>
      </c>
      <c r="AL70" s="610" t="s">
        <v>332</v>
      </c>
      <c r="AM70" s="610" t="s">
        <v>332</v>
      </c>
      <c r="AN70" s="610" t="s">
        <v>332</v>
      </c>
      <c r="AO70" s="646" t="s">
        <v>332</v>
      </c>
    </row>
    <row r="71" spans="23:25" s="793" customFormat="1" ht="12">
      <c r="W71" s="775"/>
      <c r="X71" s="775"/>
      <c r="Y71" s="775"/>
    </row>
    <row r="72" spans="23:25" s="793" customFormat="1" ht="12">
      <c r="W72" s="775"/>
      <c r="X72" s="775"/>
      <c r="Y72" s="775"/>
    </row>
    <row r="73" spans="21:28" s="793" customFormat="1" ht="12">
      <c r="U73" s="796"/>
      <c r="W73" s="775"/>
      <c r="X73" s="775"/>
      <c r="Y73" s="775"/>
      <c r="Z73" s="775"/>
      <c r="AA73" s="775"/>
      <c r="AB73" s="775"/>
    </row>
    <row r="74" spans="21:28" s="793" customFormat="1" ht="12">
      <c r="U74" s="796"/>
      <c r="W74" s="775"/>
      <c r="X74" s="775"/>
      <c r="Y74" s="775"/>
      <c r="Z74" s="775"/>
      <c r="AA74" s="775"/>
      <c r="AB74" s="775"/>
    </row>
    <row r="75" spans="21:28" s="793" customFormat="1" ht="12">
      <c r="U75" s="796"/>
      <c r="W75" s="775"/>
      <c r="X75" s="775"/>
      <c r="Y75" s="775"/>
      <c r="Z75" s="775"/>
      <c r="AA75" s="775"/>
      <c r="AB75" s="775"/>
    </row>
    <row r="76" spans="21:28" s="793" customFormat="1" ht="12">
      <c r="U76" s="796"/>
      <c r="W76" s="775"/>
      <c r="X76" s="775"/>
      <c r="Y76" s="775"/>
      <c r="Z76" s="775"/>
      <c r="AA76" s="775"/>
      <c r="AB76" s="775"/>
    </row>
    <row r="77" spans="21:28" s="793" customFormat="1" ht="12">
      <c r="U77" s="796"/>
      <c r="W77" s="775"/>
      <c r="X77" s="775"/>
      <c r="Y77" s="775"/>
      <c r="Z77" s="775"/>
      <c r="AA77" s="775"/>
      <c r="AB77" s="775"/>
    </row>
    <row r="78" spans="21:28" s="793" customFormat="1" ht="12">
      <c r="U78" s="796"/>
      <c r="W78" s="775"/>
      <c r="X78" s="775"/>
      <c r="Y78" s="775"/>
      <c r="Z78" s="775"/>
      <c r="AA78" s="775"/>
      <c r="AB78" s="775"/>
    </row>
    <row r="79" spans="21:28" s="793" customFormat="1" ht="12">
      <c r="U79" s="796"/>
      <c r="W79" s="775"/>
      <c r="X79" s="775"/>
      <c r="Y79" s="775"/>
      <c r="Z79" s="775"/>
      <c r="AA79" s="775"/>
      <c r="AB79" s="775"/>
    </row>
    <row r="80" spans="21:28" s="793" customFormat="1" ht="12">
      <c r="U80" s="796"/>
      <c r="W80" s="775"/>
      <c r="X80" s="775"/>
      <c r="Y80" s="775"/>
      <c r="Z80" s="775"/>
      <c r="AA80" s="775"/>
      <c r="AB80" s="775"/>
    </row>
    <row r="81" spans="21:28" s="720" customFormat="1" ht="12">
      <c r="U81" s="722"/>
      <c r="W81" s="775"/>
      <c r="X81" s="775"/>
      <c r="Y81" s="775"/>
      <c r="Z81" s="775"/>
      <c r="AA81" s="775"/>
      <c r="AB81" s="775"/>
    </row>
    <row r="82" spans="21:28" s="720" customFormat="1" ht="12">
      <c r="U82" s="722"/>
      <c r="W82" s="775"/>
      <c r="X82" s="775"/>
      <c r="Y82" s="775"/>
      <c r="Z82" s="775"/>
      <c r="AA82" s="775"/>
      <c r="AB82" s="775"/>
    </row>
    <row r="83" spans="21:28" s="720" customFormat="1" ht="12">
      <c r="U83" s="722"/>
      <c r="W83" s="775"/>
      <c r="X83" s="775"/>
      <c r="Y83" s="775"/>
      <c r="Z83" s="775"/>
      <c r="AA83" s="775"/>
      <c r="AB83" s="775"/>
    </row>
    <row r="84" spans="21:28" s="720" customFormat="1" ht="12">
      <c r="U84" s="722"/>
      <c r="W84" s="775"/>
      <c r="X84" s="775"/>
      <c r="Y84" s="775"/>
      <c r="Z84" s="775"/>
      <c r="AA84" s="775"/>
      <c r="AB84" s="775"/>
    </row>
    <row r="85" spans="21:28" s="720" customFormat="1" ht="12">
      <c r="U85" s="722"/>
      <c r="W85" s="775"/>
      <c r="X85" s="775"/>
      <c r="Y85" s="775"/>
      <c r="Z85" s="775"/>
      <c r="AA85" s="775"/>
      <c r="AB85" s="775"/>
    </row>
    <row r="86" spans="21:28" s="720" customFormat="1" ht="12">
      <c r="U86" s="722"/>
      <c r="W86" s="775"/>
      <c r="X86" s="775"/>
      <c r="Y86" s="775"/>
      <c r="Z86" s="775"/>
      <c r="AA86" s="775"/>
      <c r="AB86" s="775"/>
    </row>
    <row r="87" spans="21:28" s="720" customFormat="1" ht="12">
      <c r="U87" s="722"/>
      <c r="W87" s="775"/>
      <c r="X87" s="775"/>
      <c r="Y87" s="775"/>
      <c r="Z87" s="775"/>
      <c r="AA87" s="775"/>
      <c r="AB87" s="775"/>
    </row>
    <row r="88" spans="21:28" s="720" customFormat="1" ht="12">
      <c r="U88" s="722"/>
      <c r="W88" s="775"/>
      <c r="X88" s="775"/>
      <c r="Y88" s="775"/>
      <c r="Z88" s="775"/>
      <c r="AA88" s="775"/>
      <c r="AB88" s="775"/>
    </row>
    <row r="89" spans="21:28" s="720" customFormat="1" ht="12">
      <c r="U89" s="722"/>
      <c r="W89" s="775"/>
      <c r="X89" s="775"/>
      <c r="Y89" s="775"/>
      <c r="Z89" s="775"/>
      <c r="AA89" s="775"/>
      <c r="AB89" s="775"/>
    </row>
    <row r="90" spans="21:28" s="720" customFormat="1" ht="12">
      <c r="U90" s="722"/>
      <c r="W90" s="775"/>
      <c r="X90" s="775"/>
      <c r="Y90" s="775"/>
      <c r="Z90" s="775"/>
      <c r="AA90" s="775"/>
      <c r="AB90" s="775"/>
    </row>
    <row r="91" spans="21:28" s="720" customFormat="1" ht="12">
      <c r="U91" s="722"/>
      <c r="W91" s="775"/>
      <c r="X91" s="775"/>
      <c r="Y91" s="775"/>
      <c r="Z91" s="775"/>
      <c r="AA91" s="775"/>
      <c r="AB91" s="775"/>
    </row>
    <row r="92" spans="21:28" s="720" customFormat="1" ht="12">
      <c r="U92" s="722"/>
      <c r="W92" s="775"/>
      <c r="X92" s="775"/>
      <c r="Y92" s="775"/>
      <c r="Z92" s="775"/>
      <c r="AA92" s="775"/>
      <c r="AB92" s="775"/>
    </row>
    <row r="93" spans="21:28" s="720" customFormat="1" ht="12">
      <c r="U93" s="722"/>
      <c r="W93" s="775"/>
      <c r="X93" s="775"/>
      <c r="Y93" s="775"/>
      <c r="Z93" s="775"/>
      <c r="AA93" s="775"/>
      <c r="AB93" s="775"/>
    </row>
    <row r="94" spans="21:28" s="720" customFormat="1" ht="12">
      <c r="U94" s="722"/>
      <c r="W94" s="775"/>
      <c r="X94" s="775"/>
      <c r="Y94" s="775"/>
      <c r="Z94" s="775"/>
      <c r="AA94" s="775"/>
      <c r="AB94" s="775"/>
    </row>
    <row r="95" spans="21:28" s="720" customFormat="1" ht="12">
      <c r="U95" s="722"/>
      <c r="W95" s="775"/>
      <c r="X95" s="775"/>
      <c r="Y95" s="775"/>
      <c r="Z95" s="775"/>
      <c r="AA95" s="775"/>
      <c r="AB95" s="775"/>
    </row>
    <row r="96" spans="21:28" s="720" customFormat="1" ht="12">
      <c r="U96" s="722"/>
      <c r="W96" s="775"/>
      <c r="X96" s="775"/>
      <c r="Y96" s="775"/>
      <c r="Z96" s="775"/>
      <c r="AA96" s="775"/>
      <c r="AB96" s="775"/>
    </row>
    <row r="97" spans="21:28" s="720" customFormat="1" ht="12">
      <c r="U97" s="722"/>
      <c r="W97" s="775"/>
      <c r="X97" s="775"/>
      <c r="Y97" s="775"/>
      <c r="Z97" s="775"/>
      <c r="AA97" s="775"/>
      <c r="AB97" s="775"/>
    </row>
    <row r="98" spans="21:28" s="720" customFormat="1" ht="12">
      <c r="U98" s="722"/>
      <c r="W98" s="775"/>
      <c r="X98" s="775"/>
      <c r="Y98" s="775"/>
      <c r="Z98" s="775"/>
      <c r="AA98" s="775"/>
      <c r="AB98" s="775"/>
    </row>
    <row r="99" spans="21:28" s="720" customFormat="1" ht="12">
      <c r="U99" s="722"/>
      <c r="W99" s="775"/>
      <c r="X99" s="775"/>
      <c r="Y99" s="775"/>
      <c r="Z99" s="775"/>
      <c r="AA99" s="775"/>
      <c r="AB99" s="775"/>
    </row>
    <row r="100" spans="21:28" s="720" customFormat="1" ht="12">
      <c r="U100" s="722"/>
      <c r="W100" s="775"/>
      <c r="X100" s="775"/>
      <c r="Y100" s="775"/>
      <c r="Z100" s="775"/>
      <c r="AA100" s="775"/>
      <c r="AB100" s="775"/>
    </row>
    <row r="101" spans="21:28" s="720" customFormat="1" ht="12">
      <c r="U101" s="722"/>
      <c r="W101" s="775"/>
      <c r="X101" s="775"/>
      <c r="Y101" s="775"/>
      <c r="Z101" s="775"/>
      <c r="AA101" s="775"/>
      <c r="AB101" s="775"/>
    </row>
    <row r="102" spans="21:28" s="720" customFormat="1" ht="12">
      <c r="U102" s="722"/>
      <c r="W102" s="775"/>
      <c r="X102" s="775"/>
      <c r="Y102" s="775"/>
      <c r="Z102" s="775"/>
      <c r="AA102" s="775"/>
      <c r="AB102" s="775"/>
    </row>
    <row r="103" spans="21:28" s="720" customFormat="1" ht="12">
      <c r="U103" s="722"/>
      <c r="W103" s="775"/>
      <c r="X103" s="775"/>
      <c r="Y103" s="775"/>
      <c r="Z103" s="775"/>
      <c r="AA103" s="775"/>
      <c r="AB103" s="775"/>
    </row>
    <row r="104" spans="21:28" s="720" customFormat="1" ht="12">
      <c r="U104" s="722"/>
      <c r="W104" s="775"/>
      <c r="X104" s="775"/>
      <c r="Y104" s="775"/>
      <c r="Z104" s="775"/>
      <c r="AA104" s="775"/>
      <c r="AB104" s="775"/>
    </row>
    <row r="105" spans="21:28" s="720" customFormat="1" ht="12">
      <c r="U105" s="722"/>
      <c r="W105" s="775"/>
      <c r="X105" s="775"/>
      <c r="Y105" s="775"/>
      <c r="Z105" s="775"/>
      <c r="AA105" s="775"/>
      <c r="AB105" s="775"/>
    </row>
    <row r="106" spans="21:28" s="720" customFormat="1" ht="12">
      <c r="U106" s="722"/>
      <c r="W106" s="775"/>
      <c r="X106" s="775"/>
      <c r="Y106" s="775"/>
      <c r="Z106" s="775"/>
      <c r="AA106" s="775"/>
      <c r="AB106" s="775"/>
    </row>
    <row r="107" spans="21:28" s="720" customFormat="1" ht="12">
      <c r="U107" s="722"/>
      <c r="W107" s="775"/>
      <c r="X107" s="775"/>
      <c r="Y107" s="775"/>
      <c r="Z107" s="775"/>
      <c r="AA107" s="775"/>
      <c r="AB107" s="775"/>
    </row>
    <row r="108" spans="21:28" s="720" customFormat="1" ht="12">
      <c r="U108" s="722"/>
      <c r="W108" s="775"/>
      <c r="X108" s="775"/>
      <c r="Y108" s="775"/>
      <c r="Z108" s="775"/>
      <c r="AA108" s="775"/>
      <c r="AB108" s="775"/>
    </row>
    <row r="109" spans="21:28" s="720" customFormat="1" ht="12">
      <c r="U109" s="722"/>
      <c r="W109" s="775"/>
      <c r="X109" s="775"/>
      <c r="Y109" s="775"/>
      <c r="Z109" s="775"/>
      <c r="AA109" s="775"/>
      <c r="AB109" s="775"/>
    </row>
    <row r="110" spans="21:28" s="720" customFormat="1" ht="12">
      <c r="U110" s="722"/>
      <c r="W110" s="775"/>
      <c r="X110" s="775"/>
      <c r="Y110" s="775"/>
      <c r="Z110" s="775"/>
      <c r="AA110" s="775"/>
      <c r="AB110" s="775"/>
    </row>
    <row r="111" spans="21:28" s="720" customFormat="1" ht="12">
      <c r="U111" s="722"/>
      <c r="W111" s="775"/>
      <c r="X111" s="775"/>
      <c r="Y111" s="775"/>
      <c r="Z111" s="775"/>
      <c r="AA111" s="775"/>
      <c r="AB111" s="775"/>
    </row>
    <row r="112" spans="21:28" s="720" customFormat="1" ht="12">
      <c r="U112" s="722"/>
      <c r="W112" s="775"/>
      <c r="X112" s="775"/>
      <c r="Y112" s="775"/>
      <c r="Z112" s="775"/>
      <c r="AA112" s="775"/>
      <c r="AB112" s="775"/>
    </row>
    <row r="113" spans="21:28" s="720" customFormat="1" ht="12">
      <c r="U113" s="722"/>
      <c r="W113" s="775"/>
      <c r="X113" s="775"/>
      <c r="Y113" s="775"/>
      <c r="Z113" s="775"/>
      <c r="AA113" s="775"/>
      <c r="AB113" s="775"/>
    </row>
    <row r="114" spans="21:28" s="720" customFormat="1" ht="12">
      <c r="U114" s="722"/>
      <c r="W114" s="775"/>
      <c r="X114" s="775"/>
      <c r="Y114" s="775"/>
      <c r="Z114" s="775"/>
      <c r="AA114" s="775"/>
      <c r="AB114" s="775"/>
    </row>
    <row r="115" spans="21:28" s="720" customFormat="1" ht="12">
      <c r="U115" s="722"/>
      <c r="W115" s="775"/>
      <c r="X115" s="775"/>
      <c r="Y115" s="775"/>
      <c r="Z115" s="775"/>
      <c r="AA115" s="775"/>
      <c r="AB115" s="775"/>
    </row>
    <row r="116" spans="21:28" s="720" customFormat="1" ht="12">
      <c r="U116" s="722"/>
      <c r="W116" s="775"/>
      <c r="X116" s="775"/>
      <c r="Y116" s="775"/>
      <c r="Z116" s="775"/>
      <c r="AA116" s="775"/>
      <c r="AB116" s="775"/>
    </row>
    <row r="117" spans="21:28" s="720" customFormat="1" ht="12">
      <c r="U117" s="722"/>
      <c r="W117" s="775"/>
      <c r="X117" s="775"/>
      <c r="Y117" s="775"/>
      <c r="Z117" s="775"/>
      <c r="AA117" s="775"/>
      <c r="AB117" s="775"/>
    </row>
    <row r="118" spans="21:28" s="720" customFormat="1" ht="12">
      <c r="U118" s="722"/>
      <c r="W118" s="775"/>
      <c r="X118" s="775"/>
      <c r="Y118" s="775"/>
      <c r="Z118" s="775"/>
      <c r="AA118" s="775"/>
      <c r="AB118" s="775"/>
    </row>
    <row r="119" spans="6:28" s="720" customFormat="1" ht="21">
      <c r="F119" s="877"/>
      <c r="U119" s="722"/>
      <c r="W119" s="775"/>
      <c r="X119" s="775"/>
      <c r="Y119" s="775"/>
      <c r="Z119" s="775"/>
      <c r="AA119" s="775"/>
      <c r="AB119" s="775"/>
    </row>
    <row r="120" spans="21:28" s="720" customFormat="1" ht="12">
      <c r="U120" s="722"/>
      <c r="W120" s="775"/>
      <c r="X120" s="775"/>
      <c r="Y120" s="775"/>
      <c r="Z120" s="775"/>
      <c r="AA120" s="775"/>
      <c r="AB120" s="775"/>
    </row>
    <row r="121" spans="21:28" s="720" customFormat="1" ht="12">
      <c r="U121" s="722"/>
      <c r="W121" s="775"/>
      <c r="X121" s="775"/>
      <c r="Y121" s="775"/>
      <c r="Z121" s="775"/>
      <c r="AA121" s="775"/>
      <c r="AB121" s="775"/>
    </row>
    <row r="122" spans="21:28" s="720" customFormat="1" ht="12">
      <c r="U122" s="722"/>
      <c r="W122" s="775"/>
      <c r="X122" s="775"/>
      <c r="Y122" s="775"/>
      <c r="Z122" s="775"/>
      <c r="AA122" s="775"/>
      <c r="AB122" s="775"/>
    </row>
    <row r="123" spans="21:28" s="720" customFormat="1" ht="12">
      <c r="U123" s="722"/>
      <c r="W123" s="775"/>
      <c r="X123" s="775"/>
      <c r="Y123" s="775"/>
      <c r="Z123" s="775"/>
      <c r="AA123" s="775"/>
      <c r="AB123" s="775"/>
    </row>
    <row r="124" spans="21:28" s="720" customFormat="1" ht="12">
      <c r="U124" s="722"/>
      <c r="W124" s="775"/>
      <c r="X124" s="775"/>
      <c r="Y124" s="775"/>
      <c r="Z124" s="775"/>
      <c r="AA124" s="775"/>
      <c r="AB124" s="775"/>
    </row>
    <row r="125" spans="21:28" s="720" customFormat="1" ht="12">
      <c r="U125" s="722"/>
      <c r="W125" s="775"/>
      <c r="X125" s="775"/>
      <c r="Y125" s="775"/>
      <c r="Z125" s="775"/>
      <c r="AA125" s="775"/>
      <c r="AB125" s="775"/>
    </row>
    <row r="126" spans="21:28" s="720" customFormat="1" ht="12">
      <c r="U126" s="722"/>
      <c r="W126" s="775"/>
      <c r="X126" s="775"/>
      <c r="Y126" s="775"/>
      <c r="Z126" s="775"/>
      <c r="AA126" s="775"/>
      <c r="AB126" s="775"/>
    </row>
    <row r="127" spans="21:28" s="720" customFormat="1" ht="12">
      <c r="U127" s="722"/>
      <c r="W127" s="775"/>
      <c r="X127" s="775"/>
      <c r="Y127" s="775"/>
      <c r="Z127" s="775"/>
      <c r="AA127" s="775"/>
      <c r="AB127" s="775"/>
    </row>
    <row r="128" spans="21:28" s="720" customFormat="1" ht="12">
      <c r="U128" s="722"/>
      <c r="W128" s="775"/>
      <c r="X128" s="775"/>
      <c r="Y128" s="775"/>
      <c r="Z128" s="775"/>
      <c r="AA128" s="775"/>
      <c r="AB128" s="775"/>
    </row>
    <row r="129" spans="21:28" s="720" customFormat="1" ht="12">
      <c r="U129" s="722"/>
      <c r="W129" s="775"/>
      <c r="X129" s="775"/>
      <c r="Y129" s="775"/>
      <c r="Z129" s="775"/>
      <c r="AA129" s="775"/>
      <c r="AB129" s="775"/>
    </row>
    <row r="130" spans="21:28" s="720" customFormat="1" ht="12">
      <c r="U130" s="722"/>
      <c r="W130" s="775"/>
      <c r="X130" s="775"/>
      <c r="Y130" s="775"/>
      <c r="Z130" s="775"/>
      <c r="AA130" s="775"/>
      <c r="AB130" s="775"/>
    </row>
    <row r="131" spans="21:28" s="720" customFormat="1" ht="12">
      <c r="U131" s="722"/>
      <c r="W131" s="775"/>
      <c r="X131" s="775"/>
      <c r="Y131" s="775"/>
      <c r="Z131" s="775"/>
      <c r="AA131" s="775"/>
      <c r="AB131" s="775"/>
    </row>
    <row r="132" spans="21:28" s="720" customFormat="1" ht="12">
      <c r="U132" s="722"/>
      <c r="W132" s="775"/>
      <c r="X132" s="775"/>
      <c r="Y132" s="775"/>
      <c r="Z132" s="775"/>
      <c r="AA132" s="775"/>
      <c r="AB132" s="775"/>
    </row>
    <row r="133" spans="21:28" s="720" customFormat="1" ht="12">
      <c r="U133" s="722"/>
      <c r="W133" s="775"/>
      <c r="X133" s="775"/>
      <c r="Y133" s="775"/>
      <c r="Z133" s="775"/>
      <c r="AA133" s="775"/>
      <c r="AB133" s="775"/>
    </row>
    <row r="134" spans="21:28" s="720" customFormat="1" ht="12">
      <c r="U134" s="722"/>
      <c r="W134" s="775"/>
      <c r="X134" s="775"/>
      <c r="Y134" s="775"/>
      <c r="Z134" s="775"/>
      <c r="AA134" s="775"/>
      <c r="AB134" s="775"/>
    </row>
    <row r="135" spans="21:28" s="720" customFormat="1" ht="12">
      <c r="U135" s="722"/>
      <c r="W135" s="775"/>
      <c r="X135" s="775"/>
      <c r="Y135" s="775"/>
      <c r="Z135" s="775"/>
      <c r="AA135" s="775"/>
      <c r="AB135" s="775"/>
    </row>
  </sheetData>
  <mergeCells count="39"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  <mergeCell ref="AH4:AH5"/>
    <mergeCell ref="AM4:AM5"/>
    <mergeCell ref="AN4:AN5"/>
    <mergeCell ref="AO4:AO5"/>
    <mergeCell ref="AI4:AI5"/>
    <mergeCell ref="AJ4:AJ5"/>
    <mergeCell ref="AK4:AK5"/>
    <mergeCell ref="AL4:AL5"/>
  </mergeCells>
  <printOptions/>
  <pageMargins left="0.76" right="0.54" top="0.7086614173228347" bottom="0.54" header="0.5118110236220472" footer="0.5118110236220472"/>
  <pageSetup horizontalDpi="300" verticalDpi="3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66"/>
  <sheetViews>
    <sheetView showOutlineSymbols="0" zoomScale="75" zoomScaleNormal="75" workbookViewId="0" topLeftCell="A1">
      <selection activeCell="C22" sqref="C22:F22"/>
    </sheetView>
  </sheetViews>
  <sheetFormatPr defaultColWidth="10.75390625" defaultRowHeight="14.25"/>
  <cols>
    <col min="1" max="1" width="8.625" style="454" customWidth="1"/>
    <col min="2" max="2" width="12.625" style="454" customWidth="1"/>
    <col min="3" max="26" width="4.625" style="454" customWidth="1"/>
    <col min="27" max="40" width="2.625" style="454" customWidth="1"/>
    <col min="41" max="16384" width="10.75390625" style="454" customWidth="1"/>
  </cols>
  <sheetData>
    <row r="1" spans="1:3" ht="34.5" customHeight="1">
      <c r="A1" s="1" t="s">
        <v>129</v>
      </c>
      <c r="B1" s="2"/>
      <c r="C1" s="562"/>
    </row>
    <row r="2" spans="1:3" ht="34.5" customHeight="1" thickBot="1">
      <c r="A2" s="563" t="s">
        <v>252</v>
      </c>
      <c r="B2" s="563"/>
      <c r="C2" s="562"/>
    </row>
    <row r="3" spans="1:26" ht="49.5" customHeight="1">
      <c r="A3" s="3" t="s">
        <v>253</v>
      </c>
      <c r="B3" s="4" t="s">
        <v>130</v>
      </c>
      <c r="C3" s="932" t="s">
        <v>265</v>
      </c>
      <c r="D3" s="1297"/>
      <c r="E3" s="1298"/>
      <c r="F3" s="1302" t="s">
        <v>272</v>
      </c>
      <c r="G3" s="1302"/>
      <c r="H3" s="1302"/>
      <c r="I3" s="947" t="s">
        <v>270</v>
      </c>
      <c r="J3" s="939"/>
      <c r="K3" s="939"/>
      <c r="L3" s="939"/>
      <c r="M3" s="939"/>
      <c r="N3" s="939"/>
      <c r="O3" s="939"/>
      <c r="P3" s="939"/>
      <c r="Q3" s="939"/>
      <c r="R3" s="939"/>
      <c r="S3" s="939"/>
      <c r="T3" s="939"/>
      <c r="U3" s="939"/>
      <c r="V3" s="939"/>
      <c r="W3" s="939"/>
      <c r="X3" s="939"/>
      <c r="Y3" s="939"/>
      <c r="Z3" s="940"/>
    </row>
    <row r="4" spans="1:26" ht="49.5" customHeight="1" thickBot="1">
      <c r="A4" s="5" t="s">
        <v>564</v>
      </c>
      <c r="B4" s="6"/>
      <c r="C4" s="1299"/>
      <c r="D4" s="1300"/>
      <c r="E4" s="1301"/>
      <c r="F4" s="1303"/>
      <c r="G4" s="1303"/>
      <c r="H4" s="1303"/>
      <c r="I4" s="948" t="s">
        <v>265</v>
      </c>
      <c r="J4" s="948"/>
      <c r="K4" s="948"/>
      <c r="L4" s="948" t="s">
        <v>266</v>
      </c>
      <c r="M4" s="948"/>
      <c r="N4" s="948"/>
      <c r="O4" s="948" t="s">
        <v>264</v>
      </c>
      <c r="P4" s="948"/>
      <c r="Q4" s="948"/>
      <c r="R4" s="948" t="s">
        <v>267</v>
      </c>
      <c r="S4" s="948"/>
      <c r="T4" s="948"/>
      <c r="U4" s="948" t="s">
        <v>268</v>
      </c>
      <c r="V4" s="948"/>
      <c r="W4" s="948"/>
      <c r="X4" s="948" t="s">
        <v>269</v>
      </c>
      <c r="Y4" s="948"/>
      <c r="Z4" s="949"/>
    </row>
    <row r="5" spans="1:26" ht="52.5" customHeight="1">
      <c r="A5" s="7" t="s">
        <v>254</v>
      </c>
      <c r="B5" s="8" t="s">
        <v>259</v>
      </c>
      <c r="C5" s="941">
        <f>F5+I5</f>
        <v>353</v>
      </c>
      <c r="D5" s="942"/>
      <c r="E5" s="942"/>
      <c r="F5" s="951">
        <v>32</v>
      </c>
      <c r="G5" s="952"/>
      <c r="H5" s="952"/>
      <c r="I5" s="951">
        <v>321</v>
      </c>
      <c r="J5" s="952"/>
      <c r="K5" s="952"/>
      <c r="L5" s="943"/>
      <c r="M5" s="944"/>
      <c r="N5" s="944"/>
      <c r="O5" s="943"/>
      <c r="P5" s="944"/>
      <c r="Q5" s="944"/>
      <c r="R5" s="943"/>
      <c r="S5" s="944"/>
      <c r="T5" s="944"/>
      <c r="U5" s="943"/>
      <c r="V5" s="944"/>
      <c r="W5" s="944"/>
      <c r="X5" s="943"/>
      <c r="Y5" s="944"/>
      <c r="Z5" s="945"/>
    </row>
    <row r="6" spans="1:26" ht="52.5" customHeight="1">
      <c r="A6" s="9" t="s">
        <v>255</v>
      </c>
      <c r="B6" s="10" t="s">
        <v>259</v>
      </c>
      <c r="C6" s="1295">
        <f>F6+I6</f>
        <v>64972</v>
      </c>
      <c r="D6" s="1296"/>
      <c r="E6" s="1296"/>
      <c r="F6" s="1281">
        <v>10135</v>
      </c>
      <c r="G6" s="1291"/>
      <c r="H6" s="1291"/>
      <c r="I6" s="1295">
        <f>SUM(L6:Z6)</f>
        <v>54837</v>
      </c>
      <c r="J6" s="1296"/>
      <c r="K6" s="1296"/>
      <c r="L6" s="1281">
        <v>1748</v>
      </c>
      <c r="M6" s="1291"/>
      <c r="N6" s="1291"/>
      <c r="O6" s="1281">
        <v>44</v>
      </c>
      <c r="P6" s="1291"/>
      <c r="Q6" s="1291"/>
      <c r="R6" s="1281">
        <v>441</v>
      </c>
      <c r="S6" s="1291"/>
      <c r="T6" s="1291"/>
      <c r="U6" s="1281">
        <v>14608</v>
      </c>
      <c r="V6" s="1291"/>
      <c r="W6" s="1291"/>
      <c r="X6" s="1281">
        <v>37996</v>
      </c>
      <c r="Y6" s="1291"/>
      <c r="Z6" s="1292"/>
    </row>
    <row r="7" spans="1:26" ht="52.5" customHeight="1">
      <c r="A7" s="9" t="s">
        <v>131</v>
      </c>
      <c r="B7" s="11" t="s">
        <v>132</v>
      </c>
      <c r="C7" s="1295">
        <f>F7+I7</f>
        <v>19685847</v>
      </c>
      <c r="D7" s="1296"/>
      <c r="E7" s="1296"/>
      <c r="F7" s="1281">
        <v>3474546</v>
      </c>
      <c r="G7" s="1291"/>
      <c r="H7" s="1291"/>
      <c r="I7" s="1295">
        <f>SUM(L7:Z7)</f>
        <v>16211301</v>
      </c>
      <c r="J7" s="1296"/>
      <c r="K7" s="1296"/>
      <c r="L7" s="1281">
        <v>604149</v>
      </c>
      <c r="M7" s="1291"/>
      <c r="N7" s="1291"/>
      <c r="O7" s="1281">
        <v>17</v>
      </c>
      <c r="P7" s="1291"/>
      <c r="Q7" s="1291"/>
      <c r="R7" s="1281">
        <v>64148</v>
      </c>
      <c r="S7" s="1291"/>
      <c r="T7" s="1291"/>
      <c r="U7" s="1281">
        <v>4910430</v>
      </c>
      <c r="V7" s="1291"/>
      <c r="W7" s="1291"/>
      <c r="X7" s="1281">
        <v>10632557</v>
      </c>
      <c r="Y7" s="1291"/>
      <c r="Z7" s="1292"/>
    </row>
    <row r="8" spans="1:26" ht="52.5" customHeight="1">
      <c r="A8" s="7" t="s">
        <v>256</v>
      </c>
      <c r="B8" s="12" t="s">
        <v>133</v>
      </c>
      <c r="C8" s="1277">
        <f>C7/365</f>
        <v>53933.82739726028</v>
      </c>
      <c r="D8" s="1293"/>
      <c r="E8" s="1293"/>
      <c r="F8" s="1277">
        <f>F7/365</f>
        <v>9519.30410958904</v>
      </c>
      <c r="G8" s="1293"/>
      <c r="H8" s="1293"/>
      <c r="I8" s="1277">
        <f>I7/365</f>
        <v>44414.52328767123</v>
      </c>
      <c r="J8" s="1293"/>
      <c r="K8" s="1293"/>
      <c r="L8" s="1277">
        <f>L7/365</f>
        <v>1655.2027397260274</v>
      </c>
      <c r="M8" s="1293"/>
      <c r="N8" s="1293"/>
      <c r="O8" s="1277">
        <f>O7/365</f>
        <v>0.04657534246575343</v>
      </c>
      <c r="P8" s="1293"/>
      <c r="Q8" s="1293"/>
      <c r="R8" s="1277">
        <f>R7/365</f>
        <v>175.74794520547945</v>
      </c>
      <c r="S8" s="1293"/>
      <c r="T8" s="1293"/>
      <c r="U8" s="1277">
        <f>U7/365</f>
        <v>13453.232876712329</v>
      </c>
      <c r="V8" s="1293"/>
      <c r="W8" s="1293"/>
      <c r="X8" s="1277">
        <f>X7/365</f>
        <v>29130.29315068493</v>
      </c>
      <c r="Y8" s="1293"/>
      <c r="Z8" s="1294"/>
    </row>
    <row r="9" spans="1:26" ht="52.5" customHeight="1">
      <c r="A9" s="9" t="s">
        <v>257</v>
      </c>
      <c r="B9" s="11" t="s">
        <v>132</v>
      </c>
      <c r="C9" s="1295">
        <f>F9+I9</f>
        <v>605671</v>
      </c>
      <c r="D9" s="1296"/>
      <c r="E9" s="1296"/>
      <c r="F9" s="1281">
        <v>8357</v>
      </c>
      <c r="G9" s="1291"/>
      <c r="H9" s="1291"/>
      <c r="I9" s="1295">
        <f>SUM(L9:Z9)</f>
        <v>597314</v>
      </c>
      <c r="J9" s="1296"/>
      <c r="K9" s="1296"/>
      <c r="L9" s="1281">
        <v>2138</v>
      </c>
      <c r="M9" s="1291"/>
      <c r="N9" s="1291"/>
      <c r="O9" s="1281">
        <v>1</v>
      </c>
      <c r="P9" s="1291"/>
      <c r="Q9" s="1291"/>
      <c r="R9" s="1281">
        <v>955</v>
      </c>
      <c r="S9" s="1291"/>
      <c r="T9" s="1291"/>
      <c r="U9" s="1281">
        <v>15815</v>
      </c>
      <c r="V9" s="1291"/>
      <c r="W9" s="1291"/>
      <c r="X9" s="1281">
        <v>578405</v>
      </c>
      <c r="Y9" s="1291"/>
      <c r="Z9" s="1292"/>
    </row>
    <row r="10" spans="1:26" ht="52.5" customHeight="1">
      <c r="A10" s="7" t="s">
        <v>256</v>
      </c>
      <c r="B10" s="11" t="s">
        <v>133</v>
      </c>
      <c r="C10" s="1277">
        <f>C9/365</f>
        <v>1659.372602739726</v>
      </c>
      <c r="D10" s="1293"/>
      <c r="E10" s="1293"/>
      <c r="F10" s="1277">
        <f>F9/365</f>
        <v>22.895890410958906</v>
      </c>
      <c r="G10" s="1293"/>
      <c r="H10" s="1293"/>
      <c r="I10" s="1277">
        <f>I9/365</f>
        <v>1636.4767123287672</v>
      </c>
      <c r="J10" s="1293"/>
      <c r="K10" s="1293"/>
      <c r="L10" s="1277">
        <f>L9/365</f>
        <v>5.857534246575343</v>
      </c>
      <c r="M10" s="1293"/>
      <c r="N10" s="1293"/>
      <c r="O10" s="1277">
        <f>O9/365</f>
        <v>0.0027397260273972603</v>
      </c>
      <c r="P10" s="1293"/>
      <c r="Q10" s="1293"/>
      <c r="R10" s="1277">
        <f>R9/365</f>
        <v>2.6164383561643834</v>
      </c>
      <c r="S10" s="1293"/>
      <c r="T10" s="1293"/>
      <c r="U10" s="1277">
        <f>U9/365</f>
        <v>43.32876712328767</v>
      </c>
      <c r="V10" s="1293"/>
      <c r="W10" s="1293"/>
      <c r="X10" s="1277">
        <f>X9/365</f>
        <v>1584.6712328767123</v>
      </c>
      <c r="Y10" s="1293"/>
      <c r="Z10" s="1294"/>
    </row>
    <row r="11" spans="1:26" ht="52.5" customHeight="1">
      <c r="A11" s="9" t="s">
        <v>134</v>
      </c>
      <c r="B11" s="11" t="s">
        <v>132</v>
      </c>
      <c r="C11" s="1295">
        <f>F11+I11</f>
        <v>607894</v>
      </c>
      <c r="D11" s="1296"/>
      <c r="E11" s="1296"/>
      <c r="F11" s="1281">
        <v>8391</v>
      </c>
      <c r="G11" s="1291"/>
      <c r="H11" s="1291"/>
      <c r="I11" s="1295">
        <f>SUM(L11:Z11)</f>
        <v>599503</v>
      </c>
      <c r="J11" s="1296"/>
      <c r="K11" s="1296"/>
      <c r="L11" s="1281">
        <v>2144</v>
      </c>
      <c r="M11" s="1291"/>
      <c r="N11" s="1291"/>
      <c r="O11" s="1281">
        <v>1</v>
      </c>
      <c r="P11" s="1291"/>
      <c r="Q11" s="1291"/>
      <c r="R11" s="1281">
        <v>1010</v>
      </c>
      <c r="S11" s="1291"/>
      <c r="T11" s="1291"/>
      <c r="U11" s="1281">
        <v>25978</v>
      </c>
      <c r="V11" s="1291"/>
      <c r="W11" s="1291"/>
      <c r="X11" s="1281">
        <v>570370</v>
      </c>
      <c r="Y11" s="1291"/>
      <c r="Z11" s="1292"/>
    </row>
    <row r="12" spans="1:26" ht="52.5" customHeight="1">
      <c r="A12" s="7" t="s">
        <v>256</v>
      </c>
      <c r="B12" s="11" t="s">
        <v>133</v>
      </c>
      <c r="C12" s="1277">
        <f>C11/365</f>
        <v>1665.4630136986302</v>
      </c>
      <c r="D12" s="1293"/>
      <c r="E12" s="1293"/>
      <c r="F12" s="1277">
        <f>F11/365</f>
        <v>22.98904109589041</v>
      </c>
      <c r="G12" s="1293"/>
      <c r="H12" s="1293"/>
      <c r="I12" s="1277">
        <f>I11/365</f>
        <v>1642.4739726027397</v>
      </c>
      <c r="J12" s="1293"/>
      <c r="K12" s="1293"/>
      <c r="L12" s="1277">
        <f>L11/365</f>
        <v>5.873972602739726</v>
      </c>
      <c r="M12" s="1293"/>
      <c r="N12" s="1293"/>
      <c r="O12" s="1277">
        <f>O11/365</f>
        <v>0.0027397260273972603</v>
      </c>
      <c r="P12" s="1293"/>
      <c r="Q12" s="1293"/>
      <c r="R12" s="1277">
        <f>R11/365</f>
        <v>2.767123287671233</v>
      </c>
      <c r="S12" s="1293"/>
      <c r="T12" s="1293"/>
      <c r="U12" s="1277">
        <f>U11/365</f>
        <v>71.17260273972603</v>
      </c>
      <c r="V12" s="1293"/>
      <c r="W12" s="1293"/>
      <c r="X12" s="1277">
        <f>X11/365</f>
        <v>1562.6575342465753</v>
      </c>
      <c r="Y12" s="1293"/>
      <c r="Z12" s="1294"/>
    </row>
    <row r="13" spans="1:26" ht="52.5" customHeight="1">
      <c r="A13" s="9" t="s">
        <v>135</v>
      </c>
      <c r="B13" s="11" t="s">
        <v>132</v>
      </c>
      <c r="C13" s="1232">
        <f>SUM(F13:K13)</f>
        <v>23043480</v>
      </c>
      <c r="D13" s="950"/>
      <c r="E13" s="950"/>
      <c r="F13" s="1281">
        <v>491017</v>
      </c>
      <c r="G13" s="1291"/>
      <c r="H13" s="1291"/>
      <c r="I13" s="1281">
        <v>22552463</v>
      </c>
      <c r="J13" s="1291"/>
      <c r="K13" s="1291"/>
      <c r="L13" s="1283"/>
      <c r="M13" s="1284"/>
      <c r="N13" s="1284"/>
      <c r="O13" s="1283"/>
      <c r="P13" s="1284"/>
      <c r="Q13" s="1284"/>
      <c r="R13" s="1283"/>
      <c r="S13" s="1284"/>
      <c r="T13" s="1284"/>
      <c r="U13" s="1283"/>
      <c r="V13" s="1284"/>
      <c r="W13" s="1284"/>
      <c r="X13" s="1283"/>
      <c r="Y13" s="1284"/>
      <c r="Z13" s="1285"/>
    </row>
    <row r="14" spans="1:26" ht="52.5" customHeight="1" thickBot="1">
      <c r="A14" s="13" t="s">
        <v>256</v>
      </c>
      <c r="B14" s="14" t="s">
        <v>133</v>
      </c>
      <c r="C14" s="1286">
        <f>C13/365</f>
        <v>63132.82191780822</v>
      </c>
      <c r="D14" s="1287"/>
      <c r="E14" s="1287"/>
      <c r="F14" s="1286">
        <f>F13/365</f>
        <v>1345.2520547945205</v>
      </c>
      <c r="G14" s="1287"/>
      <c r="H14" s="1287"/>
      <c r="I14" s="1286">
        <f>I13/365</f>
        <v>61787.5698630137</v>
      </c>
      <c r="J14" s="1287"/>
      <c r="K14" s="1287"/>
      <c r="L14" s="1288"/>
      <c r="M14" s="1289"/>
      <c r="N14" s="1289"/>
      <c r="O14" s="1288"/>
      <c r="P14" s="1289"/>
      <c r="Q14" s="1289"/>
      <c r="R14" s="1288"/>
      <c r="S14" s="1289"/>
      <c r="T14" s="1289"/>
      <c r="U14" s="1288"/>
      <c r="V14" s="1289"/>
      <c r="W14" s="1289"/>
      <c r="X14" s="1288"/>
      <c r="Y14" s="1289"/>
      <c r="Z14" s="1290"/>
    </row>
    <row r="15" spans="1:26" ht="99.75" customHeight="1" thickBot="1">
      <c r="A15" s="563" t="s">
        <v>258</v>
      </c>
      <c r="B15" s="563"/>
      <c r="C15" s="564"/>
      <c r="D15" s="564"/>
      <c r="E15" s="564"/>
      <c r="F15" s="564"/>
      <c r="G15" s="564"/>
      <c r="H15" s="564"/>
      <c r="I15" s="564"/>
      <c r="J15" s="564"/>
      <c r="K15" s="564"/>
      <c r="L15" s="564"/>
      <c r="M15" s="564"/>
      <c r="N15" s="564"/>
      <c r="O15" s="564"/>
      <c r="P15" s="564"/>
      <c r="Q15" s="564"/>
      <c r="R15" s="564"/>
      <c r="S15" s="564"/>
      <c r="T15" s="564"/>
      <c r="U15" s="564"/>
      <c r="V15" s="564"/>
      <c r="W15" s="564"/>
      <c r="X15" s="564"/>
      <c r="Y15" s="564"/>
      <c r="Z15" s="564"/>
    </row>
    <row r="16" spans="1:26" ht="49.5" customHeight="1">
      <c r="A16" s="3" t="s">
        <v>253</v>
      </c>
      <c r="B16" s="15" t="s">
        <v>136</v>
      </c>
      <c r="C16" s="933" t="s">
        <v>271</v>
      </c>
      <c r="D16" s="933"/>
      <c r="E16" s="933"/>
      <c r="F16" s="933"/>
      <c r="G16" s="933" t="s">
        <v>266</v>
      </c>
      <c r="H16" s="933"/>
      <c r="I16" s="933"/>
      <c r="J16" s="933"/>
      <c r="K16" s="933" t="s">
        <v>264</v>
      </c>
      <c r="L16" s="933"/>
      <c r="M16" s="933"/>
      <c r="N16" s="933"/>
      <c r="O16" s="933" t="s">
        <v>267</v>
      </c>
      <c r="P16" s="933"/>
      <c r="Q16" s="933"/>
      <c r="R16" s="933"/>
      <c r="S16" s="933" t="s">
        <v>268</v>
      </c>
      <c r="T16" s="933"/>
      <c r="U16" s="933"/>
      <c r="V16" s="933"/>
      <c r="W16" s="933" t="s">
        <v>269</v>
      </c>
      <c r="X16" s="933"/>
      <c r="Y16" s="933"/>
      <c r="Z16" s="935"/>
    </row>
    <row r="17" spans="1:26" ht="49.5" customHeight="1" thickBot="1">
      <c r="A17" s="5" t="s">
        <v>262</v>
      </c>
      <c r="B17" s="6"/>
      <c r="C17" s="934"/>
      <c r="D17" s="934"/>
      <c r="E17" s="934"/>
      <c r="F17" s="934"/>
      <c r="G17" s="934"/>
      <c r="H17" s="934"/>
      <c r="I17" s="934"/>
      <c r="J17" s="934"/>
      <c r="K17" s="934"/>
      <c r="L17" s="934"/>
      <c r="M17" s="934"/>
      <c r="N17" s="934"/>
      <c r="O17" s="934"/>
      <c r="P17" s="934"/>
      <c r="Q17" s="934"/>
      <c r="R17" s="934"/>
      <c r="S17" s="934"/>
      <c r="T17" s="934"/>
      <c r="U17" s="934"/>
      <c r="V17" s="934"/>
      <c r="W17" s="934"/>
      <c r="X17" s="934"/>
      <c r="Y17" s="934"/>
      <c r="Z17" s="936"/>
    </row>
    <row r="18" spans="1:26" ht="52.5" customHeight="1">
      <c r="A18" s="7" t="s">
        <v>255</v>
      </c>
      <c r="B18" s="8" t="s">
        <v>259</v>
      </c>
      <c r="C18" s="941">
        <f>SUM(G18:Z18)</f>
        <v>64972</v>
      </c>
      <c r="D18" s="941"/>
      <c r="E18" s="941"/>
      <c r="F18" s="941"/>
      <c r="G18" s="951">
        <v>11883</v>
      </c>
      <c r="H18" s="951"/>
      <c r="I18" s="951"/>
      <c r="J18" s="951"/>
      <c r="K18" s="951">
        <v>44</v>
      </c>
      <c r="L18" s="951"/>
      <c r="M18" s="951"/>
      <c r="N18" s="951"/>
      <c r="O18" s="951">
        <v>441</v>
      </c>
      <c r="P18" s="951"/>
      <c r="Q18" s="951"/>
      <c r="R18" s="951"/>
      <c r="S18" s="951">
        <v>14608</v>
      </c>
      <c r="T18" s="951"/>
      <c r="U18" s="951"/>
      <c r="V18" s="951"/>
      <c r="W18" s="951">
        <v>37996</v>
      </c>
      <c r="X18" s="951"/>
      <c r="Y18" s="951"/>
      <c r="Z18" s="946"/>
    </row>
    <row r="19" spans="1:26" ht="52.5" customHeight="1">
      <c r="A19" s="9" t="s">
        <v>565</v>
      </c>
      <c r="B19" s="11" t="s">
        <v>260</v>
      </c>
      <c r="C19" s="1295">
        <f>SUM(G19:Z19)</f>
        <v>19685847</v>
      </c>
      <c r="D19" s="1295"/>
      <c r="E19" s="1295"/>
      <c r="F19" s="1295"/>
      <c r="G19" s="1281">
        <v>4078695</v>
      </c>
      <c r="H19" s="1281"/>
      <c r="I19" s="1281"/>
      <c r="J19" s="1281"/>
      <c r="K19" s="1281">
        <v>17</v>
      </c>
      <c r="L19" s="1281"/>
      <c r="M19" s="1281"/>
      <c r="N19" s="1281"/>
      <c r="O19" s="1281">
        <v>64148</v>
      </c>
      <c r="P19" s="1281"/>
      <c r="Q19" s="1281"/>
      <c r="R19" s="1281"/>
      <c r="S19" s="1281">
        <v>4910430</v>
      </c>
      <c r="T19" s="1281"/>
      <c r="U19" s="1281"/>
      <c r="V19" s="1281"/>
      <c r="W19" s="1281">
        <v>10632557</v>
      </c>
      <c r="X19" s="1281"/>
      <c r="Y19" s="1281"/>
      <c r="Z19" s="1282"/>
    </row>
    <row r="20" spans="1:26" ht="52.5" customHeight="1">
      <c r="A20" s="7" t="s">
        <v>566</v>
      </c>
      <c r="B20" s="11" t="s">
        <v>261</v>
      </c>
      <c r="C20" s="1277">
        <f>C19/365</f>
        <v>53933.82739726028</v>
      </c>
      <c r="D20" s="1277"/>
      <c r="E20" s="1277"/>
      <c r="F20" s="1277"/>
      <c r="G20" s="1277">
        <f>G19/365</f>
        <v>11174.506849315068</v>
      </c>
      <c r="H20" s="1277"/>
      <c r="I20" s="1277"/>
      <c r="J20" s="1277"/>
      <c r="K20" s="1277">
        <f>K19/365</f>
        <v>0.04657534246575343</v>
      </c>
      <c r="L20" s="1277"/>
      <c r="M20" s="1277"/>
      <c r="N20" s="1277"/>
      <c r="O20" s="1277">
        <f>O19/365</f>
        <v>175.74794520547945</v>
      </c>
      <c r="P20" s="1277"/>
      <c r="Q20" s="1277"/>
      <c r="R20" s="1277"/>
      <c r="S20" s="1277">
        <f>S19/365</f>
        <v>13453.232876712329</v>
      </c>
      <c r="T20" s="1277"/>
      <c r="U20" s="1277"/>
      <c r="V20" s="1277"/>
      <c r="W20" s="1277">
        <f>W19/365</f>
        <v>29130.29315068493</v>
      </c>
      <c r="X20" s="1277"/>
      <c r="Y20" s="1277"/>
      <c r="Z20" s="1278"/>
    </row>
    <row r="21" spans="1:26" ht="52.5" customHeight="1">
      <c r="A21" s="9" t="s">
        <v>257</v>
      </c>
      <c r="B21" s="11" t="s">
        <v>260</v>
      </c>
      <c r="C21" s="1295">
        <f>SUM(G21:Z21)</f>
        <v>605671</v>
      </c>
      <c r="D21" s="1295"/>
      <c r="E21" s="1295"/>
      <c r="F21" s="1295"/>
      <c r="G21" s="1281">
        <v>10495</v>
      </c>
      <c r="H21" s="1281"/>
      <c r="I21" s="1281"/>
      <c r="J21" s="1281"/>
      <c r="K21" s="1281">
        <v>1</v>
      </c>
      <c r="L21" s="1281"/>
      <c r="M21" s="1281"/>
      <c r="N21" s="1281"/>
      <c r="O21" s="1281">
        <v>955</v>
      </c>
      <c r="P21" s="1281"/>
      <c r="Q21" s="1281"/>
      <c r="R21" s="1281"/>
      <c r="S21" s="1281">
        <v>15815</v>
      </c>
      <c r="T21" s="1281"/>
      <c r="U21" s="1281"/>
      <c r="V21" s="1281"/>
      <c r="W21" s="1281">
        <v>578405</v>
      </c>
      <c r="X21" s="1281"/>
      <c r="Y21" s="1281"/>
      <c r="Z21" s="1282"/>
    </row>
    <row r="22" spans="1:26" ht="52.5" customHeight="1">
      <c r="A22" s="7" t="s">
        <v>256</v>
      </c>
      <c r="B22" s="11" t="s">
        <v>261</v>
      </c>
      <c r="C22" s="1277">
        <f>C21/365</f>
        <v>1659.372602739726</v>
      </c>
      <c r="D22" s="1277"/>
      <c r="E22" s="1277"/>
      <c r="F22" s="1277"/>
      <c r="G22" s="1277">
        <f>G21/365</f>
        <v>28.753424657534246</v>
      </c>
      <c r="H22" s="1277"/>
      <c r="I22" s="1277"/>
      <c r="J22" s="1277"/>
      <c r="K22" s="1277">
        <f>K21/365</f>
        <v>0.0027397260273972603</v>
      </c>
      <c r="L22" s="1277"/>
      <c r="M22" s="1277"/>
      <c r="N22" s="1277"/>
      <c r="O22" s="1277">
        <f>O21/365</f>
        <v>2.6164383561643834</v>
      </c>
      <c r="P22" s="1277"/>
      <c r="Q22" s="1277"/>
      <c r="R22" s="1277"/>
      <c r="S22" s="1277">
        <f>S21/365</f>
        <v>43.32876712328767</v>
      </c>
      <c r="T22" s="1277"/>
      <c r="U22" s="1277"/>
      <c r="V22" s="1277"/>
      <c r="W22" s="1277">
        <f>W21/365</f>
        <v>1584.6712328767123</v>
      </c>
      <c r="X22" s="1277"/>
      <c r="Y22" s="1277"/>
      <c r="Z22" s="1278"/>
    </row>
    <row r="23" spans="1:26" ht="52.5" customHeight="1">
      <c r="A23" s="930" t="s">
        <v>567</v>
      </c>
      <c r="B23" s="931"/>
      <c r="C23" s="1279">
        <v>83.2</v>
      </c>
      <c r="D23" s="1279"/>
      <c r="E23" s="1279"/>
      <c r="F23" s="1279"/>
      <c r="G23" s="1279">
        <v>93.9</v>
      </c>
      <c r="H23" s="1279"/>
      <c r="I23" s="1279"/>
      <c r="J23" s="1279"/>
      <c r="K23" s="1279">
        <v>0.1</v>
      </c>
      <c r="L23" s="1279"/>
      <c r="M23" s="1279"/>
      <c r="N23" s="1279"/>
      <c r="O23" s="1279">
        <v>43.4</v>
      </c>
      <c r="P23" s="1279"/>
      <c r="Q23" s="1279"/>
      <c r="R23" s="1279"/>
      <c r="S23" s="1279">
        <v>91.5</v>
      </c>
      <c r="T23" s="1279"/>
      <c r="U23" s="1279"/>
      <c r="V23" s="1279"/>
      <c r="W23" s="1279">
        <v>77</v>
      </c>
      <c r="X23" s="1279"/>
      <c r="Y23" s="1279"/>
      <c r="Z23" s="1280"/>
    </row>
    <row r="24" spans="1:26" ht="52.5" customHeight="1" thickBot="1">
      <c r="A24" s="937" t="s">
        <v>263</v>
      </c>
      <c r="B24" s="938"/>
      <c r="C24" s="1275">
        <v>32.4</v>
      </c>
      <c r="D24" s="1275"/>
      <c r="E24" s="1275"/>
      <c r="F24" s="1275"/>
      <c r="G24" s="1275">
        <v>387.9</v>
      </c>
      <c r="H24" s="1275"/>
      <c r="I24" s="1275"/>
      <c r="J24" s="1275"/>
      <c r="K24" s="1275">
        <v>17</v>
      </c>
      <c r="L24" s="1275"/>
      <c r="M24" s="1275"/>
      <c r="N24" s="1275"/>
      <c r="O24" s="1275">
        <v>65.3</v>
      </c>
      <c r="P24" s="1275"/>
      <c r="Q24" s="1275"/>
      <c r="R24" s="1275"/>
      <c r="S24" s="1275">
        <v>165</v>
      </c>
      <c r="T24" s="1275"/>
      <c r="U24" s="1275"/>
      <c r="V24" s="1275"/>
      <c r="W24" s="1275">
        <v>18.5</v>
      </c>
      <c r="X24" s="1275"/>
      <c r="Y24" s="1275"/>
      <c r="Z24" s="1276"/>
    </row>
    <row r="25" spans="1:24" ht="19.5" customHeight="1">
      <c r="A25" s="565"/>
      <c r="B25" s="565"/>
      <c r="C25" s="566"/>
      <c r="D25" s="148"/>
      <c r="E25" s="148"/>
      <c r="F25" s="148"/>
      <c r="G25" s="148"/>
      <c r="H25" s="148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8"/>
    </row>
    <row r="26" spans="1:24" ht="19.5" customHeight="1">
      <c r="A26" s="563"/>
      <c r="B26" s="563"/>
      <c r="C26" s="148"/>
      <c r="D26" s="148"/>
      <c r="E26" s="148"/>
      <c r="F26" s="148"/>
      <c r="G26" s="148"/>
      <c r="H26" s="148"/>
      <c r="I26" s="148"/>
      <c r="J26" s="148"/>
      <c r="K26" s="148"/>
      <c r="L26" s="148"/>
      <c r="M26" s="148"/>
      <c r="N26" s="148"/>
      <c r="O26" s="148"/>
      <c r="P26" s="148"/>
      <c r="Q26" s="148"/>
      <c r="R26" s="148"/>
      <c r="S26" s="148"/>
      <c r="T26" s="148"/>
      <c r="U26" s="148"/>
      <c r="V26" s="148"/>
      <c r="W26" s="148"/>
      <c r="X26" s="148"/>
    </row>
    <row r="27" spans="1:24" ht="14.25">
      <c r="A27" s="563"/>
      <c r="B27" s="563"/>
      <c r="C27" s="148"/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148"/>
      <c r="W27" s="148"/>
      <c r="X27" s="148"/>
    </row>
    <row r="28" spans="1:24" ht="14.25">
      <c r="A28" s="563"/>
      <c r="B28" s="563"/>
      <c r="C28" s="148"/>
      <c r="D28" s="148"/>
      <c r="E28" s="148"/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 s="148"/>
      <c r="Q28" s="148"/>
      <c r="R28" s="148"/>
      <c r="S28" s="148"/>
      <c r="T28" s="148"/>
      <c r="U28" s="148"/>
      <c r="V28" s="148"/>
      <c r="W28" s="148"/>
      <c r="X28" s="148"/>
    </row>
    <row r="29" spans="1:2" ht="14.25">
      <c r="A29" s="563"/>
      <c r="B29" s="563"/>
    </row>
    <row r="30" spans="1:2" ht="14.25">
      <c r="A30" s="563"/>
      <c r="B30" s="563"/>
    </row>
    <row r="31" spans="1:2" ht="14.25">
      <c r="A31" s="563"/>
      <c r="B31" s="563"/>
    </row>
    <row r="32" spans="1:2" ht="14.25">
      <c r="A32" s="563"/>
      <c r="B32" s="563"/>
    </row>
    <row r="33" spans="1:2" ht="14.25">
      <c r="A33" s="563"/>
      <c r="B33" s="563"/>
    </row>
    <row r="34" spans="1:2" ht="14.25">
      <c r="A34" s="563"/>
      <c r="B34" s="563"/>
    </row>
    <row r="35" spans="1:2" ht="14.25">
      <c r="A35" s="563"/>
      <c r="B35" s="563"/>
    </row>
    <row r="36" spans="1:2" ht="14.25">
      <c r="A36" s="563"/>
      <c r="B36" s="563"/>
    </row>
    <row r="37" spans="1:2" ht="14.25">
      <c r="A37" s="563"/>
      <c r="B37" s="563"/>
    </row>
    <row r="38" spans="1:2" ht="14.25">
      <c r="A38" s="563"/>
      <c r="B38" s="563"/>
    </row>
    <row r="39" spans="1:2" ht="14.25">
      <c r="A39" s="563"/>
      <c r="B39" s="563"/>
    </row>
    <row r="40" spans="1:2" ht="14.25">
      <c r="A40" s="563"/>
      <c r="B40" s="563"/>
    </row>
    <row r="41" spans="1:2" ht="14.25">
      <c r="A41" s="563"/>
      <c r="B41" s="563"/>
    </row>
    <row r="42" spans="1:2" ht="14.25">
      <c r="A42" s="563"/>
      <c r="B42" s="563"/>
    </row>
    <row r="43" spans="1:2" ht="14.25">
      <c r="A43" s="563"/>
      <c r="B43" s="563"/>
    </row>
    <row r="44" spans="1:2" ht="14.25">
      <c r="A44" s="563"/>
      <c r="B44" s="563"/>
    </row>
    <row r="45" spans="1:2" ht="14.25">
      <c r="A45" s="563"/>
      <c r="B45" s="563"/>
    </row>
    <row r="46" spans="1:2" ht="14.25">
      <c r="A46" s="563"/>
      <c r="B46" s="563"/>
    </row>
    <row r="47" spans="1:2" ht="14.25">
      <c r="A47" s="563"/>
      <c r="B47" s="563"/>
    </row>
    <row r="48" spans="1:2" ht="14.25">
      <c r="A48" s="563"/>
      <c r="B48" s="563"/>
    </row>
    <row r="49" spans="1:2" ht="14.25">
      <c r="A49" s="563"/>
      <c r="B49" s="563"/>
    </row>
    <row r="50" spans="1:2" ht="14.25">
      <c r="A50" s="563"/>
      <c r="B50" s="563"/>
    </row>
    <row r="51" spans="1:2" ht="14.25">
      <c r="A51" s="563"/>
      <c r="B51" s="563"/>
    </row>
    <row r="52" spans="1:2" ht="14.25">
      <c r="A52" s="563"/>
      <c r="B52" s="563"/>
    </row>
    <row r="53" spans="1:2" ht="14.25">
      <c r="A53" s="563"/>
      <c r="B53" s="563"/>
    </row>
    <row r="54" spans="1:2" ht="14.25">
      <c r="A54" s="563"/>
      <c r="B54" s="563"/>
    </row>
    <row r="55" spans="1:2" ht="14.25">
      <c r="A55" s="563"/>
      <c r="B55" s="563"/>
    </row>
    <row r="56" spans="1:2" ht="14.25">
      <c r="A56" s="563"/>
      <c r="B56" s="563"/>
    </row>
    <row r="57" spans="1:2" ht="14.25">
      <c r="A57" s="563"/>
      <c r="B57" s="563"/>
    </row>
    <row r="58" spans="1:2" ht="14.25">
      <c r="A58" s="563"/>
      <c r="B58" s="563"/>
    </row>
    <row r="59" spans="1:2" ht="14.25">
      <c r="A59" s="563"/>
      <c r="B59" s="563"/>
    </row>
    <row r="60" spans="1:2" ht="14.25">
      <c r="A60" s="563"/>
      <c r="B60" s="563"/>
    </row>
    <row r="61" spans="1:2" ht="14.25">
      <c r="A61" s="563"/>
      <c r="B61" s="563"/>
    </row>
    <row r="62" spans="1:2" ht="14.25">
      <c r="A62" s="563"/>
      <c r="B62" s="563"/>
    </row>
    <row r="63" spans="1:2" ht="14.25">
      <c r="A63" s="563"/>
      <c r="B63" s="563"/>
    </row>
    <row r="64" spans="1:2" ht="14.25">
      <c r="A64" s="563"/>
      <c r="B64" s="563"/>
    </row>
    <row r="65" spans="1:2" ht="14.25">
      <c r="A65" s="563"/>
      <c r="B65" s="563"/>
    </row>
    <row r="66" spans="1:2" ht="14.25">
      <c r="A66" s="563"/>
      <c r="B66" s="563"/>
    </row>
  </sheetData>
  <sheetProtection/>
  <mergeCells count="139">
    <mergeCell ref="C8:E8"/>
    <mergeCell ref="C3:E4"/>
    <mergeCell ref="F3:H4"/>
    <mergeCell ref="I4:K4"/>
    <mergeCell ref="C7:E7"/>
    <mergeCell ref="A24:B24"/>
    <mergeCell ref="A23:B23"/>
    <mergeCell ref="C24:F24"/>
    <mergeCell ref="K19:N19"/>
    <mergeCell ref="G21:J21"/>
    <mergeCell ref="K21:N21"/>
    <mergeCell ref="G23:J23"/>
    <mergeCell ref="K23:N23"/>
    <mergeCell ref="C20:F20"/>
    <mergeCell ref="C21:F21"/>
    <mergeCell ref="C22:F22"/>
    <mergeCell ref="C23:F23"/>
    <mergeCell ref="S16:V17"/>
    <mergeCell ref="W16:Z17"/>
    <mergeCell ref="C18:F18"/>
    <mergeCell ref="C19:F19"/>
    <mergeCell ref="G18:J18"/>
    <mergeCell ref="K18:N18"/>
    <mergeCell ref="O18:R18"/>
    <mergeCell ref="S18:V18"/>
    <mergeCell ref="W18:Z18"/>
    <mergeCell ref="G19:J19"/>
    <mergeCell ref="C16:F17"/>
    <mergeCell ref="G16:J17"/>
    <mergeCell ref="K16:N17"/>
    <mergeCell ref="O16:R17"/>
    <mergeCell ref="O19:R19"/>
    <mergeCell ref="S19:V19"/>
    <mergeCell ref="W19:Z19"/>
    <mergeCell ref="L4:N4"/>
    <mergeCell ref="O4:Q4"/>
    <mergeCell ref="R4:T4"/>
    <mergeCell ref="U4:W4"/>
    <mergeCell ref="X4:Z4"/>
    <mergeCell ref="I3:Z3"/>
    <mergeCell ref="C5:E5"/>
    <mergeCell ref="C6:E6"/>
    <mergeCell ref="L5:N5"/>
    <mergeCell ref="O5:Q5"/>
    <mergeCell ref="R5:T5"/>
    <mergeCell ref="U5:W5"/>
    <mergeCell ref="X5:Z5"/>
    <mergeCell ref="L6:N6"/>
    <mergeCell ref="C9:E9"/>
    <mergeCell ref="C10:E10"/>
    <mergeCell ref="C11:E11"/>
    <mergeCell ref="C12:E12"/>
    <mergeCell ref="C13:E13"/>
    <mergeCell ref="C14:E14"/>
    <mergeCell ref="F5:H5"/>
    <mergeCell ref="I5:K5"/>
    <mergeCell ref="F6:H6"/>
    <mergeCell ref="I6:K6"/>
    <mergeCell ref="F7:H7"/>
    <mergeCell ref="I7:K7"/>
    <mergeCell ref="F9:H9"/>
    <mergeCell ref="I9:K9"/>
    <mergeCell ref="O6:Q6"/>
    <mergeCell ref="R6:T6"/>
    <mergeCell ref="U6:W6"/>
    <mergeCell ref="X6:Z6"/>
    <mergeCell ref="L7:N7"/>
    <mergeCell ref="O7:Q7"/>
    <mergeCell ref="R7:T7"/>
    <mergeCell ref="U7:W7"/>
    <mergeCell ref="R9:T9"/>
    <mergeCell ref="U9:W9"/>
    <mergeCell ref="X7:Z7"/>
    <mergeCell ref="F8:H8"/>
    <mergeCell ref="I8:K8"/>
    <mergeCell ref="L8:N8"/>
    <mergeCell ref="O8:Q8"/>
    <mergeCell ref="R8:T8"/>
    <mergeCell ref="U8:W8"/>
    <mergeCell ref="X8:Z8"/>
    <mergeCell ref="X9:Z9"/>
    <mergeCell ref="F10:H10"/>
    <mergeCell ref="I10:K10"/>
    <mergeCell ref="L10:N10"/>
    <mergeCell ref="O10:Q10"/>
    <mergeCell ref="R10:T10"/>
    <mergeCell ref="U10:W10"/>
    <mergeCell ref="X10:Z10"/>
    <mergeCell ref="L9:N9"/>
    <mergeCell ref="O9:Q9"/>
    <mergeCell ref="F11:H11"/>
    <mergeCell ref="I11:K11"/>
    <mergeCell ref="L11:N11"/>
    <mergeCell ref="O11:Q11"/>
    <mergeCell ref="R11:T11"/>
    <mergeCell ref="U11:W11"/>
    <mergeCell ref="X11:Z11"/>
    <mergeCell ref="F12:H12"/>
    <mergeCell ref="I12:K12"/>
    <mergeCell ref="L12:N12"/>
    <mergeCell ref="O12:Q12"/>
    <mergeCell ref="R12:T12"/>
    <mergeCell ref="U12:W12"/>
    <mergeCell ref="X12:Z12"/>
    <mergeCell ref="F13:H13"/>
    <mergeCell ref="I13:K13"/>
    <mergeCell ref="L13:N13"/>
    <mergeCell ref="O13:Q13"/>
    <mergeCell ref="R13:T13"/>
    <mergeCell ref="U13:W13"/>
    <mergeCell ref="X13:Z13"/>
    <mergeCell ref="F14:H14"/>
    <mergeCell ref="I14:K14"/>
    <mergeCell ref="L14:N14"/>
    <mergeCell ref="O14:Q14"/>
    <mergeCell ref="R14:T14"/>
    <mergeCell ref="U14:W14"/>
    <mergeCell ref="X14:Z14"/>
    <mergeCell ref="G20:J20"/>
    <mergeCell ref="K20:N20"/>
    <mergeCell ref="O20:R20"/>
    <mergeCell ref="S20:V20"/>
    <mergeCell ref="W20:Z20"/>
    <mergeCell ref="O21:R21"/>
    <mergeCell ref="S21:V21"/>
    <mergeCell ref="W21:Z21"/>
    <mergeCell ref="G22:J22"/>
    <mergeCell ref="K22:N22"/>
    <mergeCell ref="O22:R22"/>
    <mergeCell ref="S22:V22"/>
    <mergeCell ref="W22:Z22"/>
    <mergeCell ref="O23:R23"/>
    <mergeCell ref="S23:V23"/>
    <mergeCell ref="W23:Z23"/>
    <mergeCell ref="W24:Z24"/>
    <mergeCell ref="G24:J24"/>
    <mergeCell ref="K24:N24"/>
    <mergeCell ref="O24:R24"/>
    <mergeCell ref="S24:V24"/>
  </mergeCells>
  <printOptions horizontalCentered="1"/>
  <pageMargins left="0.25" right="0.25" top="0.63" bottom="0.5" header="0" footer="0"/>
  <pageSetup horizontalDpi="1200" verticalDpi="1200" orientation="portrait" paperSize="9" scale="60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B73"/>
  <sheetViews>
    <sheetView zoomScale="95" zoomScaleNormal="95" workbookViewId="0" topLeftCell="A1">
      <selection activeCell="E5" sqref="E5:E8"/>
    </sheetView>
  </sheetViews>
  <sheetFormatPr defaultColWidth="9.00390625" defaultRowHeight="14.25"/>
  <cols>
    <col min="1" max="1" width="7.625" style="720" customWidth="1"/>
    <col min="2" max="2" width="9.375" style="720" customWidth="1"/>
    <col min="3" max="3" width="8.625" style="720" customWidth="1"/>
    <col min="4" max="4" width="6.625" style="720" customWidth="1"/>
    <col min="5" max="5" width="6.625" style="1135" customWidth="1"/>
    <col min="6" max="6" width="6.625" style="720" customWidth="1"/>
    <col min="7" max="8" width="4.625" style="720" customWidth="1"/>
    <col min="9" max="10" width="6.625" style="720" customWidth="1"/>
    <col min="11" max="11" width="5.625" style="722" customWidth="1"/>
    <col min="12" max="12" width="5.625" style="1210" customWidth="1"/>
    <col min="13" max="16" width="5.625" style="720" customWidth="1"/>
    <col min="17" max="17" width="5.625" style="1210" customWidth="1"/>
    <col min="18" max="20" width="4.625" style="720" customWidth="1"/>
    <col min="21" max="16384" width="9.00390625" style="720" customWidth="1"/>
  </cols>
  <sheetData>
    <row r="1" spans="1:17" s="717" customFormat="1" ht="24.75" customHeight="1">
      <c r="A1" s="716" t="s">
        <v>804</v>
      </c>
      <c r="E1" s="1145"/>
      <c r="K1" s="719"/>
      <c r="L1" s="1209"/>
      <c r="Q1" s="1209"/>
    </row>
    <row r="2" spans="11:20" ht="15.75" customHeight="1" thickBot="1">
      <c r="K2" s="808"/>
      <c r="Q2" s="1244"/>
      <c r="R2" s="723"/>
      <c r="S2" s="723"/>
      <c r="T2" s="809" t="s">
        <v>198</v>
      </c>
    </row>
    <row r="3" spans="1:20" ht="30.75" customHeight="1">
      <c r="A3" s="724"/>
      <c r="B3" s="725"/>
      <c r="C3" s="810"/>
      <c r="D3" s="1450" t="s">
        <v>82</v>
      </c>
      <c r="E3" s="1451"/>
      <c r="F3" s="1451"/>
      <c r="G3" s="1451"/>
      <c r="H3" s="1451"/>
      <c r="I3" s="1451"/>
      <c r="J3" s="1452"/>
      <c r="K3" s="1453" t="s">
        <v>83</v>
      </c>
      <c r="L3" s="1456" t="s">
        <v>84</v>
      </c>
      <c r="M3" s="1457"/>
      <c r="N3" s="1457"/>
      <c r="O3" s="1457"/>
      <c r="P3" s="1458"/>
      <c r="Q3" s="1459" t="s">
        <v>85</v>
      </c>
      <c r="R3" s="1460"/>
      <c r="S3" s="1460"/>
      <c r="T3" s="1461"/>
    </row>
    <row r="4" spans="1:20" ht="4.5" customHeight="1">
      <c r="A4" s="811"/>
      <c r="B4" s="728"/>
      <c r="C4" s="812"/>
      <c r="D4" s="813"/>
      <c r="E4" s="1237"/>
      <c r="F4" s="814"/>
      <c r="G4" s="1462" t="s">
        <v>4</v>
      </c>
      <c r="H4" s="1463"/>
      <c r="I4" s="814"/>
      <c r="J4" s="815"/>
      <c r="K4" s="1454"/>
      <c r="L4" s="1243"/>
      <c r="M4" s="816"/>
      <c r="N4" s="816"/>
      <c r="O4" s="816"/>
      <c r="P4" s="817"/>
      <c r="Q4" s="1245"/>
      <c r="R4" s="734"/>
      <c r="S4" s="734"/>
      <c r="T4" s="735"/>
    </row>
    <row r="5" spans="1:20" ht="15.75" customHeight="1">
      <c r="A5" s="811" t="s">
        <v>831</v>
      </c>
      <c r="B5" s="736" t="s">
        <v>86</v>
      </c>
      <c r="C5" s="1388" t="s">
        <v>549</v>
      </c>
      <c r="D5" s="1449"/>
      <c r="E5" s="1387" t="s">
        <v>87</v>
      </c>
      <c r="F5" s="1387" t="s">
        <v>88</v>
      </c>
      <c r="G5" s="1464"/>
      <c r="H5" s="1465"/>
      <c r="I5" s="1387" t="s">
        <v>89</v>
      </c>
      <c r="J5" s="1394" t="s">
        <v>9</v>
      </c>
      <c r="K5" s="1455"/>
      <c r="L5" s="1448"/>
      <c r="M5" s="1387" t="s">
        <v>90</v>
      </c>
      <c r="N5" s="1387" t="s">
        <v>13</v>
      </c>
      <c r="O5" s="1394" t="s">
        <v>14</v>
      </c>
      <c r="P5" s="1394" t="s">
        <v>16</v>
      </c>
      <c r="Q5" s="1448"/>
      <c r="R5" s="1388" t="s">
        <v>91</v>
      </c>
      <c r="S5" s="1388" t="s">
        <v>92</v>
      </c>
      <c r="T5" s="1444" t="s">
        <v>19</v>
      </c>
    </row>
    <row r="6" spans="1:20" ht="4.5" customHeight="1">
      <c r="A6" s="811"/>
      <c r="B6" s="736"/>
      <c r="C6" s="1388"/>
      <c r="D6" s="1449"/>
      <c r="E6" s="1402"/>
      <c r="F6" s="1402"/>
      <c r="G6" s="814"/>
      <c r="H6" s="815"/>
      <c r="I6" s="1402"/>
      <c r="J6" s="1394"/>
      <c r="K6" s="1455"/>
      <c r="L6" s="1448"/>
      <c r="M6" s="1402"/>
      <c r="N6" s="1402"/>
      <c r="O6" s="1394"/>
      <c r="P6" s="1394"/>
      <c r="Q6" s="1448"/>
      <c r="R6" s="1388"/>
      <c r="S6" s="1388"/>
      <c r="T6" s="1444"/>
    </row>
    <row r="7" spans="1:20" ht="108.75" customHeight="1">
      <c r="A7" s="818" t="s">
        <v>93</v>
      </c>
      <c r="B7" s="728"/>
      <c r="C7" s="1388"/>
      <c r="D7" s="1449"/>
      <c r="E7" s="1402"/>
      <c r="F7" s="1402"/>
      <c r="G7" s="1394" t="s">
        <v>21</v>
      </c>
      <c r="H7" s="1394" t="s">
        <v>22</v>
      </c>
      <c r="I7" s="1402"/>
      <c r="J7" s="1395"/>
      <c r="K7" s="1455"/>
      <c r="L7" s="1448"/>
      <c r="M7" s="1402"/>
      <c r="N7" s="1402"/>
      <c r="O7" s="1395"/>
      <c r="P7" s="1395"/>
      <c r="Q7" s="1448"/>
      <c r="R7" s="1389"/>
      <c r="S7" s="1388"/>
      <c r="T7" s="1445"/>
    </row>
    <row r="8" spans="1:20" ht="24" customHeight="1">
      <c r="A8" s="819"/>
      <c r="B8" s="744"/>
      <c r="C8" s="812"/>
      <c r="D8" s="1449"/>
      <c r="E8" s="1402"/>
      <c r="F8" s="1402"/>
      <c r="G8" s="1447"/>
      <c r="H8" s="1447"/>
      <c r="I8" s="1402"/>
      <c r="J8" s="1396"/>
      <c r="K8" s="1455"/>
      <c r="L8" s="1448"/>
      <c r="M8" s="1402"/>
      <c r="N8" s="1402"/>
      <c r="O8" s="1396"/>
      <c r="P8" s="1396"/>
      <c r="Q8" s="1448"/>
      <c r="R8" s="1389"/>
      <c r="S8" s="1388"/>
      <c r="T8" s="1446"/>
    </row>
    <row r="9" spans="1:20" ht="4.5" customHeight="1" thickBot="1">
      <c r="A9" s="820"/>
      <c r="B9" s="821"/>
      <c r="C9" s="822"/>
      <c r="D9" s="823"/>
      <c r="E9" s="1238"/>
      <c r="F9" s="825"/>
      <c r="G9" s="748"/>
      <c r="H9" s="749"/>
      <c r="I9" s="825"/>
      <c r="J9" s="826"/>
      <c r="K9" s="827"/>
      <c r="L9" s="1212"/>
      <c r="M9" s="825"/>
      <c r="N9" s="826"/>
      <c r="O9" s="826"/>
      <c r="P9" s="824"/>
      <c r="Q9" s="1246"/>
      <c r="R9" s="825"/>
      <c r="S9" s="748"/>
      <c r="T9" s="753"/>
    </row>
    <row r="10" spans="1:20" ht="15.75" customHeight="1">
      <c r="A10" s="819"/>
      <c r="B10" s="755" t="s">
        <v>23</v>
      </c>
      <c r="C10" s="828">
        <v>3443</v>
      </c>
      <c r="D10" s="828">
        <v>3383</v>
      </c>
      <c r="E10" s="829">
        <v>0</v>
      </c>
      <c r="F10" s="830">
        <v>101</v>
      </c>
      <c r="G10" s="828">
        <v>20</v>
      </c>
      <c r="H10" s="831">
        <v>43</v>
      </c>
      <c r="I10" s="830">
        <v>2505</v>
      </c>
      <c r="J10" s="832">
        <v>714</v>
      </c>
      <c r="K10" s="833">
        <v>0</v>
      </c>
      <c r="L10" s="834">
        <v>8</v>
      </c>
      <c r="M10" s="830">
        <v>2</v>
      </c>
      <c r="N10" s="832">
        <v>2</v>
      </c>
      <c r="O10" s="832">
        <v>4</v>
      </c>
      <c r="P10" s="835">
        <v>0</v>
      </c>
      <c r="Q10" s="836">
        <v>52</v>
      </c>
      <c r="R10" s="830">
        <v>4</v>
      </c>
      <c r="S10" s="828">
        <v>48</v>
      </c>
      <c r="T10" s="837">
        <v>0</v>
      </c>
    </row>
    <row r="11" spans="1:20" ht="15.75" customHeight="1">
      <c r="A11" s="819"/>
      <c r="B11" s="763">
        <v>16</v>
      </c>
      <c r="C11" s="828">
        <v>3583</v>
      </c>
      <c r="D11" s="828">
        <v>3521</v>
      </c>
      <c r="E11" s="829">
        <v>0</v>
      </c>
      <c r="F11" s="830">
        <v>105</v>
      </c>
      <c r="G11" s="828">
        <v>18</v>
      </c>
      <c r="H11" s="831">
        <v>34</v>
      </c>
      <c r="I11" s="830">
        <v>2559</v>
      </c>
      <c r="J11" s="832">
        <v>805</v>
      </c>
      <c r="K11" s="838">
        <v>0</v>
      </c>
      <c r="L11" s="834">
        <v>10</v>
      </c>
      <c r="M11" s="830">
        <v>5</v>
      </c>
      <c r="N11" s="832">
        <v>2</v>
      </c>
      <c r="O11" s="832">
        <v>3</v>
      </c>
      <c r="P11" s="829">
        <v>0</v>
      </c>
      <c r="Q11" s="836">
        <v>52</v>
      </c>
      <c r="R11" s="830">
        <v>5</v>
      </c>
      <c r="S11" s="828">
        <v>47</v>
      </c>
      <c r="T11" s="839">
        <v>0</v>
      </c>
    </row>
    <row r="12" spans="1:22" s="767" customFormat="1" ht="32.25" customHeight="1">
      <c r="A12" s="765"/>
      <c r="B12" s="766">
        <v>18</v>
      </c>
      <c r="C12" s="1030">
        <f>SUM(C13,C23,C24,C25,C26,C27,C31,C34,C35,C40,C47,C52,C56,C60,C64,C67,C70)</f>
        <v>3708</v>
      </c>
      <c r="D12" s="1030">
        <f aca="true" t="shared" si="0" ref="D12:T12">SUM(D13,D23,D24,D25,D26,D27,D31,D34,D35,D40,D47,D52,D56,D60,D64,D67,D70)</f>
        <v>3637</v>
      </c>
      <c r="E12" s="1031">
        <f t="shared" si="0"/>
        <v>0</v>
      </c>
      <c r="F12" s="1032">
        <f t="shared" si="0"/>
        <v>108</v>
      </c>
      <c r="G12" s="1030">
        <f t="shared" si="0"/>
        <v>16</v>
      </c>
      <c r="H12" s="1031">
        <f t="shared" si="0"/>
        <v>46</v>
      </c>
      <c r="I12" s="1032">
        <f t="shared" si="0"/>
        <v>2629</v>
      </c>
      <c r="J12" s="1030">
        <f t="shared" si="0"/>
        <v>838</v>
      </c>
      <c r="K12" s="1030">
        <f t="shared" si="0"/>
        <v>0</v>
      </c>
      <c r="L12" s="1031">
        <f t="shared" si="0"/>
        <v>14</v>
      </c>
      <c r="M12" s="1032">
        <f t="shared" si="0"/>
        <v>7</v>
      </c>
      <c r="N12" s="1030">
        <f t="shared" si="0"/>
        <v>2</v>
      </c>
      <c r="O12" s="1030">
        <f t="shared" si="0"/>
        <v>5</v>
      </c>
      <c r="P12" s="1031">
        <f t="shared" si="0"/>
        <v>0</v>
      </c>
      <c r="Q12" s="1030">
        <f t="shared" si="0"/>
        <v>57</v>
      </c>
      <c r="R12" s="1032">
        <f t="shared" si="0"/>
        <v>4</v>
      </c>
      <c r="S12" s="1030">
        <f t="shared" si="0"/>
        <v>52</v>
      </c>
      <c r="T12" s="1033">
        <f t="shared" si="0"/>
        <v>1</v>
      </c>
      <c r="V12" s="720"/>
    </row>
    <row r="13" spans="1:22" s="1126" customFormat="1" ht="14.25" customHeight="1">
      <c r="A13" s="768" t="s">
        <v>322</v>
      </c>
      <c r="B13" s="769" t="s">
        <v>322</v>
      </c>
      <c r="C13" s="1052">
        <f>SUM(C14:C22)</f>
        <v>1189</v>
      </c>
      <c r="D13" s="1052">
        <f>SUM(E13:J13)</f>
        <v>1168</v>
      </c>
      <c r="E13" s="1174">
        <f aca="true" t="shared" si="1" ref="E13:T13">SUM(E14:E22)</f>
        <v>0</v>
      </c>
      <c r="F13" s="1175">
        <f t="shared" si="1"/>
        <v>38</v>
      </c>
      <c r="G13" s="1176">
        <f t="shared" si="1"/>
        <v>5</v>
      </c>
      <c r="H13" s="1174">
        <f t="shared" si="1"/>
        <v>36</v>
      </c>
      <c r="I13" s="1175">
        <f t="shared" si="1"/>
        <v>815</v>
      </c>
      <c r="J13" s="1176">
        <f t="shared" si="1"/>
        <v>274</v>
      </c>
      <c r="K13" s="1176">
        <f t="shared" si="1"/>
        <v>0</v>
      </c>
      <c r="L13" s="1177">
        <f t="shared" si="1"/>
        <v>8</v>
      </c>
      <c r="M13" s="1175">
        <f t="shared" si="1"/>
        <v>3</v>
      </c>
      <c r="N13" s="1176">
        <f t="shared" si="1"/>
        <v>1</v>
      </c>
      <c r="O13" s="1176">
        <f t="shared" si="1"/>
        <v>4</v>
      </c>
      <c r="P13" s="1174">
        <f t="shared" si="1"/>
        <v>0</v>
      </c>
      <c r="Q13" s="1178">
        <f t="shared" si="1"/>
        <v>13</v>
      </c>
      <c r="R13" s="1175">
        <f t="shared" si="1"/>
        <v>2</v>
      </c>
      <c r="S13" s="1176">
        <f>SUM(S14:S22)</f>
        <v>11</v>
      </c>
      <c r="T13" s="1179">
        <f t="shared" si="1"/>
        <v>0</v>
      </c>
      <c r="V13" s="1135"/>
    </row>
    <row r="14" spans="1:22" s="775" customFormat="1" ht="14.25" customHeight="1">
      <c r="A14" s="776"/>
      <c r="B14" s="777" t="s">
        <v>24</v>
      </c>
      <c r="C14" s="1052">
        <f aca="true" t="shared" si="2" ref="C14:C33">D14+K14+L14+Q14</f>
        <v>163</v>
      </c>
      <c r="D14" s="840">
        <f aca="true" t="shared" si="3" ref="D14:D73">SUM(E14:J14)</f>
        <v>160</v>
      </c>
      <c r="E14" s="1239">
        <v>0</v>
      </c>
      <c r="F14" s="843">
        <v>2</v>
      </c>
      <c r="G14" s="844">
        <v>0</v>
      </c>
      <c r="H14" s="842">
        <v>0</v>
      </c>
      <c r="I14" s="843">
        <v>117</v>
      </c>
      <c r="J14" s="844">
        <v>41</v>
      </c>
      <c r="K14" s="844">
        <v>0</v>
      </c>
      <c r="L14" s="1177">
        <f>SUM(M14:P14)</f>
        <v>0</v>
      </c>
      <c r="M14" s="843">
        <v>0</v>
      </c>
      <c r="N14" s="844">
        <v>0</v>
      </c>
      <c r="O14" s="844">
        <v>0</v>
      </c>
      <c r="P14" s="842">
        <v>0</v>
      </c>
      <c r="Q14" s="1178">
        <f>SUM(R14:T14)</f>
        <v>3</v>
      </c>
      <c r="R14" s="843">
        <v>0</v>
      </c>
      <c r="S14" s="844">
        <v>3</v>
      </c>
      <c r="T14" s="845">
        <v>0</v>
      </c>
      <c r="V14" s="720"/>
    </row>
    <row r="15" spans="1:22" s="775" customFormat="1" ht="14.25" customHeight="1">
      <c r="A15" s="776"/>
      <c r="B15" s="777" t="s">
        <v>25</v>
      </c>
      <c r="C15" s="1052">
        <f t="shared" si="2"/>
        <v>100</v>
      </c>
      <c r="D15" s="840">
        <f t="shared" si="3"/>
        <v>98</v>
      </c>
      <c r="E15" s="1239">
        <v>0</v>
      </c>
      <c r="F15" s="843">
        <v>0</v>
      </c>
      <c r="G15" s="844">
        <v>0</v>
      </c>
      <c r="H15" s="842">
        <v>0</v>
      </c>
      <c r="I15" s="843">
        <v>77</v>
      </c>
      <c r="J15" s="844">
        <v>21</v>
      </c>
      <c r="K15" s="844">
        <v>0</v>
      </c>
      <c r="L15" s="1177">
        <f aca="true" t="shared" si="4" ref="L15:L73">SUM(M15:P15)</f>
        <v>0</v>
      </c>
      <c r="M15" s="843">
        <v>0</v>
      </c>
      <c r="N15" s="844">
        <v>0</v>
      </c>
      <c r="O15" s="844">
        <v>0</v>
      </c>
      <c r="P15" s="842">
        <v>0</v>
      </c>
      <c r="Q15" s="1178">
        <f aca="true" t="shared" si="5" ref="Q15:Q26">SUM(R15:T15)</f>
        <v>2</v>
      </c>
      <c r="R15" s="843">
        <v>0</v>
      </c>
      <c r="S15" s="844">
        <v>2</v>
      </c>
      <c r="T15" s="845">
        <v>0</v>
      </c>
      <c r="V15" s="720"/>
    </row>
    <row r="16" spans="1:22" s="775" customFormat="1" ht="14.25" customHeight="1">
      <c r="A16" s="776"/>
      <c r="B16" s="782" t="s">
        <v>26</v>
      </c>
      <c r="C16" s="1052">
        <f t="shared" si="2"/>
        <v>102</v>
      </c>
      <c r="D16" s="840">
        <f t="shared" si="3"/>
        <v>100</v>
      </c>
      <c r="E16" s="1239">
        <v>0</v>
      </c>
      <c r="F16" s="843">
        <v>6</v>
      </c>
      <c r="G16" s="844">
        <v>0</v>
      </c>
      <c r="H16" s="842">
        <v>0</v>
      </c>
      <c r="I16" s="843">
        <v>63</v>
      </c>
      <c r="J16" s="844">
        <v>31</v>
      </c>
      <c r="K16" s="844">
        <v>0</v>
      </c>
      <c r="L16" s="1177">
        <f t="shared" si="4"/>
        <v>0</v>
      </c>
      <c r="M16" s="843">
        <v>0</v>
      </c>
      <c r="N16" s="844">
        <v>0</v>
      </c>
      <c r="O16" s="844">
        <v>0</v>
      </c>
      <c r="P16" s="842">
        <v>0</v>
      </c>
      <c r="Q16" s="1178">
        <f t="shared" si="5"/>
        <v>2</v>
      </c>
      <c r="R16" s="843">
        <v>1</v>
      </c>
      <c r="S16" s="844">
        <v>1</v>
      </c>
      <c r="T16" s="845">
        <v>0</v>
      </c>
      <c r="V16" s="720"/>
    </row>
    <row r="17" spans="1:22" s="775" customFormat="1" ht="14.25" customHeight="1">
      <c r="A17" s="776"/>
      <c r="B17" s="777" t="s">
        <v>27</v>
      </c>
      <c r="C17" s="1052">
        <f t="shared" si="2"/>
        <v>89</v>
      </c>
      <c r="D17" s="840">
        <f t="shared" si="3"/>
        <v>88</v>
      </c>
      <c r="E17" s="1239">
        <v>0</v>
      </c>
      <c r="F17" s="843">
        <v>2</v>
      </c>
      <c r="G17" s="844">
        <v>0</v>
      </c>
      <c r="H17" s="842">
        <v>1</v>
      </c>
      <c r="I17" s="843">
        <v>69</v>
      </c>
      <c r="J17" s="844">
        <v>16</v>
      </c>
      <c r="K17" s="844">
        <v>0</v>
      </c>
      <c r="L17" s="1177">
        <f t="shared" si="4"/>
        <v>1</v>
      </c>
      <c r="M17" s="843">
        <v>0</v>
      </c>
      <c r="N17" s="844">
        <v>1</v>
      </c>
      <c r="O17" s="844">
        <v>0</v>
      </c>
      <c r="P17" s="842">
        <v>0</v>
      </c>
      <c r="Q17" s="1178">
        <f t="shared" si="5"/>
        <v>0</v>
      </c>
      <c r="R17" s="843">
        <v>0</v>
      </c>
      <c r="S17" s="844">
        <v>0</v>
      </c>
      <c r="T17" s="845">
        <v>0</v>
      </c>
      <c r="V17" s="720"/>
    </row>
    <row r="18" spans="1:22" s="775" customFormat="1" ht="14.25" customHeight="1">
      <c r="A18" s="776"/>
      <c r="B18" s="777" t="s">
        <v>28</v>
      </c>
      <c r="C18" s="1052">
        <f t="shared" si="2"/>
        <v>106</v>
      </c>
      <c r="D18" s="840">
        <f t="shared" si="3"/>
        <v>103</v>
      </c>
      <c r="E18" s="1239">
        <v>0</v>
      </c>
      <c r="F18" s="843">
        <v>3</v>
      </c>
      <c r="G18" s="844">
        <v>0</v>
      </c>
      <c r="H18" s="842">
        <v>0</v>
      </c>
      <c r="I18" s="843">
        <v>73</v>
      </c>
      <c r="J18" s="844">
        <v>27</v>
      </c>
      <c r="K18" s="844">
        <v>0</v>
      </c>
      <c r="L18" s="1177">
        <f t="shared" si="4"/>
        <v>0</v>
      </c>
      <c r="M18" s="843">
        <v>0</v>
      </c>
      <c r="N18" s="844">
        <v>0</v>
      </c>
      <c r="O18" s="844">
        <v>0</v>
      </c>
      <c r="P18" s="842">
        <v>0</v>
      </c>
      <c r="Q18" s="1178">
        <f t="shared" si="5"/>
        <v>3</v>
      </c>
      <c r="R18" s="843">
        <v>0</v>
      </c>
      <c r="S18" s="844">
        <v>3</v>
      </c>
      <c r="T18" s="845">
        <v>0</v>
      </c>
      <c r="V18" s="720"/>
    </row>
    <row r="19" spans="1:22" s="775" customFormat="1" ht="14.25" customHeight="1">
      <c r="A19" s="776"/>
      <c r="B19" s="777" t="s">
        <v>29</v>
      </c>
      <c r="C19" s="1052">
        <f t="shared" si="2"/>
        <v>119</v>
      </c>
      <c r="D19" s="840">
        <f t="shared" si="3"/>
        <v>118</v>
      </c>
      <c r="E19" s="1239">
        <v>0</v>
      </c>
      <c r="F19" s="843">
        <v>1</v>
      </c>
      <c r="G19" s="844">
        <v>0</v>
      </c>
      <c r="H19" s="842">
        <v>0</v>
      </c>
      <c r="I19" s="843">
        <v>93</v>
      </c>
      <c r="J19" s="844">
        <v>24</v>
      </c>
      <c r="K19" s="844">
        <v>0</v>
      </c>
      <c r="L19" s="1177">
        <f t="shared" si="4"/>
        <v>0</v>
      </c>
      <c r="M19" s="843">
        <v>0</v>
      </c>
      <c r="N19" s="844">
        <v>0</v>
      </c>
      <c r="O19" s="844">
        <v>0</v>
      </c>
      <c r="P19" s="842">
        <v>0</v>
      </c>
      <c r="Q19" s="1178">
        <f t="shared" si="5"/>
        <v>1</v>
      </c>
      <c r="R19" s="843">
        <v>0</v>
      </c>
      <c r="S19" s="844">
        <v>1</v>
      </c>
      <c r="T19" s="845">
        <v>0</v>
      </c>
      <c r="V19" s="720"/>
    </row>
    <row r="20" spans="1:22" s="775" customFormat="1" ht="14.25" customHeight="1">
      <c r="A20" s="776"/>
      <c r="B20" s="777" t="s">
        <v>30</v>
      </c>
      <c r="C20" s="1052">
        <f t="shared" si="2"/>
        <v>127</v>
      </c>
      <c r="D20" s="840">
        <f t="shared" si="3"/>
        <v>126</v>
      </c>
      <c r="E20" s="1239">
        <v>0</v>
      </c>
      <c r="F20" s="843">
        <v>5</v>
      </c>
      <c r="G20" s="844">
        <v>0</v>
      </c>
      <c r="H20" s="842">
        <v>0</v>
      </c>
      <c r="I20" s="843">
        <v>92</v>
      </c>
      <c r="J20" s="844">
        <v>29</v>
      </c>
      <c r="K20" s="844">
        <v>0</v>
      </c>
      <c r="L20" s="1177">
        <f t="shared" si="4"/>
        <v>0</v>
      </c>
      <c r="M20" s="843">
        <v>0</v>
      </c>
      <c r="N20" s="844">
        <v>0</v>
      </c>
      <c r="O20" s="844">
        <v>0</v>
      </c>
      <c r="P20" s="842">
        <v>0</v>
      </c>
      <c r="Q20" s="1178">
        <f t="shared" si="5"/>
        <v>1</v>
      </c>
      <c r="R20" s="843">
        <v>1</v>
      </c>
      <c r="S20" s="844">
        <v>0</v>
      </c>
      <c r="T20" s="845">
        <v>0</v>
      </c>
      <c r="V20" s="720"/>
    </row>
    <row r="21" spans="1:22" s="775" customFormat="1" ht="14.25" customHeight="1">
      <c r="A21" s="776"/>
      <c r="B21" s="777" t="s">
        <v>31</v>
      </c>
      <c r="C21" s="1052">
        <f t="shared" si="2"/>
        <v>281</v>
      </c>
      <c r="D21" s="840">
        <f t="shared" si="3"/>
        <v>274</v>
      </c>
      <c r="E21" s="1239">
        <v>0</v>
      </c>
      <c r="F21" s="843">
        <v>12</v>
      </c>
      <c r="G21" s="844">
        <v>5</v>
      </c>
      <c r="H21" s="842">
        <v>35</v>
      </c>
      <c r="I21" s="843">
        <v>160</v>
      </c>
      <c r="J21" s="844">
        <v>62</v>
      </c>
      <c r="K21" s="844">
        <v>0</v>
      </c>
      <c r="L21" s="1177">
        <f t="shared" si="4"/>
        <v>7</v>
      </c>
      <c r="M21" s="843">
        <v>3</v>
      </c>
      <c r="N21" s="844">
        <v>0</v>
      </c>
      <c r="O21" s="844">
        <v>4</v>
      </c>
      <c r="P21" s="842">
        <v>0</v>
      </c>
      <c r="Q21" s="1178">
        <f t="shared" si="5"/>
        <v>0</v>
      </c>
      <c r="R21" s="843">
        <v>0</v>
      </c>
      <c r="S21" s="844">
        <v>0</v>
      </c>
      <c r="T21" s="845">
        <v>0</v>
      </c>
      <c r="V21" s="720"/>
    </row>
    <row r="22" spans="1:22" s="789" customFormat="1" ht="14.25" customHeight="1">
      <c r="A22" s="783"/>
      <c r="B22" s="784" t="s">
        <v>32</v>
      </c>
      <c r="C22" s="1053">
        <f t="shared" si="2"/>
        <v>102</v>
      </c>
      <c r="D22" s="840">
        <f t="shared" si="3"/>
        <v>101</v>
      </c>
      <c r="E22" s="1240">
        <v>0</v>
      </c>
      <c r="F22" s="847">
        <v>7</v>
      </c>
      <c r="G22" s="848">
        <v>0</v>
      </c>
      <c r="H22" s="846">
        <v>0</v>
      </c>
      <c r="I22" s="847">
        <v>71</v>
      </c>
      <c r="J22" s="848">
        <v>23</v>
      </c>
      <c r="K22" s="848">
        <v>0</v>
      </c>
      <c r="L22" s="1177">
        <f t="shared" si="4"/>
        <v>0</v>
      </c>
      <c r="M22" s="847">
        <v>0</v>
      </c>
      <c r="N22" s="848">
        <v>0</v>
      </c>
      <c r="O22" s="848">
        <v>0</v>
      </c>
      <c r="P22" s="846">
        <v>0</v>
      </c>
      <c r="Q22" s="1178">
        <f t="shared" si="5"/>
        <v>1</v>
      </c>
      <c r="R22" s="847">
        <v>0</v>
      </c>
      <c r="S22" s="848">
        <v>1</v>
      </c>
      <c r="T22" s="849">
        <v>0</v>
      </c>
      <c r="V22" s="720"/>
    </row>
    <row r="23" spans="1:28" s="791" customFormat="1" ht="14.25" customHeight="1">
      <c r="A23" s="580" t="s">
        <v>324</v>
      </c>
      <c r="B23" s="581" t="s">
        <v>708</v>
      </c>
      <c r="C23" s="1042">
        <f t="shared" si="2"/>
        <v>364</v>
      </c>
      <c r="D23" s="647">
        <f t="shared" si="3"/>
        <v>361</v>
      </c>
      <c r="E23" s="1241">
        <v>0</v>
      </c>
      <c r="F23" s="648">
        <v>7</v>
      </c>
      <c r="G23" s="648">
        <v>0</v>
      </c>
      <c r="H23" s="648">
        <v>0</v>
      </c>
      <c r="I23" s="648">
        <v>263</v>
      </c>
      <c r="J23" s="648">
        <v>91</v>
      </c>
      <c r="K23" s="648">
        <v>0</v>
      </c>
      <c r="L23" s="1216">
        <f t="shared" si="4"/>
        <v>1</v>
      </c>
      <c r="M23" s="648">
        <v>0</v>
      </c>
      <c r="N23" s="648">
        <v>1</v>
      </c>
      <c r="O23" s="648">
        <v>0</v>
      </c>
      <c r="P23" s="649">
        <v>0</v>
      </c>
      <c r="Q23" s="1247">
        <f t="shared" si="5"/>
        <v>2</v>
      </c>
      <c r="R23" s="649">
        <v>0</v>
      </c>
      <c r="S23" s="650">
        <v>2</v>
      </c>
      <c r="T23" s="651">
        <v>0</v>
      </c>
      <c r="U23" s="775"/>
      <c r="V23" s="720"/>
      <c r="W23" s="775"/>
      <c r="X23" s="775"/>
      <c r="Y23" s="775"/>
      <c r="Z23" s="775"/>
      <c r="AA23" s="775"/>
      <c r="AB23" s="775"/>
    </row>
    <row r="24" spans="1:28" s="791" customFormat="1" ht="14.25" customHeight="1">
      <c r="A24" s="580" t="s">
        <v>325</v>
      </c>
      <c r="B24" s="581" t="s">
        <v>154</v>
      </c>
      <c r="C24" s="1042">
        <f t="shared" si="2"/>
        <v>287</v>
      </c>
      <c r="D24" s="652">
        <f t="shared" si="3"/>
        <v>286</v>
      </c>
      <c r="E24" s="1044">
        <v>0</v>
      </c>
      <c r="F24" s="653">
        <v>6</v>
      </c>
      <c r="G24" s="653">
        <v>0</v>
      </c>
      <c r="H24" s="653">
        <v>0</v>
      </c>
      <c r="I24" s="653">
        <v>209</v>
      </c>
      <c r="J24" s="653">
        <v>71</v>
      </c>
      <c r="K24" s="653">
        <v>0</v>
      </c>
      <c r="L24" s="1044">
        <f t="shared" si="4"/>
        <v>0</v>
      </c>
      <c r="M24" s="653">
        <v>0</v>
      </c>
      <c r="N24" s="653">
        <v>0</v>
      </c>
      <c r="O24" s="653">
        <v>0</v>
      </c>
      <c r="P24" s="649">
        <v>0</v>
      </c>
      <c r="Q24" s="1247">
        <f t="shared" si="5"/>
        <v>1</v>
      </c>
      <c r="R24" s="649">
        <v>0</v>
      </c>
      <c r="S24" s="654">
        <v>1</v>
      </c>
      <c r="T24" s="655">
        <v>0</v>
      </c>
      <c r="U24" s="775"/>
      <c r="V24" s="720"/>
      <c r="W24" s="775"/>
      <c r="X24" s="775"/>
      <c r="Y24" s="775"/>
      <c r="Z24" s="775"/>
      <c r="AA24" s="775"/>
      <c r="AB24" s="775"/>
    </row>
    <row r="25" spans="1:28" s="791" customFormat="1" ht="14.25" customHeight="1">
      <c r="A25" s="580" t="s">
        <v>326</v>
      </c>
      <c r="B25" s="581" t="s">
        <v>155</v>
      </c>
      <c r="C25" s="1042">
        <f t="shared" si="2"/>
        <v>320</v>
      </c>
      <c r="D25" s="647">
        <f t="shared" si="3"/>
        <v>308</v>
      </c>
      <c r="E25" s="1241">
        <v>0</v>
      </c>
      <c r="F25" s="648">
        <v>6</v>
      </c>
      <c r="G25" s="648">
        <v>11</v>
      </c>
      <c r="H25" s="648">
        <v>10</v>
      </c>
      <c r="I25" s="648">
        <v>224</v>
      </c>
      <c r="J25" s="648">
        <v>57</v>
      </c>
      <c r="K25" s="648">
        <v>0</v>
      </c>
      <c r="L25" s="1216">
        <f t="shared" si="4"/>
        <v>4</v>
      </c>
      <c r="M25" s="648">
        <v>4</v>
      </c>
      <c r="N25" s="648">
        <v>0</v>
      </c>
      <c r="O25" s="648">
        <v>0</v>
      </c>
      <c r="P25" s="649">
        <v>0</v>
      </c>
      <c r="Q25" s="1247">
        <f t="shared" si="5"/>
        <v>8</v>
      </c>
      <c r="R25" s="649">
        <v>0</v>
      </c>
      <c r="S25" s="650">
        <v>8</v>
      </c>
      <c r="T25" s="651">
        <v>0</v>
      </c>
      <c r="U25" s="775"/>
      <c r="V25" s="720"/>
      <c r="W25" s="775"/>
      <c r="X25" s="775"/>
      <c r="Y25" s="775"/>
      <c r="Z25" s="775"/>
      <c r="AA25" s="775"/>
      <c r="AB25" s="775"/>
    </row>
    <row r="26" spans="1:28" s="791" customFormat="1" ht="14.25" customHeight="1">
      <c r="A26" s="580" t="s">
        <v>327</v>
      </c>
      <c r="B26" s="581" t="s">
        <v>156</v>
      </c>
      <c r="C26" s="1043">
        <f t="shared" si="2"/>
        <v>90</v>
      </c>
      <c r="D26" s="656">
        <f t="shared" si="3"/>
        <v>82</v>
      </c>
      <c r="E26" s="1044">
        <v>0</v>
      </c>
      <c r="F26" s="653">
        <v>0</v>
      </c>
      <c r="G26" s="653">
        <v>0</v>
      </c>
      <c r="H26" s="653">
        <v>0</v>
      </c>
      <c r="I26" s="653">
        <v>58</v>
      </c>
      <c r="J26" s="653">
        <v>24</v>
      </c>
      <c r="K26" s="653">
        <v>0</v>
      </c>
      <c r="L26" s="1044">
        <f t="shared" si="4"/>
        <v>0</v>
      </c>
      <c r="M26" s="653">
        <v>0</v>
      </c>
      <c r="N26" s="653">
        <v>0</v>
      </c>
      <c r="O26" s="653">
        <v>0</v>
      </c>
      <c r="P26" s="649">
        <v>0</v>
      </c>
      <c r="Q26" s="1247">
        <f t="shared" si="5"/>
        <v>8</v>
      </c>
      <c r="R26" s="649">
        <v>1</v>
      </c>
      <c r="S26" s="654">
        <v>6</v>
      </c>
      <c r="T26" s="655">
        <v>1</v>
      </c>
      <c r="U26" s="775"/>
      <c r="V26" s="720"/>
      <c r="W26" s="775"/>
      <c r="X26" s="775"/>
      <c r="Y26" s="775"/>
      <c r="Z26" s="775"/>
      <c r="AA26" s="775"/>
      <c r="AB26" s="775"/>
    </row>
    <row r="27" spans="1:28" s="1128" customFormat="1" ht="14.25" customHeight="1">
      <c r="A27" s="586" t="s">
        <v>157</v>
      </c>
      <c r="B27" s="587"/>
      <c r="C27" s="1043">
        <f>SUM(C28:C30)</f>
        <v>242</v>
      </c>
      <c r="D27" s="1043">
        <f aca="true" t="shared" si="6" ref="D27:T27">SUM(D28:D30)</f>
        <v>237</v>
      </c>
      <c r="E27" s="1043">
        <f t="shared" si="6"/>
        <v>0</v>
      </c>
      <c r="F27" s="1043">
        <f t="shared" si="6"/>
        <v>9</v>
      </c>
      <c r="G27" s="1043">
        <f t="shared" si="6"/>
        <v>0</v>
      </c>
      <c r="H27" s="1043">
        <f t="shared" si="6"/>
        <v>0</v>
      </c>
      <c r="I27" s="1043">
        <f t="shared" si="6"/>
        <v>159</v>
      </c>
      <c r="J27" s="1043">
        <f t="shared" si="6"/>
        <v>69</v>
      </c>
      <c r="K27" s="1043">
        <f t="shared" si="6"/>
        <v>0</v>
      </c>
      <c r="L27" s="1043">
        <f t="shared" si="6"/>
        <v>1</v>
      </c>
      <c r="M27" s="1043">
        <f t="shared" si="6"/>
        <v>0</v>
      </c>
      <c r="N27" s="1043">
        <f t="shared" si="6"/>
        <v>0</v>
      </c>
      <c r="O27" s="1043">
        <f t="shared" si="6"/>
        <v>1</v>
      </c>
      <c r="P27" s="1044">
        <f t="shared" si="6"/>
        <v>0</v>
      </c>
      <c r="Q27" s="1044">
        <f t="shared" si="6"/>
        <v>4</v>
      </c>
      <c r="R27" s="1044">
        <f t="shared" si="6"/>
        <v>0</v>
      </c>
      <c r="S27" s="1043">
        <f t="shared" si="6"/>
        <v>4</v>
      </c>
      <c r="T27" s="1180">
        <f t="shared" si="6"/>
        <v>0</v>
      </c>
      <c r="U27" s="1126"/>
      <c r="V27" s="1135"/>
      <c r="W27" s="1126"/>
      <c r="X27" s="1126"/>
      <c r="Y27" s="1126"/>
      <c r="Z27" s="1126"/>
      <c r="AA27" s="1126"/>
      <c r="AB27" s="1126"/>
    </row>
    <row r="28" spans="1:28" s="791" customFormat="1" ht="14.25" customHeight="1">
      <c r="A28" s="588"/>
      <c r="B28" s="589" t="s">
        <v>158</v>
      </c>
      <c r="C28" s="1044">
        <f t="shared" si="2"/>
        <v>145</v>
      </c>
      <c r="D28" s="653">
        <f t="shared" si="3"/>
        <v>143</v>
      </c>
      <c r="E28" s="1202">
        <v>0</v>
      </c>
      <c r="F28" s="653">
        <v>7</v>
      </c>
      <c r="G28" s="653">
        <v>0</v>
      </c>
      <c r="H28" s="653">
        <v>0</v>
      </c>
      <c r="I28" s="653">
        <v>97</v>
      </c>
      <c r="J28" s="653">
        <v>39</v>
      </c>
      <c r="K28" s="653">
        <v>0</v>
      </c>
      <c r="L28" s="1044">
        <f t="shared" si="4"/>
        <v>1</v>
      </c>
      <c r="M28" s="653">
        <v>0</v>
      </c>
      <c r="N28" s="653">
        <v>0</v>
      </c>
      <c r="O28" s="653">
        <v>1</v>
      </c>
      <c r="P28" s="653">
        <v>0</v>
      </c>
      <c r="Q28" s="1178">
        <f>SUM(R28:T28)</f>
        <v>1</v>
      </c>
      <c r="R28" s="653">
        <v>0</v>
      </c>
      <c r="S28" s="658">
        <v>1</v>
      </c>
      <c r="T28" s="655">
        <v>0</v>
      </c>
      <c r="U28" s="775"/>
      <c r="V28" s="720"/>
      <c r="W28" s="775"/>
      <c r="X28" s="775"/>
      <c r="Y28" s="775"/>
      <c r="Z28" s="775"/>
      <c r="AA28" s="775"/>
      <c r="AB28" s="775"/>
    </row>
    <row r="29" spans="1:28" s="791" customFormat="1" ht="14.25" customHeight="1">
      <c r="A29" s="588"/>
      <c r="B29" s="589" t="s">
        <v>159</v>
      </c>
      <c r="C29" s="1044">
        <f t="shared" si="2"/>
        <v>85</v>
      </c>
      <c r="D29" s="653">
        <f t="shared" si="3"/>
        <v>82</v>
      </c>
      <c r="E29" s="1202">
        <v>0</v>
      </c>
      <c r="F29" s="653">
        <v>2</v>
      </c>
      <c r="G29" s="653">
        <v>0</v>
      </c>
      <c r="H29" s="653">
        <v>0</v>
      </c>
      <c r="I29" s="653">
        <v>56</v>
      </c>
      <c r="J29" s="653">
        <v>24</v>
      </c>
      <c r="K29" s="653">
        <v>0</v>
      </c>
      <c r="L29" s="1044">
        <f t="shared" si="4"/>
        <v>0</v>
      </c>
      <c r="M29" s="653">
        <v>0</v>
      </c>
      <c r="N29" s="653">
        <v>0</v>
      </c>
      <c r="O29" s="653">
        <v>0</v>
      </c>
      <c r="P29" s="653">
        <v>0</v>
      </c>
      <c r="Q29" s="1178">
        <f>SUM(R29:T29)</f>
        <v>3</v>
      </c>
      <c r="R29" s="653">
        <v>0</v>
      </c>
      <c r="S29" s="658">
        <v>3</v>
      </c>
      <c r="T29" s="655">
        <v>0</v>
      </c>
      <c r="U29" s="775"/>
      <c r="V29" s="720"/>
      <c r="W29" s="775"/>
      <c r="X29" s="775"/>
      <c r="Y29" s="775"/>
      <c r="Z29" s="775"/>
      <c r="AA29" s="775"/>
      <c r="AB29" s="775"/>
    </row>
    <row r="30" spans="1:28" s="791" customFormat="1" ht="14.25" customHeight="1">
      <c r="A30" s="591"/>
      <c r="B30" s="592" t="s">
        <v>328</v>
      </c>
      <c r="C30" s="1045">
        <f t="shared" si="2"/>
        <v>12</v>
      </c>
      <c r="D30" s="659">
        <f t="shared" si="3"/>
        <v>12</v>
      </c>
      <c r="E30" s="1242">
        <v>0</v>
      </c>
      <c r="F30" s="660">
        <v>0</v>
      </c>
      <c r="G30" s="660">
        <v>0</v>
      </c>
      <c r="H30" s="660">
        <v>0</v>
      </c>
      <c r="I30" s="660">
        <v>6</v>
      </c>
      <c r="J30" s="660">
        <v>6</v>
      </c>
      <c r="K30" s="660">
        <v>0</v>
      </c>
      <c r="L30" s="1047">
        <f t="shared" si="4"/>
        <v>0</v>
      </c>
      <c r="M30" s="660">
        <v>0</v>
      </c>
      <c r="N30" s="660">
        <v>0</v>
      </c>
      <c r="O30" s="660">
        <v>0</v>
      </c>
      <c r="P30" s="660">
        <v>0</v>
      </c>
      <c r="Q30" s="1178">
        <f>SUM(R30:T30)</f>
        <v>0</v>
      </c>
      <c r="R30" s="660">
        <v>0</v>
      </c>
      <c r="S30" s="661">
        <v>0</v>
      </c>
      <c r="T30" s="662">
        <v>0</v>
      </c>
      <c r="U30" s="775"/>
      <c r="V30" s="720"/>
      <c r="W30" s="775"/>
      <c r="X30" s="775"/>
      <c r="Y30" s="775"/>
      <c r="Z30" s="775"/>
      <c r="AA30" s="775"/>
      <c r="AB30" s="775"/>
    </row>
    <row r="31" spans="1:28" s="1128" customFormat="1" ht="14.25" customHeight="1">
      <c r="A31" s="586" t="s">
        <v>160</v>
      </c>
      <c r="B31" s="587"/>
      <c r="C31" s="1044">
        <f>SUM(C32:C33)</f>
        <v>211</v>
      </c>
      <c r="D31" s="1044">
        <f>SUM(D32:D33)</f>
        <v>204</v>
      </c>
      <c r="E31" s="1044">
        <f aca="true" t="shared" si="7" ref="E31:T31">SUM(E32:E33)</f>
        <v>0</v>
      </c>
      <c r="F31" s="1044">
        <f t="shared" si="7"/>
        <v>4</v>
      </c>
      <c r="G31" s="1044">
        <f t="shared" si="7"/>
        <v>0</v>
      </c>
      <c r="H31" s="1044">
        <f t="shared" si="7"/>
        <v>0</v>
      </c>
      <c r="I31" s="1044">
        <f t="shared" si="7"/>
        <v>148</v>
      </c>
      <c r="J31" s="1044">
        <f t="shared" si="7"/>
        <v>52</v>
      </c>
      <c r="K31" s="1044">
        <f t="shared" si="7"/>
        <v>0</v>
      </c>
      <c r="L31" s="1044">
        <f t="shared" si="7"/>
        <v>0</v>
      </c>
      <c r="M31" s="1044">
        <f t="shared" si="7"/>
        <v>0</v>
      </c>
      <c r="N31" s="1044">
        <f t="shared" si="7"/>
        <v>0</v>
      </c>
      <c r="O31" s="1044">
        <f t="shared" si="7"/>
        <v>0</v>
      </c>
      <c r="P31" s="1044">
        <f t="shared" si="7"/>
        <v>0</v>
      </c>
      <c r="Q31" s="1181">
        <f t="shared" si="7"/>
        <v>7</v>
      </c>
      <c r="R31" s="1182">
        <f t="shared" si="7"/>
        <v>0</v>
      </c>
      <c r="S31" s="1044">
        <f t="shared" si="7"/>
        <v>7</v>
      </c>
      <c r="T31" s="1183">
        <f t="shared" si="7"/>
        <v>0</v>
      </c>
      <c r="U31" s="1126"/>
      <c r="V31" s="1135"/>
      <c r="W31" s="1126"/>
      <c r="X31" s="1126"/>
      <c r="Y31" s="1126"/>
      <c r="Z31" s="1126"/>
      <c r="AA31" s="1126"/>
      <c r="AB31" s="1126"/>
    </row>
    <row r="32" spans="1:28" s="791" customFormat="1" ht="14.25" customHeight="1">
      <c r="A32" s="588"/>
      <c r="B32" s="589" t="s">
        <v>161</v>
      </c>
      <c r="C32" s="1044">
        <f t="shared" si="2"/>
        <v>149</v>
      </c>
      <c r="D32" s="664">
        <f t="shared" si="3"/>
        <v>144</v>
      </c>
      <c r="E32" s="1044">
        <v>0</v>
      </c>
      <c r="F32" s="653">
        <v>3</v>
      </c>
      <c r="G32" s="653">
        <v>0</v>
      </c>
      <c r="H32" s="653">
        <v>0</v>
      </c>
      <c r="I32" s="653">
        <v>107</v>
      </c>
      <c r="J32" s="653">
        <v>34</v>
      </c>
      <c r="K32" s="653">
        <v>0</v>
      </c>
      <c r="L32" s="1044">
        <f t="shared" si="4"/>
        <v>0</v>
      </c>
      <c r="M32" s="653">
        <v>0</v>
      </c>
      <c r="N32" s="653">
        <v>0</v>
      </c>
      <c r="O32" s="653">
        <v>0</v>
      </c>
      <c r="P32" s="653">
        <v>0</v>
      </c>
      <c r="Q32" s="1178">
        <f>SUM(R32:T32)</f>
        <v>5</v>
      </c>
      <c r="R32" s="663">
        <v>0</v>
      </c>
      <c r="S32" s="658">
        <v>5</v>
      </c>
      <c r="T32" s="655">
        <v>0</v>
      </c>
      <c r="U32" s="775"/>
      <c r="V32" s="720"/>
      <c r="W32" s="775"/>
      <c r="X32" s="775"/>
      <c r="Y32" s="775"/>
      <c r="Z32" s="775"/>
      <c r="AA32" s="775"/>
      <c r="AB32" s="775"/>
    </row>
    <row r="33" spans="1:28" s="791" customFormat="1" ht="14.25" customHeight="1">
      <c r="A33" s="591"/>
      <c r="B33" s="592" t="s">
        <v>162</v>
      </c>
      <c r="C33" s="1045">
        <f t="shared" si="2"/>
        <v>62</v>
      </c>
      <c r="D33" s="665">
        <f t="shared" si="3"/>
        <v>60</v>
      </c>
      <c r="E33" s="1044">
        <v>0</v>
      </c>
      <c r="F33" s="653">
        <v>1</v>
      </c>
      <c r="G33" s="653">
        <v>0</v>
      </c>
      <c r="H33" s="653">
        <v>0</v>
      </c>
      <c r="I33" s="653">
        <v>41</v>
      </c>
      <c r="J33" s="653">
        <v>18</v>
      </c>
      <c r="K33" s="653">
        <v>0</v>
      </c>
      <c r="L33" s="1044">
        <f t="shared" si="4"/>
        <v>0</v>
      </c>
      <c r="M33" s="653">
        <v>0</v>
      </c>
      <c r="N33" s="653">
        <v>0</v>
      </c>
      <c r="O33" s="653">
        <v>0</v>
      </c>
      <c r="P33" s="653">
        <v>0</v>
      </c>
      <c r="Q33" s="1248">
        <f>SUM(R33:T33)</f>
        <v>2</v>
      </c>
      <c r="R33" s="663">
        <v>0</v>
      </c>
      <c r="S33" s="658">
        <v>2</v>
      </c>
      <c r="T33" s="655">
        <v>0</v>
      </c>
      <c r="U33" s="775"/>
      <c r="V33" s="720"/>
      <c r="W33" s="775"/>
      <c r="X33" s="775"/>
      <c r="Y33" s="775"/>
      <c r="Z33" s="775"/>
      <c r="AA33" s="775"/>
      <c r="AB33" s="775"/>
    </row>
    <row r="34" spans="1:28" s="791" customFormat="1" ht="14.25" customHeight="1">
      <c r="A34" s="580" t="s">
        <v>329</v>
      </c>
      <c r="B34" s="581" t="s">
        <v>163</v>
      </c>
      <c r="C34" s="1042">
        <f>D34+K34+N34+Q34</f>
        <v>196</v>
      </c>
      <c r="D34" s="647">
        <f t="shared" si="3"/>
        <v>195</v>
      </c>
      <c r="E34" s="1241">
        <v>0</v>
      </c>
      <c r="F34" s="648">
        <v>2</v>
      </c>
      <c r="G34" s="648">
        <v>0</v>
      </c>
      <c r="H34" s="648">
        <v>0</v>
      </c>
      <c r="I34" s="648">
        <v>150</v>
      </c>
      <c r="J34" s="648">
        <v>43</v>
      </c>
      <c r="K34" s="648">
        <v>0</v>
      </c>
      <c r="L34" s="1216">
        <f t="shared" si="4"/>
        <v>0</v>
      </c>
      <c r="M34" s="648">
        <v>0</v>
      </c>
      <c r="N34" s="648">
        <v>0</v>
      </c>
      <c r="O34" s="648">
        <v>0</v>
      </c>
      <c r="P34" s="648">
        <v>0</v>
      </c>
      <c r="Q34" s="1178">
        <f>SUM(R34:T34)</f>
        <v>1</v>
      </c>
      <c r="R34" s="648">
        <v>1</v>
      </c>
      <c r="S34" s="666">
        <v>0</v>
      </c>
      <c r="T34" s="651">
        <v>0</v>
      </c>
      <c r="U34" s="775"/>
      <c r="V34" s="720"/>
      <c r="W34" s="775"/>
      <c r="X34" s="775"/>
      <c r="Y34" s="775"/>
      <c r="Z34" s="775"/>
      <c r="AA34" s="775"/>
      <c r="AB34" s="775"/>
    </row>
    <row r="35" spans="1:28" s="1128" customFormat="1" ht="14.25" customHeight="1">
      <c r="A35" s="586" t="s">
        <v>330</v>
      </c>
      <c r="B35" s="587"/>
      <c r="C35" s="1044">
        <f>SUM(C36:C39)</f>
        <v>231</v>
      </c>
      <c r="D35" s="1044">
        <f aca="true" t="shared" si="8" ref="D35:T35">SUM(D36:D39)</f>
        <v>229</v>
      </c>
      <c r="E35" s="1044">
        <f t="shared" si="8"/>
        <v>0</v>
      </c>
      <c r="F35" s="1044">
        <f t="shared" si="8"/>
        <v>5</v>
      </c>
      <c r="G35" s="1044">
        <f t="shared" si="8"/>
        <v>0</v>
      </c>
      <c r="H35" s="1044">
        <f t="shared" si="8"/>
        <v>0</v>
      </c>
      <c r="I35" s="1044">
        <f t="shared" si="8"/>
        <v>166</v>
      </c>
      <c r="J35" s="1044">
        <f t="shared" si="8"/>
        <v>58</v>
      </c>
      <c r="K35" s="1044">
        <f t="shared" si="8"/>
        <v>0</v>
      </c>
      <c r="L35" s="1044">
        <f t="shared" si="8"/>
        <v>0</v>
      </c>
      <c r="M35" s="1044">
        <f t="shared" si="8"/>
        <v>0</v>
      </c>
      <c r="N35" s="1044">
        <f t="shared" si="8"/>
        <v>0</v>
      </c>
      <c r="O35" s="1044">
        <f t="shared" si="8"/>
        <v>0</v>
      </c>
      <c r="P35" s="1044">
        <f t="shared" si="8"/>
        <v>0</v>
      </c>
      <c r="Q35" s="1181">
        <f t="shared" si="8"/>
        <v>2</v>
      </c>
      <c r="R35" s="1182">
        <f t="shared" si="8"/>
        <v>0</v>
      </c>
      <c r="S35" s="1044">
        <f t="shared" si="8"/>
        <v>2</v>
      </c>
      <c r="T35" s="1183">
        <f t="shared" si="8"/>
        <v>0</v>
      </c>
      <c r="U35" s="1126"/>
      <c r="V35" s="1135"/>
      <c r="W35" s="1126"/>
      <c r="X35" s="1126"/>
      <c r="Y35" s="1126"/>
      <c r="Z35" s="1126"/>
      <c r="AA35" s="1126"/>
      <c r="AB35" s="1126"/>
    </row>
    <row r="36" spans="1:28" s="791" customFormat="1" ht="14.25" customHeight="1">
      <c r="A36" s="588"/>
      <c r="B36" s="589" t="s">
        <v>331</v>
      </c>
      <c r="C36" s="1044">
        <f>D36+K36+L36+Q36</f>
        <v>149</v>
      </c>
      <c r="D36" s="664">
        <f t="shared" si="3"/>
        <v>148</v>
      </c>
      <c r="E36" s="1044">
        <v>0</v>
      </c>
      <c r="F36" s="653">
        <v>5</v>
      </c>
      <c r="G36" s="653">
        <v>0</v>
      </c>
      <c r="H36" s="653">
        <v>0</v>
      </c>
      <c r="I36" s="653">
        <v>110</v>
      </c>
      <c r="J36" s="653">
        <v>33</v>
      </c>
      <c r="K36" s="653">
        <v>0</v>
      </c>
      <c r="L36" s="1044">
        <f t="shared" si="4"/>
        <v>0</v>
      </c>
      <c r="M36" s="653">
        <v>0</v>
      </c>
      <c r="N36" s="653">
        <v>0</v>
      </c>
      <c r="O36" s="653">
        <v>0</v>
      </c>
      <c r="P36" s="653">
        <v>0</v>
      </c>
      <c r="Q36" s="1178">
        <f>SUM(R36:T36)</f>
        <v>1</v>
      </c>
      <c r="R36" s="663">
        <v>0</v>
      </c>
      <c r="S36" s="658">
        <v>1</v>
      </c>
      <c r="T36" s="655">
        <v>0</v>
      </c>
      <c r="U36" s="775"/>
      <c r="V36" s="720"/>
      <c r="W36" s="775"/>
      <c r="X36" s="775"/>
      <c r="Y36" s="775"/>
      <c r="Z36" s="775"/>
      <c r="AA36" s="775"/>
      <c r="AB36" s="775"/>
    </row>
    <row r="37" spans="1:28" s="791" customFormat="1" ht="14.25" customHeight="1">
      <c r="A37" s="588"/>
      <c r="B37" s="589" t="s">
        <v>164</v>
      </c>
      <c r="C37" s="1044">
        <f>D37+K37+L37+Q37</f>
        <v>44</v>
      </c>
      <c r="D37" s="664">
        <f t="shared" si="3"/>
        <v>43</v>
      </c>
      <c r="E37" s="1044">
        <v>0</v>
      </c>
      <c r="F37" s="653">
        <v>0</v>
      </c>
      <c r="G37" s="653">
        <v>0</v>
      </c>
      <c r="H37" s="653">
        <v>0</v>
      </c>
      <c r="I37" s="653">
        <v>32</v>
      </c>
      <c r="J37" s="653">
        <v>11</v>
      </c>
      <c r="K37" s="653">
        <v>0</v>
      </c>
      <c r="L37" s="1044">
        <f t="shared" si="4"/>
        <v>0</v>
      </c>
      <c r="M37" s="653">
        <v>0</v>
      </c>
      <c r="N37" s="653">
        <v>0</v>
      </c>
      <c r="O37" s="653">
        <v>0</v>
      </c>
      <c r="P37" s="653">
        <v>0</v>
      </c>
      <c r="Q37" s="1178">
        <f>SUM(R37:T37)</f>
        <v>1</v>
      </c>
      <c r="R37" s="663">
        <v>0</v>
      </c>
      <c r="S37" s="658">
        <v>1</v>
      </c>
      <c r="T37" s="655">
        <v>0</v>
      </c>
      <c r="U37" s="775"/>
      <c r="V37" s="720"/>
      <c r="W37" s="775"/>
      <c r="X37" s="775"/>
      <c r="Y37" s="775"/>
      <c r="Z37" s="775"/>
      <c r="AA37" s="775"/>
      <c r="AB37" s="775"/>
    </row>
    <row r="38" spans="1:28" s="791" customFormat="1" ht="14.25" customHeight="1">
      <c r="A38" s="588"/>
      <c r="B38" s="589" t="s">
        <v>165</v>
      </c>
      <c r="C38" s="1044">
        <f>D38+K38+L38+Q38</f>
        <v>22</v>
      </c>
      <c r="D38" s="664">
        <f t="shared" si="3"/>
        <v>22</v>
      </c>
      <c r="E38" s="1044">
        <v>0</v>
      </c>
      <c r="F38" s="653">
        <v>0</v>
      </c>
      <c r="G38" s="653">
        <v>0</v>
      </c>
      <c r="H38" s="653">
        <v>0</v>
      </c>
      <c r="I38" s="653">
        <v>11</v>
      </c>
      <c r="J38" s="653">
        <v>11</v>
      </c>
      <c r="K38" s="653">
        <v>0</v>
      </c>
      <c r="L38" s="1044">
        <f t="shared" si="4"/>
        <v>0</v>
      </c>
      <c r="M38" s="653">
        <v>0</v>
      </c>
      <c r="N38" s="653">
        <v>0</v>
      </c>
      <c r="O38" s="653">
        <v>0</v>
      </c>
      <c r="P38" s="653">
        <v>0</v>
      </c>
      <c r="Q38" s="1178">
        <f>SUM(R38:T38)</f>
        <v>0</v>
      </c>
      <c r="R38" s="663">
        <v>0</v>
      </c>
      <c r="S38" s="658">
        <v>0</v>
      </c>
      <c r="T38" s="655">
        <v>0</v>
      </c>
      <c r="U38" s="775"/>
      <c r="V38" s="720"/>
      <c r="W38" s="775"/>
      <c r="X38" s="775"/>
      <c r="Y38" s="775"/>
      <c r="Z38" s="775"/>
      <c r="AA38" s="775"/>
      <c r="AB38" s="775"/>
    </row>
    <row r="39" spans="1:28" s="791" customFormat="1" ht="14.25" customHeight="1">
      <c r="A39" s="591"/>
      <c r="B39" s="592" t="s">
        <v>166</v>
      </c>
      <c r="C39" s="1047">
        <f>D39+K39+L39+Q39</f>
        <v>16</v>
      </c>
      <c r="D39" s="667">
        <f t="shared" si="3"/>
        <v>16</v>
      </c>
      <c r="E39" s="1047">
        <v>0</v>
      </c>
      <c r="F39" s="660">
        <v>0</v>
      </c>
      <c r="G39" s="660">
        <v>0</v>
      </c>
      <c r="H39" s="660">
        <v>0</v>
      </c>
      <c r="I39" s="660">
        <v>13</v>
      </c>
      <c r="J39" s="660">
        <v>3</v>
      </c>
      <c r="K39" s="660">
        <v>0</v>
      </c>
      <c r="L39" s="1047">
        <f t="shared" si="4"/>
        <v>0</v>
      </c>
      <c r="M39" s="660">
        <v>0</v>
      </c>
      <c r="N39" s="660">
        <v>0</v>
      </c>
      <c r="O39" s="660">
        <v>0</v>
      </c>
      <c r="P39" s="660">
        <v>0</v>
      </c>
      <c r="Q39" s="1248">
        <f>SUM(R39:T39)</f>
        <v>0</v>
      </c>
      <c r="R39" s="668">
        <v>0</v>
      </c>
      <c r="S39" s="661">
        <v>0</v>
      </c>
      <c r="T39" s="662">
        <v>0</v>
      </c>
      <c r="U39" s="775"/>
      <c r="V39" s="720"/>
      <c r="W39" s="775"/>
      <c r="X39" s="775"/>
      <c r="Y39" s="775"/>
      <c r="Z39" s="775"/>
      <c r="AA39" s="775"/>
      <c r="AB39" s="775"/>
    </row>
    <row r="40" spans="1:28" s="1128" customFormat="1" ht="14.25" customHeight="1">
      <c r="A40" s="586" t="s">
        <v>167</v>
      </c>
      <c r="B40" s="587"/>
      <c r="C40" s="1044">
        <f>SUM(C41:C46)</f>
        <v>162</v>
      </c>
      <c r="D40" s="1044">
        <f aca="true" t="shared" si="9" ref="D40:T40">SUM(D41:D46)</f>
        <v>160</v>
      </c>
      <c r="E40" s="1044">
        <f t="shared" si="9"/>
        <v>0</v>
      </c>
      <c r="F40" s="1044">
        <f t="shared" si="9"/>
        <v>2</v>
      </c>
      <c r="G40" s="1044">
        <f t="shared" si="9"/>
        <v>0</v>
      </c>
      <c r="H40" s="1044">
        <f t="shared" si="9"/>
        <v>0</v>
      </c>
      <c r="I40" s="1044">
        <f t="shared" si="9"/>
        <v>127</v>
      </c>
      <c r="J40" s="1044">
        <f t="shared" si="9"/>
        <v>31</v>
      </c>
      <c r="K40" s="1044">
        <f t="shared" si="9"/>
        <v>0</v>
      </c>
      <c r="L40" s="1044">
        <f t="shared" si="9"/>
        <v>0</v>
      </c>
      <c r="M40" s="1044">
        <f t="shared" si="9"/>
        <v>0</v>
      </c>
      <c r="N40" s="1044">
        <f t="shared" si="9"/>
        <v>0</v>
      </c>
      <c r="O40" s="1044">
        <f t="shared" si="9"/>
        <v>0</v>
      </c>
      <c r="P40" s="1044">
        <f t="shared" si="9"/>
        <v>0</v>
      </c>
      <c r="Q40" s="1184">
        <f t="shared" si="9"/>
        <v>2</v>
      </c>
      <c r="R40" s="1182">
        <f t="shared" si="9"/>
        <v>0</v>
      </c>
      <c r="S40" s="1044">
        <f t="shared" si="9"/>
        <v>2</v>
      </c>
      <c r="T40" s="1183">
        <f t="shared" si="9"/>
        <v>0</v>
      </c>
      <c r="U40" s="1126"/>
      <c r="V40" s="1135"/>
      <c r="W40" s="1126"/>
      <c r="X40" s="1126"/>
      <c r="Y40" s="1126"/>
      <c r="Z40" s="1126"/>
      <c r="AA40" s="1126"/>
      <c r="AB40" s="1126"/>
    </row>
    <row r="41" spans="1:28" s="793" customFormat="1" ht="14.25" customHeight="1">
      <c r="A41" s="588"/>
      <c r="B41" s="589" t="s">
        <v>168</v>
      </c>
      <c r="C41" s="1044">
        <f aca="true" t="shared" si="10" ref="C41:C46">D41+K41+L41+Q41</f>
        <v>23</v>
      </c>
      <c r="D41" s="657">
        <f t="shared" si="3"/>
        <v>23</v>
      </c>
      <c r="E41" s="1202">
        <v>0</v>
      </c>
      <c r="F41" s="653">
        <v>2</v>
      </c>
      <c r="G41" s="653">
        <v>0</v>
      </c>
      <c r="H41" s="653">
        <v>0</v>
      </c>
      <c r="I41" s="653">
        <v>18</v>
      </c>
      <c r="J41" s="653">
        <v>3</v>
      </c>
      <c r="K41" s="653">
        <v>0</v>
      </c>
      <c r="L41" s="1044">
        <f t="shared" si="4"/>
        <v>0</v>
      </c>
      <c r="M41" s="653">
        <v>0</v>
      </c>
      <c r="N41" s="653">
        <v>0</v>
      </c>
      <c r="O41" s="653">
        <v>0</v>
      </c>
      <c r="P41" s="653">
        <v>0</v>
      </c>
      <c r="Q41" s="1178">
        <f aca="true" t="shared" si="11" ref="Q41:Q46">SUM(R41:T41)</f>
        <v>0</v>
      </c>
      <c r="R41" s="663">
        <v>0</v>
      </c>
      <c r="S41" s="658">
        <v>0</v>
      </c>
      <c r="T41" s="655">
        <v>0</v>
      </c>
      <c r="U41" s="775"/>
      <c r="V41" s="720"/>
      <c r="W41" s="775"/>
      <c r="X41" s="775"/>
      <c r="Y41" s="775"/>
      <c r="Z41" s="775"/>
      <c r="AA41" s="775"/>
      <c r="AB41" s="775"/>
    </row>
    <row r="42" spans="1:28" s="793" customFormat="1" ht="14.25" customHeight="1">
      <c r="A42" s="588"/>
      <c r="B42" s="589" t="s">
        <v>169</v>
      </c>
      <c r="C42" s="1044">
        <f t="shared" si="10"/>
        <v>45</v>
      </c>
      <c r="D42" s="657">
        <f t="shared" si="3"/>
        <v>45</v>
      </c>
      <c r="E42" s="1202">
        <v>0</v>
      </c>
      <c r="F42" s="653">
        <v>0</v>
      </c>
      <c r="G42" s="653">
        <v>0</v>
      </c>
      <c r="H42" s="653">
        <v>0</v>
      </c>
      <c r="I42" s="653">
        <v>42</v>
      </c>
      <c r="J42" s="653">
        <v>3</v>
      </c>
      <c r="K42" s="653">
        <v>0</v>
      </c>
      <c r="L42" s="1044">
        <f t="shared" si="4"/>
        <v>0</v>
      </c>
      <c r="M42" s="653">
        <v>0</v>
      </c>
      <c r="N42" s="653">
        <v>0</v>
      </c>
      <c r="O42" s="653">
        <v>0</v>
      </c>
      <c r="P42" s="653">
        <v>0</v>
      </c>
      <c r="Q42" s="1178">
        <f t="shared" si="11"/>
        <v>0</v>
      </c>
      <c r="R42" s="663">
        <v>0</v>
      </c>
      <c r="S42" s="658">
        <v>0</v>
      </c>
      <c r="T42" s="655">
        <v>0</v>
      </c>
      <c r="U42" s="775"/>
      <c r="V42" s="720"/>
      <c r="W42" s="775"/>
      <c r="X42" s="775"/>
      <c r="Y42" s="775"/>
      <c r="Z42" s="775"/>
      <c r="AA42" s="775"/>
      <c r="AB42" s="775"/>
    </row>
    <row r="43" spans="1:28" s="793" customFormat="1" ht="14.25" customHeight="1">
      <c r="A43" s="588"/>
      <c r="B43" s="589" t="s">
        <v>170</v>
      </c>
      <c r="C43" s="1044">
        <f t="shared" si="10"/>
        <v>30</v>
      </c>
      <c r="D43" s="657">
        <f t="shared" si="3"/>
        <v>30</v>
      </c>
      <c r="E43" s="1202">
        <v>0</v>
      </c>
      <c r="F43" s="653">
        <v>0</v>
      </c>
      <c r="G43" s="653">
        <v>0</v>
      </c>
      <c r="H43" s="653">
        <v>0</v>
      </c>
      <c r="I43" s="653">
        <v>20</v>
      </c>
      <c r="J43" s="653">
        <v>10</v>
      </c>
      <c r="K43" s="653">
        <v>0</v>
      </c>
      <c r="L43" s="1044">
        <f t="shared" si="4"/>
        <v>0</v>
      </c>
      <c r="M43" s="653">
        <v>0</v>
      </c>
      <c r="N43" s="653">
        <v>0</v>
      </c>
      <c r="O43" s="653">
        <v>0</v>
      </c>
      <c r="P43" s="653">
        <v>0</v>
      </c>
      <c r="Q43" s="1178">
        <f t="shared" si="11"/>
        <v>0</v>
      </c>
      <c r="R43" s="663">
        <v>0</v>
      </c>
      <c r="S43" s="658">
        <v>0</v>
      </c>
      <c r="T43" s="655">
        <v>0</v>
      </c>
      <c r="U43" s="775"/>
      <c r="V43" s="720"/>
      <c r="W43" s="775"/>
      <c r="X43" s="775"/>
      <c r="Y43" s="775"/>
      <c r="Z43" s="775"/>
      <c r="AA43" s="775"/>
      <c r="AB43" s="775"/>
    </row>
    <row r="44" spans="1:28" s="793" customFormat="1" ht="14.25" customHeight="1">
      <c r="A44" s="598"/>
      <c r="B44" s="589" t="s">
        <v>171</v>
      </c>
      <c r="C44" s="1044">
        <f t="shared" si="10"/>
        <v>25</v>
      </c>
      <c r="D44" s="657">
        <f t="shared" si="3"/>
        <v>23</v>
      </c>
      <c r="E44" s="1202">
        <v>0</v>
      </c>
      <c r="F44" s="653">
        <v>0</v>
      </c>
      <c r="G44" s="653">
        <v>0</v>
      </c>
      <c r="H44" s="653">
        <v>0</v>
      </c>
      <c r="I44" s="653">
        <v>20</v>
      </c>
      <c r="J44" s="653">
        <v>3</v>
      </c>
      <c r="K44" s="653">
        <v>0</v>
      </c>
      <c r="L44" s="1044">
        <f t="shared" si="4"/>
        <v>0</v>
      </c>
      <c r="M44" s="653">
        <v>0</v>
      </c>
      <c r="N44" s="653">
        <v>0</v>
      </c>
      <c r="O44" s="653">
        <v>0</v>
      </c>
      <c r="P44" s="653">
        <v>0</v>
      </c>
      <c r="Q44" s="1178">
        <f t="shared" si="11"/>
        <v>2</v>
      </c>
      <c r="R44" s="663">
        <v>0</v>
      </c>
      <c r="S44" s="658">
        <v>2</v>
      </c>
      <c r="T44" s="655">
        <v>0</v>
      </c>
      <c r="U44" s="775"/>
      <c r="V44" s="720"/>
      <c r="W44" s="775"/>
      <c r="X44" s="775"/>
      <c r="Y44" s="775"/>
      <c r="Z44" s="775"/>
      <c r="AA44" s="775"/>
      <c r="AB44" s="775"/>
    </row>
    <row r="45" spans="1:28" s="793" customFormat="1" ht="14.25" customHeight="1">
      <c r="A45" s="588"/>
      <c r="B45" s="589" t="s">
        <v>172</v>
      </c>
      <c r="C45" s="1044">
        <f t="shared" si="10"/>
        <v>29</v>
      </c>
      <c r="D45" s="657">
        <f t="shared" si="3"/>
        <v>29</v>
      </c>
      <c r="E45" s="1202">
        <v>0</v>
      </c>
      <c r="F45" s="653">
        <v>0</v>
      </c>
      <c r="G45" s="653">
        <v>0</v>
      </c>
      <c r="H45" s="653">
        <v>0</v>
      </c>
      <c r="I45" s="653">
        <v>20</v>
      </c>
      <c r="J45" s="653">
        <v>9</v>
      </c>
      <c r="K45" s="653">
        <v>0</v>
      </c>
      <c r="L45" s="1044">
        <f t="shared" si="4"/>
        <v>0</v>
      </c>
      <c r="M45" s="653">
        <v>0</v>
      </c>
      <c r="N45" s="653">
        <v>0</v>
      </c>
      <c r="O45" s="653">
        <v>0</v>
      </c>
      <c r="P45" s="653">
        <v>0</v>
      </c>
      <c r="Q45" s="1178">
        <f t="shared" si="11"/>
        <v>0</v>
      </c>
      <c r="R45" s="663">
        <v>0</v>
      </c>
      <c r="S45" s="658">
        <v>0</v>
      </c>
      <c r="T45" s="655">
        <v>0</v>
      </c>
      <c r="U45" s="775"/>
      <c r="V45" s="720"/>
      <c r="W45" s="775"/>
      <c r="X45" s="775"/>
      <c r="Y45" s="775"/>
      <c r="Z45" s="775"/>
      <c r="AA45" s="775"/>
      <c r="AB45" s="775"/>
    </row>
    <row r="46" spans="1:28" s="793" customFormat="1" ht="14.25" customHeight="1">
      <c r="A46" s="591"/>
      <c r="B46" s="589" t="s">
        <v>173</v>
      </c>
      <c r="C46" s="1045">
        <f t="shared" si="10"/>
        <v>10</v>
      </c>
      <c r="D46" s="669">
        <f t="shared" si="3"/>
        <v>10</v>
      </c>
      <c r="E46" s="1242">
        <v>0</v>
      </c>
      <c r="F46" s="660">
        <v>0</v>
      </c>
      <c r="G46" s="660">
        <v>0</v>
      </c>
      <c r="H46" s="660">
        <v>0</v>
      </c>
      <c r="I46" s="660">
        <v>7</v>
      </c>
      <c r="J46" s="660">
        <v>3</v>
      </c>
      <c r="K46" s="660">
        <v>0</v>
      </c>
      <c r="L46" s="1047">
        <f t="shared" si="4"/>
        <v>0</v>
      </c>
      <c r="M46" s="660">
        <v>0</v>
      </c>
      <c r="N46" s="660">
        <v>0</v>
      </c>
      <c r="O46" s="660">
        <v>0</v>
      </c>
      <c r="P46" s="660">
        <v>0</v>
      </c>
      <c r="Q46" s="1248">
        <f t="shared" si="11"/>
        <v>0</v>
      </c>
      <c r="R46" s="670">
        <v>0</v>
      </c>
      <c r="S46" s="661">
        <v>0</v>
      </c>
      <c r="T46" s="662">
        <v>0</v>
      </c>
      <c r="U46" s="775"/>
      <c r="V46" s="720"/>
      <c r="W46" s="775"/>
      <c r="X46" s="775"/>
      <c r="Y46" s="775"/>
      <c r="Z46" s="775"/>
      <c r="AA46" s="775"/>
      <c r="AB46" s="775"/>
    </row>
    <row r="47" spans="1:28" s="1134" customFormat="1" ht="14.25" customHeight="1">
      <c r="A47" s="586" t="s">
        <v>333</v>
      </c>
      <c r="B47" s="587"/>
      <c r="C47" s="1044">
        <f>SUM(C48:C51)</f>
        <v>90</v>
      </c>
      <c r="D47" s="1044">
        <f aca="true" t="shared" si="12" ref="D47:T47">SUM(D48:D51)</f>
        <v>89</v>
      </c>
      <c r="E47" s="1044">
        <f t="shared" si="12"/>
        <v>0</v>
      </c>
      <c r="F47" s="1044">
        <f t="shared" si="12"/>
        <v>5</v>
      </c>
      <c r="G47" s="1044">
        <f t="shared" si="12"/>
        <v>0</v>
      </c>
      <c r="H47" s="1044">
        <f t="shared" si="12"/>
        <v>0</v>
      </c>
      <c r="I47" s="1044">
        <f t="shared" si="12"/>
        <v>66</v>
      </c>
      <c r="J47" s="1044">
        <f t="shared" si="12"/>
        <v>18</v>
      </c>
      <c r="K47" s="1044">
        <f t="shared" si="12"/>
        <v>0</v>
      </c>
      <c r="L47" s="1044">
        <f t="shared" si="12"/>
        <v>0</v>
      </c>
      <c r="M47" s="1044">
        <f t="shared" si="12"/>
        <v>0</v>
      </c>
      <c r="N47" s="1044">
        <f t="shared" si="12"/>
        <v>0</v>
      </c>
      <c r="O47" s="1044">
        <f t="shared" si="12"/>
        <v>0</v>
      </c>
      <c r="P47" s="1044">
        <f t="shared" si="12"/>
        <v>0</v>
      </c>
      <c r="Q47" s="1044">
        <f t="shared" si="12"/>
        <v>1</v>
      </c>
      <c r="R47" s="1044">
        <f t="shared" si="12"/>
        <v>0</v>
      </c>
      <c r="S47" s="1044">
        <f t="shared" si="12"/>
        <v>1</v>
      </c>
      <c r="T47" s="1183">
        <f t="shared" si="12"/>
        <v>0</v>
      </c>
      <c r="U47" s="1126"/>
      <c r="V47" s="1135"/>
      <c r="W47" s="1126"/>
      <c r="X47" s="1126"/>
      <c r="Y47" s="1126"/>
      <c r="Z47" s="1126"/>
      <c r="AA47" s="1126"/>
      <c r="AB47" s="1126"/>
    </row>
    <row r="48" spans="1:28" s="793" customFormat="1" ht="14.25" customHeight="1">
      <c r="A48" s="588"/>
      <c r="B48" s="589" t="s">
        <v>174</v>
      </c>
      <c r="C48" s="1044">
        <f>D48+K48+L48+Q48</f>
        <v>21</v>
      </c>
      <c r="D48" s="671">
        <f t="shared" si="3"/>
        <v>20</v>
      </c>
      <c r="E48" s="1044">
        <v>0</v>
      </c>
      <c r="F48" s="653">
        <v>0</v>
      </c>
      <c r="G48" s="653">
        <v>0</v>
      </c>
      <c r="H48" s="653">
        <v>0</v>
      </c>
      <c r="I48" s="653">
        <v>16</v>
      </c>
      <c r="J48" s="653">
        <v>4</v>
      </c>
      <c r="K48" s="653">
        <v>0</v>
      </c>
      <c r="L48" s="1044">
        <f t="shared" si="4"/>
        <v>0</v>
      </c>
      <c r="M48" s="653">
        <v>0</v>
      </c>
      <c r="N48" s="653">
        <v>0</v>
      </c>
      <c r="O48" s="653">
        <v>0</v>
      </c>
      <c r="P48" s="653">
        <v>0</v>
      </c>
      <c r="Q48" s="1178">
        <f>SUM(R48:T48)</f>
        <v>1</v>
      </c>
      <c r="R48" s="653">
        <v>0</v>
      </c>
      <c r="S48" s="658">
        <v>1</v>
      </c>
      <c r="T48" s="655">
        <v>0</v>
      </c>
      <c r="U48" s="775"/>
      <c r="V48" s="720"/>
      <c r="W48" s="775"/>
      <c r="X48" s="775"/>
      <c r="Y48" s="775"/>
      <c r="Z48" s="775"/>
      <c r="AA48" s="775"/>
      <c r="AB48" s="775"/>
    </row>
    <row r="49" spans="1:28" s="793" customFormat="1" ht="14.25" customHeight="1">
      <c r="A49" s="588"/>
      <c r="B49" s="589" t="s">
        <v>175</v>
      </c>
      <c r="C49" s="1044">
        <f>D49+K49+L49+Q49</f>
        <v>37</v>
      </c>
      <c r="D49" s="671">
        <f t="shared" si="3"/>
        <v>37</v>
      </c>
      <c r="E49" s="1044">
        <v>0</v>
      </c>
      <c r="F49" s="653">
        <v>0</v>
      </c>
      <c r="G49" s="653">
        <v>0</v>
      </c>
      <c r="H49" s="653">
        <v>0</v>
      </c>
      <c r="I49" s="653">
        <v>30</v>
      </c>
      <c r="J49" s="653">
        <v>7</v>
      </c>
      <c r="K49" s="653">
        <v>0</v>
      </c>
      <c r="L49" s="1044">
        <f t="shared" si="4"/>
        <v>0</v>
      </c>
      <c r="M49" s="653">
        <v>0</v>
      </c>
      <c r="N49" s="653">
        <v>0</v>
      </c>
      <c r="O49" s="653">
        <v>0</v>
      </c>
      <c r="P49" s="653">
        <v>0</v>
      </c>
      <c r="Q49" s="1178">
        <f>SUM(R49:T49)</f>
        <v>0</v>
      </c>
      <c r="R49" s="653">
        <v>0</v>
      </c>
      <c r="S49" s="658">
        <v>0</v>
      </c>
      <c r="T49" s="655">
        <v>0</v>
      </c>
      <c r="U49" s="775"/>
      <c r="V49" s="720"/>
      <c r="W49" s="775"/>
      <c r="X49" s="775"/>
      <c r="Y49" s="775"/>
      <c r="Z49" s="775"/>
      <c r="AA49" s="775"/>
      <c r="AB49" s="775"/>
    </row>
    <row r="50" spans="1:28" s="793" customFormat="1" ht="14.25" customHeight="1">
      <c r="A50" s="588"/>
      <c r="B50" s="589" t="s">
        <v>335</v>
      </c>
      <c r="C50" s="1044">
        <f>D50+K50+L50+Q50</f>
        <v>20</v>
      </c>
      <c r="D50" s="671">
        <f t="shared" si="3"/>
        <v>20</v>
      </c>
      <c r="E50" s="1044">
        <v>0</v>
      </c>
      <c r="F50" s="653">
        <v>3</v>
      </c>
      <c r="G50" s="653">
        <v>0</v>
      </c>
      <c r="H50" s="653">
        <v>0</v>
      </c>
      <c r="I50" s="653">
        <v>14</v>
      </c>
      <c r="J50" s="653">
        <v>3</v>
      </c>
      <c r="K50" s="653">
        <v>0</v>
      </c>
      <c r="L50" s="1044">
        <f t="shared" si="4"/>
        <v>0</v>
      </c>
      <c r="M50" s="653">
        <v>0</v>
      </c>
      <c r="N50" s="653">
        <v>0</v>
      </c>
      <c r="O50" s="653">
        <v>0</v>
      </c>
      <c r="P50" s="653">
        <v>0</v>
      </c>
      <c r="Q50" s="1178">
        <f>SUM(R50:T50)</f>
        <v>0</v>
      </c>
      <c r="R50" s="653">
        <v>0</v>
      </c>
      <c r="S50" s="658">
        <v>0</v>
      </c>
      <c r="T50" s="655">
        <v>0</v>
      </c>
      <c r="U50" s="775"/>
      <c r="V50" s="720"/>
      <c r="W50" s="775"/>
      <c r="X50" s="775"/>
      <c r="Y50" s="775"/>
      <c r="Z50" s="775"/>
      <c r="AA50" s="775"/>
      <c r="AB50" s="775"/>
    </row>
    <row r="51" spans="1:28" s="793" customFormat="1" ht="14.25" customHeight="1">
      <c r="A51" s="600"/>
      <c r="B51" s="601" t="s">
        <v>336</v>
      </c>
      <c r="C51" s="1045">
        <f>D51+K51+L51+Q51</f>
        <v>12</v>
      </c>
      <c r="D51" s="672">
        <f t="shared" si="3"/>
        <v>12</v>
      </c>
      <c r="E51" s="1047">
        <v>0</v>
      </c>
      <c r="F51" s="660">
        <v>2</v>
      </c>
      <c r="G51" s="660">
        <v>0</v>
      </c>
      <c r="H51" s="660">
        <v>0</v>
      </c>
      <c r="I51" s="660">
        <v>6</v>
      </c>
      <c r="J51" s="660">
        <v>4</v>
      </c>
      <c r="K51" s="660">
        <v>0</v>
      </c>
      <c r="L51" s="1047">
        <f t="shared" si="4"/>
        <v>0</v>
      </c>
      <c r="M51" s="660">
        <v>0</v>
      </c>
      <c r="N51" s="660">
        <v>0</v>
      </c>
      <c r="O51" s="660">
        <v>0</v>
      </c>
      <c r="P51" s="660">
        <v>0</v>
      </c>
      <c r="Q51" s="1178">
        <f>SUM(R51:T51)</f>
        <v>0</v>
      </c>
      <c r="R51" s="660">
        <v>0</v>
      </c>
      <c r="S51" s="661">
        <v>0</v>
      </c>
      <c r="T51" s="662">
        <v>0</v>
      </c>
      <c r="U51" s="775"/>
      <c r="V51" s="720"/>
      <c r="W51" s="775"/>
      <c r="X51" s="775"/>
      <c r="Y51" s="775"/>
      <c r="Z51" s="775"/>
      <c r="AA51" s="775"/>
      <c r="AB51" s="775"/>
    </row>
    <row r="52" spans="1:28" s="1134" customFormat="1" ht="14.25" customHeight="1">
      <c r="A52" s="588" t="s">
        <v>337</v>
      </c>
      <c r="B52" s="589"/>
      <c r="C52" s="1044">
        <f>SUM(C53:C55)</f>
        <v>55</v>
      </c>
      <c r="D52" s="1044">
        <f aca="true" t="shared" si="13" ref="D52:T52">SUM(D53:D55)</f>
        <v>54</v>
      </c>
      <c r="E52" s="1044">
        <f t="shared" si="13"/>
        <v>0</v>
      </c>
      <c r="F52" s="1044">
        <f t="shared" si="13"/>
        <v>4</v>
      </c>
      <c r="G52" s="1044">
        <f t="shared" si="13"/>
        <v>0</v>
      </c>
      <c r="H52" s="1044">
        <f t="shared" si="13"/>
        <v>0</v>
      </c>
      <c r="I52" s="1044">
        <f t="shared" si="13"/>
        <v>40</v>
      </c>
      <c r="J52" s="1044">
        <f t="shared" si="13"/>
        <v>10</v>
      </c>
      <c r="K52" s="1044">
        <f t="shared" si="13"/>
        <v>0</v>
      </c>
      <c r="L52" s="1044">
        <f t="shared" si="13"/>
        <v>0</v>
      </c>
      <c r="M52" s="1044">
        <f t="shared" si="13"/>
        <v>0</v>
      </c>
      <c r="N52" s="1044">
        <f t="shared" si="13"/>
        <v>0</v>
      </c>
      <c r="O52" s="1044">
        <f t="shared" si="13"/>
        <v>0</v>
      </c>
      <c r="P52" s="1044">
        <f t="shared" si="13"/>
        <v>0</v>
      </c>
      <c r="Q52" s="1181">
        <f t="shared" si="13"/>
        <v>1</v>
      </c>
      <c r="R52" s="1182">
        <f t="shared" si="13"/>
        <v>0</v>
      </c>
      <c r="S52" s="1044">
        <f t="shared" si="13"/>
        <v>1</v>
      </c>
      <c r="T52" s="1183">
        <f t="shared" si="13"/>
        <v>0</v>
      </c>
      <c r="U52" s="1126"/>
      <c r="V52" s="1135"/>
      <c r="W52" s="1126"/>
      <c r="X52" s="1126"/>
      <c r="Y52" s="1126"/>
      <c r="Z52" s="1126"/>
      <c r="AA52" s="1126"/>
      <c r="AB52" s="1126"/>
    </row>
    <row r="53" spans="1:28" s="793" customFormat="1" ht="14.25" customHeight="1">
      <c r="A53" s="588"/>
      <c r="B53" s="589" t="s">
        <v>176</v>
      </c>
      <c r="C53" s="1044">
        <f>D53+K53+L53+Q53</f>
        <v>17</v>
      </c>
      <c r="D53" s="653">
        <f t="shared" si="3"/>
        <v>17</v>
      </c>
      <c r="E53" s="1202">
        <v>0</v>
      </c>
      <c r="F53" s="653">
        <v>0</v>
      </c>
      <c r="G53" s="653">
        <v>0</v>
      </c>
      <c r="H53" s="653">
        <v>0</v>
      </c>
      <c r="I53" s="653">
        <v>16</v>
      </c>
      <c r="J53" s="653">
        <v>1</v>
      </c>
      <c r="K53" s="653">
        <v>0</v>
      </c>
      <c r="L53" s="1044">
        <f t="shared" si="4"/>
        <v>0</v>
      </c>
      <c r="M53" s="653">
        <v>0</v>
      </c>
      <c r="N53" s="653">
        <v>0</v>
      </c>
      <c r="O53" s="653">
        <v>0</v>
      </c>
      <c r="P53" s="653">
        <v>0</v>
      </c>
      <c r="Q53" s="1178">
        <f>SUM(R53:T53)</f>
        <v>0</v>
      </c>
      <c r="R53" s="663">
        <v>0</v>
      </c>
      <c r="S53" s="658">
        <v>0</v>
      </c>
      <c r="T53" s="655">
        <v>0</v>
      </c>
      <c r="U53" s="775"/>
      <c r="V53" s="720"/>
      <c r="W53" s="775"/>
      <c r="X53" s="775"/>
      <c r="Y53" s="775"/>
      <c r="Z53" s="775"/>
      <c r="AA53" s="775"/>
      <c r="AB53" s="775"/>
    </row>
    <row r="54" spans="1:28" s="793" customFormat="1" ht="14.25" customHeight="1">
      <c r="A54" s="588"/>
      <c r="B54" s="589" t="s">
        <v>177</v>
      </c>
      <c r="C54" s="1044">
        <f>D54+K54+L54+Q54</f>
        <v>31</v>
      </c>
      <c r="D54" s="653">
        <f t="shared" si="3"/>
        <v>30</v>
      </c>
      <c r="E54" s="1202">
        <v>0</v>
      </c>
      <c r="F54" s="653">
        <v>4</v>
      </c>
      <c r="G54" s="653">
        <v>0</v>
      </c>
      <c r="H54" s="653">
        <v>0</v>
      </c>
      <c r="I54" s="653">
        <v>17</v>
      </c>
      <c r="J54" s="653">
        <v>9</v>
      </c>
      <c r="K54" s="653">
        <v>0</v>
      </c>
      <c r="L54" s="1044">
        <f t="shared" si="4"/>
        <v>0</v>
      </c>
      <c r="M54" s="653">
        <v>0</v>
      </c>
      <c r="N54" s="653">
        <v>0</v>
      </c>
      <c r="O54" s="653">
        <v>0</v>
      </c>
      <c r="P54" s="653">
        <v>0</v>
      </c>
      <c r="Q54" s="1178">
        <f>SUM(R54:T54)</f>
        <v>1</v>
      </c>
      <c r="R54" s="663">
        <v>0</v>
      </c>
      <c r="S54" s="658">
        <v>1</v>
      </c>
      <c r="T54" s="655">
        <v>0</v>
      </c>
      <c r="U54" s="775"/>
      <c r="V54" s="720"/>
      <c r="W54" s="775"/>
      <c r="X54" s="775"/>
      <c r="Y54" s="775"/>
      <c r="Z54" s="775"/>
      <c r="AA54" s="775"/>
      <c r="AB54" s="775"/>
    </row>
    <row r="55" spans="1:28" s="793" customFormat="1" ht="14.25" customHeight="1">
      <c r="A55" s="591"/>
      <c r="B55" s="592" t="s">
        <v>178</v>
      </c>
      <c r="C55" s="1045">
        <f>D55+K55+L55+Q55</f>
        <v>7</v>
      </c>
      <c r="D55" s="659">
        <f t="shared" si="3"/>
        <v>7</v>
      </c>
      <c r="E55" s="1242">
        <v>0</v>
      </c>
      <c r="F55" s="660">
        <v>0</v>
      </c>
      <c r="G55" s="660">
        <v>0</v>
      </c>
      <c r="H55" s="660">
        <v>0</v>
      </c>
      <c r="I55" s="660">
        <v>7</v>
      </c>
      <c r="J55" s="660">
        <v>0</v>
      </c>
      <c r="K55" s="660">
        <v>0</v>
      </c>
      <c r="L55" s="1047">
        <f t="shared" si="4"/>
        <v>0</v>
      </c>
      <c r="M55" s="660">
        <v>0</v>
      </c>
      <c r="N55" s="660">
        <v>0</v>
      </c>
      <c r="O55" s="660">
        <v>0</v>
      </c>
      <c r="P55" s="660">
        <v>0</v>
      </c>
      <c r="Q55" s="1248">
        <f>SUM(R55:T55)</f>
        <v>0</v>
      </c>
      <c r="R55" s="670">
        <v>0</v>
      </c>
      <c r="S55" s="661">
        <v>0</v>
      </c>
      <c r="T55" s="662">
        <v>0</v>
      </c>
      <c r="U55" s="775"/>
      <c r="V55" s="720"/>
      <c r="W55" s="775"/>
      <c r="X55" s="775"/>
      <c r="Y55" s="775"/>
      <c r="Z55" s="775"/>
      <c r="AA55" s="775"/>
      <c r="AB55" s="775"/>
    </row>
    <row r="56" spans="1:28" s="1134" customFormat="1" ht="14.25" customHeight="1">
      <c r="A56" s="586" t="s">
        <v>338</v>
      </c>
      <c r="B56" s="587"/>
      <c r="C56" s="1044">
        <f>SUM(C57:C59)</f>
        <v>19</v>
      </c>
      <c r="D56" s="1044">
        <f aca="true" t="shared" si="14" ref="D56:T56">SUM(D57:D59)</f>
        <v>19</v>
      </c>
      <c r="E56" s="1044">
        <f t="shared" si="14"/>
        <v>0</v>
      </c>
      <c r="F56" s="1044">
        <f t="shared" si="14"/>
        <v>1</v>
      </c>
      <c r="G56" s="1044">
        <f t="shared" si="14"/>
        <v>0</v>
      </c>
      <c r="H56" s="1044">
        <f t="shared" si="14"/>
        <v>0</v>
      </c>
      <c r="I56" s="1044">
        <f t="shared" si="14"/>
        <v>16</v>
      </c>
      <c r="J56" s="1044">
        <f t="shared" si="14"/>
        <v>2</v>
      </c>
      <c r="K56" s="1044">
        <f t="shared" si="14"/>
        <v>0</v>
      </c>
      <c r="L56" s="1044">
        <f t="shared" si="14"/>
        <v>0</v>
      </c>
      <c r="M56" s="1044">
        <f t="shared" si="14"/>
        <v>0</v>
      </c>
      <c r="N56" s="1044">
        <f t="shared" si="14"/>
        <v>0</v>
      </c>
      <c r="O56" s="1044">
        <f t="shared" si="14"/>
        <v>0</v>
      </c>
      <c r="P56" s="1044">
        <f t="shared" si="14"/>
        <v>0</v>
      </c>
      <c r="Q56" s="1044">
        <f t="shared" si="14"/>
        <v>0</v>
      </c>
      <c r="R56" s="1044">
        <f t="shared" si="14"/>
        <v>0</v>
      </c>
      <c r="S56" s="1044">
        <f t="shared" si="14"/>
        <v>0</v>
      </c>
      <c r="T56" s="1183">
        <f t="shared" si="14"/>
        <v>0</v>
      </c>
      <c r="U56" s="1126"/>
      <c r="V56" s="1135"/>
      <c r="W56" s="1126"/>
      <c r="X56" s="1126"/>
      <c r="Y56" s="1126"/>
      <c r="Z56" s="1126"/>
      <c r="AA56" s="1126"/>
      <c r="AB56" s="1126"/>
    </row>
    <row r="57" spans="1:28" s="793" customFormat="1" ht="14.25" customHeight="1">
      <c r="A57" s="588"/>
      <c r="B57" s="589" t="s">
        <v>364</v>
      </c>
      <c r="C57" s="1044">
        <f>D57+K57+L57+Q57</f>
        <v>4</v>
      </c>
      <c r="D57" s="664">
        <f t="shared" si="3"/>
        <v>4</v>
      </c>
      <c r="E57" s="1044">
        <v>0</v>
      </c>
      <c r="F57" s="653">
        <v>0</v>
      </c>
      <c r="G57" s="653">
        <v>0</v>
      </c>
      <c r="H57" s="653">
        <v>0</v>
      </c>
      <c r="I57" s="653">
        <v>4</v>
      </c>
      <c r="J57" s="653">
        <v>0</v>
      </c>
      <c r="K57" s="653">
        <v>0</v>
      </c>
      <c r="L57" s="1044">
        <f t="shared" si="4"/>
        <v>0</v>
      </c>
      <c r="M57" s="653">
        <v>0</v>
      </c>
      <c r="N57" s="653">
        <v>0</v>
      </c>
      <c r="O57" s="653">
        <v>0</v>
      </c>
      <c r="P57" s="653">
        <v>0</v>
      </c>
      <c r="Q57" s="1178">
        <f>SUM(R57:T57)</f>
        <v>0</v>
      </c>
      <c r="R57" s="653">
        <v>0</v>
      </c>
      <c r="S57" s="658">
        <v>0</v>
      </c>
      <c r="T57" s="655">
        <v>0</v>
      </c>
      <c r="U57" s="775"/>
      <c r="V57" s="720"/>
      <c r="W57" s="775"/>
      <c r="X57" s="775"/>
      <c r="Y57" s="775"/>
      <c r="Z57" s="775"/>
      <c r="AA57" s="775"/>
      <c r="AB57" s="775"/>
    </row>
    <row r="58" spans="1:28" s="793" customFormat="1" ht="14.25" customHeight="1">
      <c r="A58" s="588"/>
      <c r="B58" s="589" t="s">
        <v>365</v>
      </c>
      <c r="C58" s="1044">
        <f>D58+K58+L58+Q58</f>
        <v>12</v>
      </c>
      <c r="D58" s="664">
        <f t="shared" si="3"/>
        <v>12</v>
      </c>
      <c r="E58" s="1044">
        <v>0</v>
      </c>
      <c r="F58" s="653">
        <v>1</v>
      </c>
      <c r="G58" s="653">
        <v>0</v>
      </c>
      <c r="H58" s="653">
        <v>0</v>
      </c>
      <c r="I58" s="653">
        <v>9</v>
      </c>
      <c r="J58" s="653">
        <v>2</v>
      </c>
      <c r="K58" s="653">
        <v>0</v>
      </c>
      <c r="L58" s="1044">
        <f t="shared" si="4"/>
        <v>0</v>
      </c>
      <c r="M58" s="653">
        <v>0</v>
      </c>
      <c r="N58" s="653">
        <v>0</v>
      </c>
      <c r="O58" s="653">
        <v>0</v>
      </c>
      <c r="P58" s="653">
        <v>0</v>
      </c>
      <c r="Q58" s="1178">
        <f>SUM(R58:T58)</f>
        <v>0</v>
      </c>
      <c r="R58" s="653">
        <v>0</v>
      </c>
      <c r="S58" s="658">
        <v>0</v>
      </c>
      <c r="T58" s="655">
        <v>0</v>
      </c>
      <c r="U58" s="775"/>
      <c r="V58" s="720"/>
      <c r="W58" s="775"/>
      <c r="X58" s="775"/>
      <c r="Y58" s="775"/>
      <c r="Z58" s="775"/>
      <c r="AA58" s="775"/>
      <c r="AB58" s="775"/>
    </row>
    <row r="59" spans="1:28" ht="14.25" customHeight="1">
      <c r="A59" s="588"/>
      <c r="B59" s="589" t="s">
        <v>179</v>
      </c>
      <c r="C59" s="1044">
        <f>D59+K59+L59+Q59</f>
        <v>3</v>
      </c>
      <c r="D59" s="664">
        <f t="shared" si="3"/>
        <v>3</v>
      </c>
      <c r="E59" s="1044">
        <v>0</v>
      </c>
      <c r="F59" s="653">
        <v>0</v>
      </c>
      <c r="G59" s="653">
        <v>0</v>
      </c>
      <c r="H59" s="653">
        <v>0</v>
      </c>
      <c r="I59" s="653">
        <v>3</v>
      </c>
      <c r="J59" s="653">
        <v>0</v>
      </c>
      <c r="K59" s="653">
        <v>0</v>
      </c>
      <c r="L59" s="1044">
        <f t="shared" si="4"/>
        <v>0</v>
      </c>
      <c r="M59" s="653">
        <v>0</v>
      </c>
      <c r="N59" s="653">
        <v>0</v>
      </c>
      <c r="O59" s="653">
        <v>0</v>
      </c>
      <c r="P59" s="653">
        <v>0</v>
      </c>
      <c r="Q59" s="1178">
        <f>SUM(R59:T59)</f>
        <v>0</v>
      </c>
      <c r="R59" s="653">
        <v>0</v>
      </c>
      <c r="S59" s="658">
        <v>0</v>
      </c>
      <c r="T59" s="655">
        <v>0</v>
      </c>
      <c r="U59" s="775"/>
      <c r="W59" s="775"/>
      <c r="X59" s="775"/>
      <c r="Y59" s="775"/>
      <c r="Z59" s="775"/>
      <c r="AA59" s="775"/>
      <c r="AB59" s="775"/>
    </row>
    <row r="60" spans="1:28" s="1135" customFormat="1" ht="14.25" customHeight="1">
      <c r="A60" s="602" t="s">
        <v>180</v>
      </c>
      <c r="B60" s="603"/>
      <c r="C60" s="1046">
        <f>SUM(C61:C63)</f>
        <v>66</v>
      </c>
      <c r="D60" s="1046">
        <f aca="true" t="shared" si="15" ref="D60:T60">SUM(D61:D63)</f>
        <v>63</v>
      </c>
      <c r="E60" s="1046">
        <f t="shared" si="15"/>
        <v>0</v>
      </c>
      <c r="F60" s="1046">
        <f t="shared" si="15"/>
        <v>8</v>
      </c>
      <c r="G60" s="1046">
        <f t="shared" si="15"/>
        <v>0</v>
      </c>
      <c r="H60" s="1046">
        <f t="shared" si="15"/>
        <v>0</v>
      </c>
      <c r="I60" s="1046">
        <f t="shared" si="15"/>
        <v>46</v>
      </c>
      <c r="J60" s="1046">
        <f t="shared" si="15"/>
        <v>9</v>
      </c>
      <c r="K60" s="1046">
        <f t="shared" si="15"/>
        <v>0</v>
      </c>
      <c r="L60" s="1046">
        <f t="shared" si="15"/>
        <v>0</v>
      </c>
      <c r="M60" s="1046">
        <f t="shared" si="15"/>
        <v>0</v>
      </c>
      <c r="N60" s="1046">
        <f t="shared" si="15"/>
        <v>0</v>
      </c>
      <c r="O60" s="1046">
        <f t="shared" si="15"/>
        <v>0</v>
      </c>
      <c r="P60" s="1046">
        <f t="shared" si="15"/>
        <v>0</v>
      </c>
      <c r="Q60" s="1046">
        <f t="shared" si="15"/>
        <v>3</v>
      </c>
      <c r="R60" s="1046">
        <f t="shared" si="15"/>
        <v>0</v>
      </c>
      <c r="S60" s="1046">
        <f t="shared" si="15"/>
        <v>3</v>
      </c>
      <c r="T60" s="1185">
        <f t="shared" si="15"/>
        <v>0</v>
      </c>
      <c r="U60" s="1126"/>
      <c r="W60" s="1126"/>
      <c r="X60" s="1126"/>
      <c r="Y60" s="1126"/>
      <c r="Z60" s="1126"/>
      <c r="AA60" s="1126"/>
      <c r="AB60" s="1126"/>
    </row>
    <row r="61" spans="1:28" ht="14.25" customHeight="1">
      <c r="A61" s="588"/>
      <c r="B61" s="589" t="s">
        <v>181</v>
      </c>
      <c r="C61" s="1044">
        <f>D61+K61+L61+Q61</f>
        <v>49</v>
      </c>
      <c r="D61" s="653">
        <f t="shared" si="3"/>
        <v>47</v>
      </c>
      <c r="E61" s="1202">
        <v>0</v>
      </c>
      <c r="F61" s="653">
        <v>8</v>
      </c>
      <c r="G61" s="653">
        <v>0</v>
      </c>
      <c r="H61" s="653">
        <v>0</v>
      </c>
      <c r="I61" s="653">
        <v>34</v>
      </c>
      <c r="J61" s="653">
        <v>5</v>
      </c>
      <c r="K61" s="653">
        <v>0</v>
      </c>
      <c r="L61" s="1044">
        <f t="shared" si="4"/>
        <v>0</v>
      </c>
      <c r="M61" s="653">
        <v>0</v>
      </c>
      <c r="N61" s="653">
        <v>0</v>
      </c>
      <c r="O61" s="653">
        <v>0</v>
      </c>
      <c r="P61" s="653">
        <v>0</v>
      </c>
      <c r="Q61" s="1178">
        <f>SUM(R61:T61)</f>
        <v>2</v>
      </c>
      <c r="R61" s="653">
        <v>0</v>
      </c>
      <c r="S61" s="658">
        <v>2</v>
      </c>
      <c r="T61" s="655">
        <v>0</v>
      </c>
      <c r="U61" s="775"/>
      <c r="W61" s="775"/>
      <c r="X61" s="775"/>
      <c r="Y61" s="775"/>
      <c r="Z61" s="775"/>
      <c r="AA61" s="775"/>
      <c r="AB61" s="775"/>
    </row>
    <row r="62" spans="1:28" ht="14.25" customHeight="1">
      <c r="A62" s="588"/>
      <c r="B62" s="589" t="s">
        <v>341</v>
      </c>
      <c r="C62" s="1044">
        <f>D62+K62+L62+Q62</f>
        <v>10</v>
      </c>
      <c r="D62" s="653">
        <f t="shared" si="3"/>
        <v>9</v>
      </c>
      <c r="E62" s="1202">
        <v>0</v>
      </c>
      <c r="F62" s="653">
        <v>0</v>
      </c>
      <c r="G62" s="653">
        <v>0</v>
      </c>
      <c r="H62" s="653">
        <v>0</v>
      </c>
      <c r="I62" s="653">
        <v>7</v>
      </c>
      <c r="J62" s="653">
        <v>2</v>
      </c>
      <c r="K62" s="653">
        <v>0</v>
      </c>
      <c r="L62" s="1044">
        <f t="shared" si="4"/>
        <v>0</v>
      </c>
      <c r="M62" s="653">
        <v>0</v>
      </c>
      <c r="N62" s="653">
        <v>0</v>
      </c>
      <c r="O62" s="653">
        <v>0</v>
      </c>
      <c r="P62" s="653">
        <v>0</v>
      </c>
      <c r="Q62" s="1178">
        <f>SUM(R62:T62)</f>
        <v>1</v>
      </c>
      <c r="R62" s="653">
        <v>0</v>
      </c>
      <c r="S62" s="658">
        <v>1</v>
      </c>
      <c r="T62" s="655">
        <v>0</v>
      </c>
      <c r="U62" s="775"/>
      <c r="W62" s="775"/>
      <c r="X62" s="775"/>
      <c r="Y62" s="775"/>
      <c r="Z62" s="775"/>
      <c r="AA62" s="775"/>
      <c r="AB62" s="775"/>
    </row>
    <row r="63" spans="1:28" ht="14.25" customHeight="1">
      <c r="A63" s="600"/>
      <c r="B63" s="601" t="s">
        <v>342</v>
      </c>
      <c r="C63" s="1047">
        <f>D63+K63+L63+Q63</f>
        <v>7</v>
      </c>
      <c r="D63" s="660">
        <f t="shared" si="3"/>
        <v>7</v>
      </c>
      <c r="E63" s="1242">
        <v>0</v>
      </c>
      <c r="F63" s="660">
        <v>0</v>
      </c>
      <c r="G63" s="660">
        <v>0</v>
      </c>
      <c r="H63" s="660">
        <v>0</v>
      </c>
      <c r="I63" s="660">
        <v>5</v>
      </c>
      <c r="J63" s="660">
        <v>2</v>
      </c>
      <c r="K63" s="660">
        <v>0</v>
      </c>
      <c r="L63" s="1047">
        <f t="shared" si="4"/>
        <v>0</v>
      </c>
      <c r="M63" s="660">
        <v>0</v>
      </c>
      <c r="N63" s="660">
        <v>0</v>
      </c>
      <c r="O63" s="660">
        <v>0</v>
      </c>
      <c r="P63" s="660">
        <v>0</v>
      </c>
      <c r="Q63" s="1178">
        <f>SUM(R63:T63)</f>
        <v>0</v>
      </c>
      <c r="R63" s="660">
        <v>0</v>
      </c>
      <c r="S63" s="661">
        <v>0</v>
      </c>
      <c r="T63" s="662">
        <v>0</v>
      </c>
      <c r="U63" s="775"/>
      <c r="W63" s="775"/>
      <c r="X63" s="775"/>
      <c r="Y63" s="775"/>
      <c r="Z63" s="775"/>
      <c r="AA63" s="775"/>
      <c r="AB63" s="775"/>
    </row>
    <row r="64" spans="1:28" s="1135" customFormat="1" ht="14.25" customHeight="1">
      <c r="A64" s="588" t="s">
        <v>343</v>
      </c>
      <c r="B64" s="589"/>
      <c r="C64" s="1044">
        <f>SUM(C65:C66)</f>
        <v>34</v>
      </c>
      <c r="D64" s="1044">
        <f aca="true" t="shared" si="16" ref="D64:T64">SUM(D65:D66)</f>
        <v>33</v>
      </c>
      <c r="E64" s="1044">
        <f t="shared" si="16"/>
        <v>0</v>
      </c>
      <c r="F64" s="1044">
        <f t="shared" si="16"/>
        <v>2</v>
      </c>
      <c r="G64" s="1044">
        <f t="shared" si="16"/>
        <v>0</v>
      </c>
      <c r="H64" s="1044">
        <f t="shared" si="16"/>
        <v>0</v>
      </c>
      <c r="I64" s="1044">
        <f t="shared" si="16"/>
        <v>25</v>
      </c>
      <c r="J64" s="1044">
        <f t="shared" si="16"/>
        <v>6</v>
      </c>
      <c r="K64" s="1044">
        <f t="shared" si="16"/>
        <v>0</v>
      </c>
      <c r="L64" s="1044">
        <f t="shared" si="16"/>
        <v>0</v>
      </c>
      <c r="M64" s="1044">
        <f t="shared" si="16"/>
        <v>0</v>
      </c>
      <c r="N64" s="1044">
        <f t="shared" si="16"/>
        <v>0</v>
      </c>
      <c r="O64" s="1044">
        <f t="shared" si="16"/>
        <v>0</v>
      </c>
      <c r="P64" s="1044">
        <f t="shared" si="16"/>
        <v>0</v>
      </c>
      <c r="Q64" s="1181">
        <f t="shared" si="16"/>
        <v>1</v>
      </c>
      <c r="R64" s="1182">
        <f t="shared" si="16"/>
        <v>0</v>
      </c>
      <c r="S64" s="1044">
        <f t="shared" si="16"/>
        <v>1</v>
      </c>
      <c r="T64" s="1183">
        <f t="shared" si="16"/>
        <v>0</v>
      </c>
      <c r="U64" s="1126"/>
      <c r="W64" s="1126"/>
      <c r="X64" s="1126"/>
      <c r="Y64" s="1126"/>
      <c r="Z64" s="1126"/>
      <c r="AA64" s="1126"/>
      <c r="AB64" s="1126"/>
    </row>
    <row r="65" spans="1:28" ht="14.25" customHeight="1">
      <c r="A65" s="588"/>
      <c r="B65" s="589" t="s">
        <v>344</v>
      </c>
      <c r="C65" s="1044">
        <f>D65+K65+L65+Q65</f>
        <v>12</v>
      </c>
      <c r="D65" s="664">
        <f t="shared" si="3"/>
        <v>12</v>
      </c>
      <c r="E65" s="1044">
        <v>0</v>
      </c>
      <c r="F65" s="653">
        <v>2</v>
      </c>
      <c r="G65" s="653">
        <v>0</v>
      </c>
      <c r="H65" s="653">
        <v>0</v>
      </c>
      <c r="I65" s="653">
        <v>7</v>
      </c>
      <c r="J65" s="653">
        <v>3</v>
      </c>
      <c r="K65" s="653">
        <v>0</v>
      </c>
      <c r="L65" s="1044">
        <f t="shared" si="4"/>
        <v>0</v>
      </c>
      <c r="M65" s="653">
        <v>0</v>
      </c>
      <c r="N65" s="653">
        <v>0</v>
      </c>
      <c r="O65" s="653">
        <v>0</v>
      </c>
      <c r="P65" s="653">
        <v>0</v>
      </c>
      <c r="Q65" s="1178">
        <f>SUM(R65:T65)</f>
        <v>0</v>
      </c>
      <c r="R65" s="663">
        <v>0</v>
      </c>
      <c r="S65" s="658">
        <v>0</v>
      </c>
      <c r="T65" s="655">
        <v>0</v>
      </c>
      <c r="U65" s="775"/>
      <c r="W65" s="775"/>
      <c r="X65" s="775"/>
      <c r="Y65" s="775"/>
      <c r="Z65" s="775"/>
      <c r="AA65" s="775"/>
      <c r="AB65" s="775"/>
    </row>
    <row r="66" spans="1:28" ht="14.25" customHeight="1">
      <c r="A66" s="591"/>
      <c r="B66" s="589" t="s">
        <v>345</v>
      </c>
      <c r="C66" s="1044">
        <f>D66+K66+L66+Q66</f>
        <v>22</v>
      </c>
      <c r="D66" s="664">
        <f t="shared" si="3"/>
        <v>21</v>
      </c>
      <c r="E66" s="1044">
        <v>0</v>
      </c>
      <c r="F66" s="653">
        <v>0</v>
      </c>
      <c r="G66" s="653">
        <v>0</v>
      </c>
      <c r="H66" s="653">
        <v>0</v>
      </c>
      <c r="I66" s="653">
        <v>18</v>
      </c>
      <c r="J66" s="653">
        <v>3</v>
      </c>
      <c r="K66" s="653">
        <v>0</v>
      </c>
      <c r="L66" s="1044">
        <f t="shared" si="4"/>
        <v>0</v>
      </c>
      <c r="M66" s="653">
        <v>0</v>
      </c>
      <c r="N66" s="653">
        <v>0</v>
      </c>
      <c r="O66" s="653">
        <v>0</v>
      </c>
      <c r="P66" s="653">
        <v>0</v>
      </c>
      <c r="Q66" s="1178">
        <f>SUM(R66:T66)</f>
        <v>1</v>
      </c>
      <c r="R66" s="663">
        <v>0</v>
      </c>
      <c r="S66" s="658">
        <v>1</v>
      </c>
      <c r="T66" s="655">
        <v>0</v>
      </c>
      <c r="U66" s="775"/>
      <c r="W66" s="775"/>
      <c r="X66" s="775"/>
      <c r="Y66" s="775"/>
      <c r="Z66" s="775"/>
      <c r="AA66" s="775"/>
      <c r="AB66" s="775"/>
    </row>
    <row r="67" spans="1:28" s="1135" customFormat="1" ht="14.25" customHeight="1">
      <c r="A67" s="586" t="s">
        <v>601</v>
      </c>
      <c r="B67" s="604"/>
      <c r="C67" s="1046">
        <f>SUM(C68:C69)</f>
        <v>56</v>
      </c>
      <c r="D67" s="1046">
        <f aca="true" t="shared" si="17" ref="D67:T67">SUM(D68:D69)</f>
        <v>54</v>
      </c>
      <c r="E67" s="1046">
        <f t="shared" si="17"/>
        <v>0</v>
      </c>
      <c r="F67" s="1046">
        <f t="shared" si="17"/>
        <v>2</v>
      </c>
      <c r="G67" s="1046">
        <f t="shared" si="17"/>
        <v>0</v>
      </c>
      <c r="H67" s="1046">
        <f t="shared" si="17"/>
        <v>0</v>
      </c>
      <c r="I67" s="1046">
        <f t="shared" si="17"/>
        <v>46</v>
      </c>
      <c r="J67" s="1046">
        <f t="shared" si="17"/>
        <v>6</v>
      </c>
      <c r="K67" s="1046">
        <f t="shared" si="17"/>
        <v>0</v>
      </c>
      <c r="L67" s="1046">
        <f t="shared" si="17"/>
        <v>0</v>
      </c>
      <c r="M67" s="1046">
        <f t="shared" si="17"/>
        <v>0</v>
      </c>
      <c r="N67" s="1046">
        <f t="shared" si="17"/>
        <v>0</v>
      </c>
      <c r="O67" s="1046">
        <f t="shared" si="17"/>
        <v>0</v>
      </c>
      <c r="P67" s="1046">
        <f t="shared" si="17"/>
        <v>0</v>
      </c>
      <c r="Q67" s="1181">
        <f t="shared" si="17"/>
        <v>2</v>
      </c>
      <c r="R67" s="1186">
        <f t="shared" si="17"/>
        <v>0</v>
      </c>
      <c r="S67" s="1046">
        <f t="shared" si="17"/>
        <v>2</v>
      </c>
      <c r="T67" s="1185">
        <f t="shared" si="17"/>
        <v>0</v>
      </c>
      <c r="U67" s="1126"/>
      <c r="W67" s="1126"/>
      <c r="X67" s="1126"/>
      <c r="Y67" s="1126"/>
      <c r="Z67" s="1126"/>
      <c r="AA67" s="1126"/>
      <c r="AB67" s="1126"/>
    </row>
    <row r="68" spans="1:28" ht="14.25" customHeight="1">
      <c r="A68" s="588"/>
      <c r="B68" s="605" t="s">
        <v>629</v>
      </c>
      <c r="C68" s="1044">
        <f>D68+K68+L68+Q68</f>
        <v>17</v>
      </c>
      <c r="D68" s="664">
        <f t="shared" si="3"/>
        <v>17</v>
      </c>
      <c r="E68" s="1044">
        <v>0</v>
      </c>
      <c r="F68" s="653">
        <v>0</v>
      </c>
      <c r="G68" s="653">
        <v>0</v>
      </c>
      <c r="H68" s="653">
        <v>0</v>
      </c>
      <c r="I68" s="653">
        <v>16</v>
      </c>
      <c r="J68" s="653">
        <v>1</v>
      </c>
      <c r="K68" s="653">
        <v>0</v>
      </c>
      <c r="L68" s="1044">
        <f t="shared" si="4"/>
        <v>0</v>
      </c>
      <c r="M68" s="653">
        <v>0</v>
      </c>
      <c r="N68" s="653">
        <v>0</v>
      </c>
      <c r="O68" s="653">
        <v>0</v>
      </c>
      <c r="P68" s="653">
        <v>0</v>
      </c>
      <c r="Q68" s="1178">
        <f>SUM(R68:T68)</f>
        <v>0</v>
      </c>
      <c r="R68" s="663">
        <v>0</v>
      </c>
      <c r="S68" s="658">
        <v>0</v>
      </c>
      <c r="T68" s="655">
        <v>0</v>
      </c>
      <c r="U68" s="775"/>
      <c r="W68" s="775"/>
      <c r="X68" s="775"/>
      <c r="Y68" s="775"/>
      <c r="Z68" s="775"/>
      <c r="AA68" s="775"/>
      <c r="AB68" s="775"/>
    </row>
    <row r="69" spans="1:28" ht="14.25" customHeight="1">
      <c r="A69" s="591"/>
      <c r="B69" s="673" t="s">
        <v>630</v>
      </c>
      <c r="C69" s="1047">
        <f>D69+K69+L69+Q69</f>
        <v>39</v>
      </c>
      <c r="D69" s="667">
        <f t="shared" si="3"/>
        <v>37</v>
      </c>
      <c r="E69" s="1047">
        <v>0</v>
      </c>
      <c r="F69" s="660">
        <v>2</v>
      </c>
      <c r="G69" s="660">
        <v>0</v>
      </c>
      <c r="H69" s="660">
        <v>0</v>
      </c>
      <c r="I69" s="660">
        <v>30</v>
      </c>
      <c r="J69" s="660">
        <v>5</v>
      </c>
      <c r="K69" s="660">
        <v>0</v>
      </c>
      <c r="L69" s="1047">
        <f t="shared" si="4"/>
        <v>0</v>
      </c>
      <c r="M69" s="660">
        <v>0</v>
      </c>
      <c r="N69" s="660">
        <v>0</v>
      </c>
      <c r="O69" s="660">
        <v>0</v>
      </c>
      <c r="P69" s="660">
        <v>0</v>
      </c>
      <c r="Q69" s="1248">
        <f>SUM(R69:T69)</f>
        <v>2</v>
      </c>
      <c r="R69" s="670">
        <v>0</v>
      </c>
      <c r="S69" s="661">
        <v>2</v>
      </c>
      <c r="T69" s="662">
        <v>0</v>
      </c>
      <c r="U69" s="775"/>
      <c r="W69" s="775"/>
      <c r="X69" s="775"/>
      <c r="Y69" s="775"/>
      <c r="Z69" s="775"/>
      <c r="AA69" s="775"/>
      <c r="AB69" s="775"/>
    </row>
    <row r="70" spans="1:28" s="1135" customFormat="1" ht="14.25" customHeight="1">
      <c r="A70" s="586" t="s">
        <v>631</v>
      </c>
      <c r="B70" s="589"/>
      <c r="C70" s="1044">
        <f>SUM(C71:C73)</f>
        <v>96</v>
      </c>
      <c r="D70" s="1044">
        <f aca="true" t="shared" si="18" ref="D70:T70">SUM(D71:D73)</f>
        <v>95</v>
      </c>
      <c r="E70" s="1044">
        <f t="shared" si="18"/>
        <v>0</v>
      </c>
      <c r="F70" s="1044">
        <f t="shared" si="18"/>
        <v>7</v>
      </c>
      <c r="G70" s="1044">
        <f t="shared" si="18"/>
        <v>0</v>
      </c>
      <c r="H70" s="1044">
        <f t="shared" si="18"/>
        <v>0</v>
      </c>
      <c r="I70" s="1044">
        <f t="shared" si="18"/>
        <v>71</v>
      </c>
      <c r="J70" s="1044">
        <f t="shared" si="18"/>
        <v>17</v>
      </c>
      <c r="K70" s="1044">
        <f t="shared" si="18"/>
        <v>0</v>
      </c>
      <c r="L70" s="1044">
        <f t="shared" si="18"/>
        <v>0</v>
      </c>
      <c r="M70" s="1044">
        <f t="shared" si="18"/>
        <v>0</v>
      </c>
      <c r="N70" s="1044">
        <f t="shared" si="18"/>
        <v>0</v>
      </c>
      <c r="O70" s="1044">
        <f t="shared" si="18"/>
        <v>0</v>
      </c>
      <c r="P70" s="1044">
        <f t="shared" si="18"/>
        <v>0</v>
      </c>
      <c r="Q70" s="1044">
        <f t="shared" si="18"/>
        <v>1</v>
      </c>
      <c r="R70" s="1044">
        <f t="shared" si="18"/>
        <v>0</v>
      </c>
      <c r="S70" s="1044">
        <f t="shared" si="18"/>
        <v>1</v>
      </c>
      <c r="T70" s="1183">
        <f t="shared" si="18"/>
        <v>0</v>
      </c>
      <c r="U70" s="1126"/>
      <c r="W70" s="1126"/>
      <c r="X70" s="1126"/>
      <c r="Y70" s="1126"/>
      <c r="Z70" s="1126"/>
      <c r="AA70" s="1126"/>
      <c r="AB70" s="1126"/>
    </row>
    <row r="71" spans="1:28" ht="14.25" customHeight="1">
      <c r="A71" s="588"/>
      <c r="B71" s="589" t="s">
        <v>632</v>
      </c>
      <c r="C71" s="1044">
        <f>D71+K71+L71+Q71</f>
        <v>33</v>
      </c>
      <c r="D71" s="664">
        <f t="shared" si="3"/>
        <v>33</v>
      </c>
      <c r="E71" s="1044">
        <v>0</v>
      </c>
      <c r="F71" s="653">
        <v>4</v>
      </c>
      <c r="G71" s="653">
        <v>0</v>
      </c>
      <c r="H71" s="653">
        <v>0</v>
      </c>
      <c r="I71" s="653">
        <v>24</v>
      </c>
      <c r="J71" s="653">
        <v>5</v>
      </c>
      <c r="K71" s="653">
        <v>0</v>
      </c>
      <c r="L71" s="1044">
        <f t="shared" si="4"/>
        <v>0</v>
      </c>
      <c r="M71" s="653">
        <v>0</v>
      </c>
      <c r="N71" s="653">
        <v>0</v>
      </c>
      <c r="O71" s="653">
        <v>0</v>
      </c>
      <c r="P71" s="653">
        <v>0</v>
      </c>
      <c r="Q71" s="1178">
        <f>SUM(R71:T71)</f>
        <v>0</v>
      </c>
      <c r="R71" s="653">
        <v>0</v>
      </c>
      <c r="S71" s="658">
        <v>0</v>
      </c>
      <c r="T71" s="655">
        <v>0</v>
      </c>
      <c r="U71" s="775"/>
      <c r="W71" s="775"/>
      <c r="X71" s="775"/>
      <c r="Y71" s="775"/>
      <c r="Z71" s="775"/>
      <c r="AA71" s="775"/>
      <c r="AB71" s="775"/>
    </row>
    <row r="72" spans="1:28" ht="14.25" customHeight="1">
      <c r="A72" s="588"/>
      <c r="B72" s="589" t="s">
        <v>346</v>
      </c>
      <c r="C72" s="1044">
        <f>D72+K72+L72+Q72</f>
        <v>34</v>
      </c>
      <c r="D72" s="664">
        <f t="shared" si="3"/>
        <v>34</v>
      </c>
      <c r="E72" s="1044">
        <v>0</v>
      </c>
      <c r="F72" s="653">
        <v>0</v>
      </c>
      <c r="G72" s="653">
        <v>0</v>
      </c>
      <c r="H72" s="653">
        <v>0</v>
      </c>
      <c r="I72" s="653">
        <v>27</v>
      </c>
      <c r="J72" s="653">
        <v>7</v>
      </c>
      <c r="K72" s="653">
        <v>0</v>
      </c>
      <c r="L72" s="1044">
        <f t="shared" si="4"/>
        <v>0</v>
      </c>
      <c r="M72" s="653">
        <v>0</v>
      </c>
      <c r="N72" s="653">
        <v>0</v>
      </c>
      <c r="O72" s="653">
        <v>0</v>
      </c>
      <c r="P72" s="653">
        <v>0</v>
      </c>
      <c r="Q72" s="1178">
        <f>SUM(R72:T72)</f>
        <v>0</v>
      </c>
      <c r="R72" s="653">
        <v>0</v>
      </c>
      <c r="S72" s="658">
        <v>0</v>
      </c>
      <c r="T72" s="655">
        <v>0</v>
      </c>
      <c r="U72" s="775"/>
      <c r="W72" s="775"/>
      <c r="X72" s="775"/>
      <c r="Y72" s="775"/>
      <c r="Z72" s="775"/>
      <c r="AA72" s="775"/>
      <c r="AB72" s="775"/>
    </row>
    <row r="73" spans="1:28" ht="14.25" customHeight="1" thickBot="1">
      <c r="A73" s="607"/>
      <c r="B73" s="608" t="s">
        <v>347</v>
      </c>
      <c r="C73" s="1048">
        <f>D73+K73+L73+Q73</f>
        <v>29</v>
      </c>
      <c r="D73" s="675">
        <f t="shared" si="3"/>
        <v>28</v>
      </c>
      <c r="E73" s="1048">
        <v>0</v>
      </c>
      <c r="F73" s="674">
        <v>3</v>
      </c>
      <c r="G73" s="674">
        <v>0</v>
      </c>
      <c r="H73" s="674">
        <v>0</v>
      </c>
      <c r="I73" s="674">
        <v>20</v>
      </c>
      <c r="J73" s="674">
        <v>5</v>
      </c>
      <c r="K73" s="674">
        <v>0</v>
      </c>
      <c r="L73" s="1048">
        <f t="shared" si="4"/>
        <v>0</v>
      </c>
      <c r="M73" s="674">
        <v>0</v>
      </c>
      <c r="N73" s="674">
        <v>0</v>
      </c>
      <c r="O73" s="674">
        <v>0</v>
      </c>
      <c r="P73" s="674">
        <v>0</v>
      </c>
      <c r="Q73" s="1249">
        <f>SUM(R73:T73)</f>
        <v>1</v>
      </c>
      <c r="R73" s="674">
        <v>0</v>
      </c>
      <c r="S73" s="676">
        <v>1</v>
      </c>
      <c r="T73" s="677">
        <v>0</v>
      </c>
      <c r="U73" s="775"/>
      <c r="W73" s="775"/>
      <c r="X73" s="775"/>
      <c r="Y73" s="775"/>
      <c r="Z73" s="775"/>
      <c r="AA73" s="775"/>
      <c r="AB73" s="775"/>
    </row>
  </sheetData>
  <mergeCells count="22">
    <mergeCell ref="D3:J3"/>
    <mergeCell ref="K3:K8"/>
    <mergeCell ref="L3:P3"/>
    <mergeCell ref="Q3:T3"/>
    <mergeCell ref="G4:H5"/>
    <mergeCell ref="I5:I8"/>
    <mergeCell ref="J5:J8"/>
    <mergeCell ref="L5:L8"/>
    <mergeCell ref="M5:M8"/>
    <mergeCell ref="N5:N8"/>
    <mergeCell ref="C5:C7"/>
    <mergeCell ref="D5:D8"/>
    <mergeCell ref="E5:E8"/>
    <mergeCell ref="F5:F8"/>
    <mergeCell ref="S5:S8"/>
    <mergeCell ref="T5:T8"/>
    <mergeCell ref="G7:G8"/>
    <mergeCell ref="H7:H8"/>
    <mergeCell ref="O5:O8"/>
    <mergeCell ref="P5:P8"/>
    <mergeCell ref="Q5:Q8"/>
    <mergeCell ref="R5:R8"/>
  </mergeCells>
  <printOptions/>
  <pageMargins left="0.7874015748031497" right="0.64" top="0.7086614173228347" bottom="0.61" header="0.5118110236220472" footer="0.5118110236220472"/>
  <pageSetup horizontalDpi="300" verticalDpi="300" orientation="portrait" paperSize="9" scale="66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N67"/>
  <sheetViews>
    <sheetView zoomScale="80" zoomScaleNormal="80" workbookViewId="0" topLeftCell="A1">
      <selection activeCell="G16" sqref="G16"/>
    </sheetView>
  </sheetViews>
  <sheetFormatPr defaultColWidth="13.375" defaultRowHeight="14.25"/>
  <cols>
    <col min="1" max="1" width="14.625" style="447" customWidth="1"/>
    <col min="2" max="2" width="10.875" style="447" customWidth="1"/>
    <col min="3" max="3" width="14.625" style="447" customWidth="1"/>
    <col min="4" max="4" width="13.50390625" style="1154" customWidth="1"/>
    <col min="5" max="5" width="14.00390625" style="447" customWidth="1"/>
    <col min="6" max="8" width="13.50390625" style="447" customWidth="1"/>
    <col min="9" max="9" width="14.00390625" style="447" customWidth="1"/>
    <col min="10" max="10" width="13.50390625" style="447" customWidth="1"/>
    <col min="11" max="11" width="15.00390625" style="447" customWidth="1"/>
    <col min="12" max="12" width="15.00390625" style="1154" customWidth="1"/>
    <col min="13" max="16" width="15.00390625" style="447" customWidth="1"/>
    <col min="17" max="17" width="15.00390625" style="1154" customWidth="1"/>
    <col min="18" max="19" width="15.00390625" style="447" customWidth="1"/>
    <col min="20" max="16384" width="13.375" style="447" customWidth="1"/>
  </cols>
  <sheetData>
    <row r="1" spans="1:18" s="448" customFormat="1" ht="44.25" customHeight="1" thickBot="1">
      <c r="A1" s="797" t="s">
        <v>94</v>
      </c>
      <c r="D1" s="1154"/>
      <c r="L1" s="1154"/>
      <c r="Q1" s="1154"/>
      <c r="R1" s="448" t="s">
        <v>95</v>
      </c>
    </row>
    <row r="2" spans="1:19" ht="24" customHeight="1">
      <c r="A2" s="1432" t="s">
        <v>34</v>
      </c>
      <c r="B2" s="1433"/>
      <c r="C2" s="798"/>
      <c r="D2" s="1422" t="s">
        <v>35</v>
      </c>
      <c r="E2" s="1423"/>
      <c r="F2" s="1423"/>
      <c r="G2" s="1423"/>
      <c r="H2" s="1423"/>
      <c r="I2" s="1423"/>
      <c r="J2" s="1424"/>
      <c r="K2" s="799" t="s">
        <v>182</v>
      </c>
      <c r="L2" s="1422" t="s">
        <v>37</v>
      </c>
      <c r="M2" s="1423"/>
      <c r="N2" s="1423"/>
      <c r="O2" s="1423"/>
      <c r="P2" s="1438"/>
      <c r="Q2" s="1422" t="s">
        <v>183</v>
      </c>
      <c r="R2" s="1423"/>
      <c r="S2" s="1424"/>
    </row>
    <row r="3" spans="1:19" ht="22.5" customHeight="1">
      <c r="A3" s="1434"/>
      <c r="B3" s="1435"/>
      <c r="C3" s="700" t="s">
        <v>184</v>
      </c>
      <c r="D3" s="1155"/>
      <c r="E3" s="1425" t="s">
        <v>185</v>
      </c>
      <c r="F3" s="1426"/>
      <c r="G3" s="1311" t="s">
        <v>96</v>
      </c>
      <c r="H3" s="1313"/>
      <c r="I3" s="1311" t="s">
        <v>38</v>
      </c>
      <c r="J3" s="1472"/>
      <c r="K3" s="694"/>
      <c r="L3" s="1155"/>
      <c r="M3" s="1429" t="s">
        <v>41</v>
      </c>
      <c r="N3" s="1429" t="s">
        <v>186</v>
      </c>
      <c r="O3" s="1466" t="s">
        <v>187</v>
      </c>
      <c r="P3" s="30" t="s">
        <v>44</v>
      </c>
      <c r="Q3" s="1189"/>
      <c r="R3" s="695" t="s">
        <v>188</v>
      </c>
      <c r="S3" s="1468" t="s">
        <v>189</v>
      </c>
    </row>
    <row r="4" spans="1:19" ht="22.5" customHeight="1">
      <c r="A4" s="1470"/>
      <c r="B4" s="1471"/>
      <c r="C4" s="800"/>
      <c r="D4" s="1187"/>
      <c r="E4" s="801" t="s">
        <v>97</v>
      </c>
      <c r="F4" s="802" t="s">
        <v>190</v>
      </c>
      <c r="G4" s="802" t="s">
        <v>191</v>
      </c>
      <c r="H4" s="802" t="s">
        <v>192</v>
      </c>
      <c r="I4" s="801" t="s">
        <v>97</v>
      </c>
      <c r="J4" s="803" t="s">
        <v>190</v>
      </c>
      <c r="K4" s="561" t="s">
        <v>98</v>
      </c>
      <c r="L4" s="1188"/>
      <c r="M4" s="1473"/>
      <c r="N4" s="1473"/>
      <c r="O4" s="1467"/>
      <c r="P4" s="802" t="s">
        <v>50</v>
      </c>
      <c r="Q4" s="1190"/>
      <c r="R4" s="802" t="s">
        <v>193</v>
      </c>
      <c r="S4" s="1469"/>
    </row>
    <row r="5" spans="1:19" ht="19.5" customHeight="1">
      <c r="A5" s="699" t="s">
        <v>194</v>
      </c>
      <c r="B5" s="700" t="s">
        <v>195</v>
      </c>
      <c r="C5" s="1229">
        <f>SUM(C6:C7)</f>
        <v>3708</v>
      </c>
      <c r="D5" s="1229">
        <f aca="true" t="shared" si="0" ref="D5:S5">SUM(D6:D7)</f>
        <v>3637</v>
      </c>
      <c r="E5" s="1231">
        <f t="shared" si="0"/>
        <v>0</v>
      </c>
      <c r="F5" s="1233">
        <f t="shared" si="0"/>
        <v>108</v>
      </c>
      <c r="G5" s="1233">
        <f t="shared" si="0"/>
        <v>16</v>
      </c>
      <c r="H5" s="1233">
        <f t="shared" si="0"/>
        <v>46</v>
      </c>
      <c r="I5" s="1233">
        <f t="shared" si="0"/>
        <v>2629</v>
      </c>
      <c r="J5" s="1234">
        <f t="shared" si="0"/>
        <v>838</v>
      </c>
      <c r="K5" s="1231">
        <f t="shared" si="0"/>
        <v>0</v>
      </c>
      <c r="L5" s="1233">
        <f t="shared" si="0"/>
        <v>14</v>
      </c>
      <c r="M5" s="1233">
        <f t="shared" si="0"/>
        <v>7</v>
      </c>
      <c r="N5" s="1233">
        <f t="shared" si="0"/>
        <v>2</v>
      </c>
      <c r="O5" s="1233">
        <f t="shared" si="0"/>
        <v>5</v>
      </c>
      <c r="P5" s="1233">
        <f t="shared" si="0"/>
        <v>0</v>
      </c>
      <c r="Q5" s="1233">
        <f t="shared" si="0"/>
        <v>57</v>
      </c>
      <c r="R5" s="1233">
        <f t="shared" si="0"/>
        <v>4</v>
      </c>
      <c r="S5" s="1234">
        <f t="shared" si="0"/>
        <v>53</v>
      </c>
    </row>
    <row r="6" spans="1:19" ht="19.5" customHeight="1">
      <c r="A6" s="701"/>
      <c r="B6" s="700" t="s">
        <v>196</v>
      </c>
      <c r="C6" s="1229">
        <f>SUM(C10,C14,C18,C22,C26,C30,C34,C38,C42,C46,C50,C54,C58,C62)</f>
        <v>3177</v>
      </c>
      <c r="D6" s="1229">
        <f aca="true" t="shared" si="1" ref="D6:S7">SUM(D10,D14,D18,D22,D26,D30,D34,D38,D42,D46,D50,D54,D58,D62)</f>
        <v>3128</v>
      </c>
      <c r="E6" s="1235">
        <f t="shared" si="1"/>
        <v>0</v>
      </c>
      <c r="F6" s="1229">
        <f t="shared" si="1"/>
        <v>79</v>
      </c>
      <c r="G6" s="1229">
        <f t="shared" si="1"/>
        <v>14</v>
      </c>
      <c r="H6" s="1229">
        <f t="shared" si="1"/>
        <v>28</v>
      </c>
      <c r="I6" s="1229">
        <f t="shared" si="1"/>
        <v>2488</v>
      </c>
      <c r="J6" s="1236">
        <f t="shared" si="1"/>
        <v>519</v>
      </c>
      <c r="K6" s="1235">
        <f t="shared" si="1"/>
        <v>0</v>
      </c>
      <c r="L6" s="1229">
        <f t="shared" si="1"/>
        <v>9</v>
      </c>
      <c r="M6" s="1229">
        <f t="shared" si="1"/>
        <v>4</v>
      </c>
      <c r="N6" s="1229">
        <f t="shared" si="1"/>
        <v>2</v>
      </c>
      <c r="O6" s="1229">
        <f t="shared" si="1"/>
        <v>3</v>
      </c>
      <c r="P6" s="1229">
        <f t="shared" si="1"/>
        <v>0</v>
      </c>
      <c r="Q6" s="1229">
        <f t="shared" si="1"/>
        <v>40</v>
      </c>
      <c r="R6" s="1229">
        <f t="shared" si="1"/>
        <v>0</v>
      </c>
      <c r="S6" s="1236">
        <f t="shared" si="1"/>
        <v>40</v>
      </c>
    </row>
    <row r="7" spans="1:19" ht="19.5" customHeight="1">
      <c r="A7" s="701"/>
      <c r="B7" s="700" t="s">
        <v>197</v>
      </c>
      <c r="C7" s="1229">
        <f>SUM(C11,C15,C19,C23,C27,C31,C35,C39,C43,C47,C51,C55,C59,C63)</f>
        <v>531</v>
      </c>
      <c r="D7" s="1229">
        <f t="shared" si="1"/>
        <v>509</v>
      </c>
      <c r="E7" s="1235">
        <f t="shared" si="1"/>
        <v>0</v>
      </c>
      <c r="F7" s="1229">
        <f t="shared" si="1"/>
        <v>29</v>
      </c>
      <c r="G7" s="1229">
        <f t="shared" si="1"/>
        <v>2</v>
      </c>
      <c r="H7" s="1229">
        <f t="shared" si="1"/>
        <v>18</v>
      </c>
      <c r="I7" s="1229">
        <f t="shared" si="1"/>
        <v>141</v>
      </c>
      <c r="J7" s="1236">
        <f t="shared" si="1"/>
        <v>319</v>
      </c>
      <c r="K7" s="1235">
        <f t="shared" si="1"/>
        <v>0</v>
      </c>
      <c r="L7" s="1229">
        <f t="shared" si="1"/>
        <v>5</v>
      </c>
      <c r="M7" s="1235">
        <f t="shared" si="1"/>
        <v>3</v>
      </c>
      <c r="N7" s="1235">
        <f t="shared" si="1"/>
        <v>0</v>
      </c>
      <c r="O7" s="1229">
        <f t="shared" si="1"/>
        <v>2</v>
      </c>
      <c r="P7" s="1235">
        <f t="shared" si="1"/>
        <v>0</v>
      </c>
      <c r="Q7" s="1229">
        <f t="shared" si="1"/>
        <v>17</v>
      </c>
      <c r="R7" s="1229">
        <f t="shared" si="1"/>
        <v>4</v>
      </c>
      <c r="S7" s="1236">
        <f t="shared" si="1"/>
        <v>13</v>
      </c>
    </row>
    <row r="8" spans="1:19" ht="13.5" customHeight="1">
      <c r="A8" s="701"/>
      <c r="B8" s="700"/>
      <c r="C8" s="702"/>
      <c r="D8" s="1022"/>
      <c r="E8" s="706"/>
      <c r="F8" s="702"/>
      <c r="G8" s="702"/>
      <c r="H8" s="702"/>
      <c r="I8" s="702"/>
      <c r="J8" s="804"/>
      <c r="K8" s="706"/>
      <c r="L8" s="1022"/>
      <c r="M8" s="706"/>
      <c r="N8" s="706"/>
      <c r="O8" s="702"/>
      <c r="P8" s="706"/>
      <c r="Q8" s="1022"/>
      <c r="R8" s="702"/>
      <c r="S8" s="804"/>
    </row>
    <row r="9" spans="1:19" ht="19.5" customHeight="1">
      <c r="A9" s="699" t="s">
        <v>52</v>
      </c>
      <c r="B9" s="700" t="s">
        <v>55</v>
      </c>
      <c r="C9" s="1022">
        <f>SUM(C10:C11)</f>
        <v>0</v>
      </c>
      <c r="D9" s="1022">
        <f aca="true" t="shared" si="2" ref="D9:S9">SUM(D10:D11)</f>
        <v>0</v>
      </c>
      <c r="E9" s="706">
        <f t="shared" si="2"/>
        <v>0</v>
      </c>
      <c r="F9" s="706">
        <f t="shared" si="2"/>
        <v>0</v>
      </c>
      <c r="G9" s="706">
        <f t="shared" si="2"/>
        <v>0</v>
      </c>
      <c r="H9" s="702">
        <f t="shared" si="2"/>
        <v>0</v>
      </c>
      <c r="I9" s="706">
        <f t="shared" si="2"/>
        <v>0</v>
      </c>
      <c r="J9" s="805">
        <f t="shared" si="2"/>
        <v>0</v>
      </c>
      <c r="K9" s="706">
        <f t="shared" si="2"/>
        <v>0</v>
      </c>
      <c r="L9" s="1034">
        <f t="shared" si="2"/>
        <v>0</v>
      </c>
      <c r="M9" s="706">
        <f t="shared" si="2"/>
        <v>0</v>
      </c>
      <c r="N9" s="706">
        <f t="shared" si="2"/>
        <v>0</v>
      </c>
      <c r="O9" s="706">
        <f t="shared" si="2"/>
        <v>0</v>
      </c>
      <c r="P9" s="706">
        <f t="shared" si="2"/>
        <v>0</v>
      </c>
      <c r="Q9" s="1022">
        <f t="shared" si="2"/>
        <v>0</v>
      </c>
      <c r="R9" s="706">
        <f t="shared" si="2"/>
        <v>0</v>
      </c>
      <c r="S9" s="805">
        <f t="shared" si="2"/>
        <v>0</v>
      </c>
    </row>
    <row r="10" spans="1:19" ht="19.5" customHeight="1">
      <c r="A10" s="701"/>
      <c r="B10" s="700" t="s">
        <v>56</v>
      </c>
      <c r="C10" s="1022">
        <f>SUM(D10,K10,L10,Q10)</f>
        <v>0</v>
      </c>
      <c r="D10" s="1022">
        <f>SUM(E10:J10)</f>
        <v>0</v>
      </c>
      <c r="E10" s="704" t="s">
        <v>332</v>
      </c>
      <c r="F10" s="704" t="s">
        <v>332</v>
      </c>
      <c r="G10" s="704" t="s">
        <v>332</v>
      </c>
      <c r="H10" s="704" t="s">
        <v>332</v>
      </c>
      <c r="I10" s="704" t="s">
        <v>332</v>
      </c>
      <c r="J10" s="705" t="s">
        <v>332</v>
      </c>
      <c r="K10" s="704" t="s">
        <v>332</v>
      </c>
      <c r="L10" s="1049">
        <f>SUM(M10:P10)</f>
        <v>0</v>
      </c>
      <c r="M10" s="704" t="s">
        <v>332</v>
      </c>
      <c r="N10" s="704" t="s">
        <v>332</v>
      </c>
      <c r="O10" s="704" t="s">
        <v>332</v>
      </c>
      <c r="P10" s="704" t="s">
        <v>332</v>
      </c>
      <c r="Q10" s="1049">
        <f>SUM(R10:S10)</f>
        <v>0</v>
      </c>
      <c r="R10" s="704" t="s">
        <v>332</v>
      </c>
      <c r="S10" s="705">
        <v>0</v>
      </c>
    </row>
    <row r="11" spans="1:19" ht="19.5" customHeight="1">
      <c r="A11" s="701"/>
      <c r="B11" s="700" t="s">
        <v>53</v>
      </c>
      <c r="C11" s="1022">
        <f>SUM(D11,K11,L11,Q11)</f>
        <v>0</v>
      </c>
      <c r="D11" s="1022">
        <f>SUM(E11:J11)</f>
        <v>0</v>
      </c>
      <c r="E11" s="704" t="s">
        <v>332</v>
      </c>
      <c r="F11" s="704" t="s">
        <v>332</v>
      </c>
      <c r="G11" s="704" t="s">
        <v>332</v>
      </c>
      <c r="H11" s="704" t="s">
        <v>332</v>
      </c>
      <c r="I11" s="704" t="s">
        <v>332</v>
      </c>
      <c r="J11" s="705" t="s">
        <v>332</v>
      </c>
      <c r="K11" s="704" t="s">
        <v>332</v>
      </c>
      <c r="L11" s="1049">
        <f>SUM(M11:P11)</f>
        <v>0</v>
      </c>
      <c r="M11" s="704" t="s">
        <v>332</v>
      </c>
      <c r="N11" s="704" t="s">
        <v>332</v>
      </c>
      <c r="O11" s="704" t="s">
        <v>332</v>
      </c>
      <c r="P11" s="704" t="s">
        <v>332</v>
      </c>
      <c r="Q11" s="1049">
        <f>SUM(R11:S11)</f>
        <v>0</v>
      </c>
      <c r="R11" s="704" t="s">
        <v>332</v>
      </c>
      <c r="S11" s="705">
        <v>0</v>
      </c>
    </row>
    <row r="12" spans="1:19" ht="13.5" customHeight="1">
      <c r="A12" s="701"/>
      <c r="B12" s="700"/>
      <c r="C12" s="1034"/>
      <c r="D12" s="1034"/>
      <c r="E12" s="704"/>
      <c r="F12" s="704"/>
      <c r="G12" s="704"/>
      <c r="H12" s="704"/>
      <c r="I12" s="704"/>
      <c r="J12" s="705"/>
      <c r="K12" s="704"/>
      <c r="L12" s="1049"/>
      <c r="M12" s="704"/>
      <c r="N12" s="704"/>
      <c r="O12" s="704"/>
      <c r="P12" s="704"/>
      <c r="Q12" s="1049"/>
      <c r="R12" s="704"/>
      <c r="S12" s="705">
        <v>0</v>
      </c>
    </row>
    <row r="13" spans="1:19" ht="19.5" customHeight="1">
      <c r="A13" s="699" t="s">
        <v>54</v>
      </c>
      <c r="B13" s="700" t="s">
        <v>55</v>
      </c>
      <c r="C13" s="1022">
        <f aca="true" t="shared" si="3" ref="C13:S13">SUM(C14:C15)</f>
        <v>180</v>
      </c>
      <c r="D13" s="1022">
        <f t="shared" si="3"/>
        <v>179</v>
      </c>
      <c r="E13" s="706">
        <f t="shared" si="3"/>
        <v>0</v>
      </c>
      <c r="F13" s="706">
        <f t="shared" si="3"/>
        <v>27</v>
      </c>
      <c r="G13" s="706">
        <f t="shared" si="3"/>
        <v>0</v>
      </c>
      <c r="H13" s="702">
        <f t="shared" si="3"/>
        <v>28</v>
      </c>
      <c r="I13" s="706">
        <f t="shared" si="3"/>
        <v>3</v>
      </c>
      <c r="J13" s="805">
        <f t="shared" si="3"/>
        <v>121</v>
      </c>
      <c r="K13" s="706">
        <f t="shared" si="3"/>
        <v>0</v>
      </c>
      <c r="L13" s="1034">
        <f t="shared" si="3"/>
        <v>1</v>
      </c>
      <c r="M13" s="706">
        <f t="shared" si="3"/>
        <v>1</v>
      </c>
      <c r="N13" s="706">
        <f t="shared" si="3"/>
        <v>0</v>
      </c>
      <c r="O13" s="706">
        <f t="shared" si="3"/>
        <v>0</v>
      </c>
      <c r="P13" s="706">
        <f t="shared" si="3"/>
        <v>0</v>
      </c>
      <c r="Q13" s="1022">
        <f t="shared" si="3"/>
        <v>0</v>
      </c>
      <c r="R13" s="706">
        <f t="shared" si="3"/>
        <v>0</v>
      </c>
      <c r="S13" s="805">
        <f t="shared" si="3"/>
        <v>0</v>
      </c>
    </row>
    <row r="14" spans="1:19" ht="19.5" customHeight="1">
      <c r="A14" s="701"/>
      <c r="B14" s="700" t="s">
        <v>56</v>
      </c>
      <c r="C14" s="1022">
        <f>SUM(D14,K14,L14,Q14)</f>
        <v>106</v>
      </c>
      <c r="D14" s="1022">
        <f>SUM(E14:J14)</f>
        <v>106</v>
      </c>
      <c r="E14" s="704" t="s">
        <v>332</v>
      </c>
      <c r="F14" s="704">
        <v>12</v>
      </c>
      <c r="G14" s="704" t="s">
        <v>332</v>
      </c>
      <c r="H14" s="704">
        <v>18</v>
      </c>
      <c r="I14" s="704">
        <v>3</v>
      </c>
      <c r="J14" s="705">
        <v>73</v>
      </c>
      <c r="K14" s="704" t="s">
        <v>332</v>
      </c>
      <c r="L14" s="1049">
        <f>SUM(M14:P14)</f>
        <v>0</v>
      </c>
      <c r="M14" s="704" t="s">
        <v>332</v>
      </c>
      <c r="N14" s="704" t="s">
        <v>332</v>
      </c>
      <c r="O14" s="704" t="s">
        <v>332</v>
      </c>
      <c r="P14" s="704" t="s">
        <v>332</v>
      </c>
      <c r="Q14" s="1049">
        <f>SUM(R14:S14)</f>
        <v>0</v>
      </c>
      <c r="R14" s="704" t="s">
        <v>332</v>
      </c>
      <c r="S14" s="705">
        <v>0</v>
      </c>
    </row>
    <row r="15" spans="1:19" ht="19.5" customHeight="1">
      <c r="A15" s="701"/>
      <c r="B15" s="700" t="s">
        <v>53</v>
      </c>
      <c r="C15" s="1022">
        <f>SUM(D15,K15,L15,Q15)</f>
        <v>74</v>
      </c>
      <c r="D15" s="1022">
        <f>SUM(E15:J15)</f>
        <v>73</v>
      </c>
      <c r="E15" s="704" t="s">
        <v>332</v>
      </c>
      <c r="F15" s="704">
        <v>15</v>
      </c>
      <c r="G15" s="704" t="s">
        <v>332</v>
      </c>
      <c r="H15" s="704">
        <v>10</v>
      </c>
      <c r="I15" s="704" t="s">
        <v>332</v>
      </c>
      <c r="J15" s="705">
        <v>48</v>
      </c>
      <c r="K15" s="704" t="s">
        <v>332</v>
      </c>
      <c r="L15" s="1049">
        <f>SUM(M15:P15)</f>
        <v>1</v>
      </c>
      <c r="M15" s="704">
        <v>1</v>
      </c>
      <c r="N15" s="704" t="s">
        <v>332</v>
      </c>
      <c r="O15" s="704" t="s">
        <v>332</v>
      </c>
      <c r="P15" s="704" t="s">
        <v>332</v>
      </c>
      <c r="Q15" s="1049">
        <f>SUM(R15:S15)</f>
        <v>0</v>
      </c>
      <c r="R15" s="704" t="s">
        <v>332</v>
      </c>
      <c r="S15" s="705">
        <v>0</v>
      </c>
    </row>
    <row r="16" spans="1:19" ht="13.5" customHeight="1">
      <c r="A16" s="701"/>
      <c r="B16" s="700"/>
      <c r="C16" s="1022"/>
      <c r="D16" s="1022"/>
      <c r="E16" s="704"/>
      <c r="F16" s="704"/>
      <c r="G16" s="704"/>
      <c r="H16" s="704"/>
      <c r="I16" s="704"/>
      <c r="J16" s="705"/>
      <c r="K16" s="704"/>
      <c r="L16" s="1049"/>
      <c r="M16" s="704"/>
      <c r="N16" s="704"/>
      <c r="O16" s="704"/>
      <c r="P16" s="704"/>
      <c r="Q16" s="1049"/>
      <c r="R16" s="704"/>
      <c r="S16" s="705">
        <v>0</v>
      </c>
    </row>
    <row r="17" spans="1:19" ht="19.5" customHeight="1">
      <c r="A17" s="699" t="s">
        <v>57</v>
      </c>
      <c r="B17" s="700" t="s">
        <v>55</v>
      </c>
      <c r="C17" s="1022">
        <f aca="true" t="shared" si="4" ref="C17:S17">SUM(C18:C19)</f>
        <v>350</v>
      </c>
      <c r="D17" s="1022">
        <f t="shared" si="4"/>
        <v>344</v>
      </c>
      <c r="E17" s="706">
        <f t="shared" si="4"/>
        <v>0</v>
      </c>
      <c r="F17" s="706">
        <f t="shared" si="4"/>
        <v>26</v>
      </c>
      <c r="G17" s="706">
        <f t="shared" si="4"/>
        <v>3</v>
      </c>
      <c r="H17" s="702">
        <f t="shared" si="4"/>
        <v>16</v>
      </c>
      <c r="I17" s="706">
        <f t="shared" si="4"/>
        <v>82</v>
      </c>
      <c r="J17" s="805">
        <f t="shared" si="4"/>
        <v>217</v>
      </c>
      <c r="K17" s="706">
        <f t="shared" si="4"/>
        <v>0</v>
      </c>
      <c r="L17" s="1034">
        <f t="shared" si="4"/>
        <v>3</v>
      </c>
      <c r="M17" s="706">
        <f t="shared" si="4"/>
        <v>1</v>
      </c>
      <c r="N17" s="706">
        <f t="shared" si="4"/>
        <v>0</v>
      </c>
      <c r="O17" s="706">
        <f t="shared" si="4"/>
        <v>2</v>
      </c>
      <c r="P17" s="706">
        <f t="shared" si="4"/>
        <v>0</v>
      </c>
      <c r="Q17" s="1022">
        <f t="shared" si="4"/>
        <v>3</v>
      </c>
      <c r="R17" s="706">
        <f t="shared" si="4"/>
        <v>0</v>
      </c>
      <c r="S17" s="805">
        <f t="shared" si="4"/>
        <v>3</v>
      </c>
    </row>
    <row r="18" spans="1:19" ht="19.5" customHeight="1">
      <c r="A18" s="701"/>
      <c r="B18" s="700" t="s">
        <v>56</v>
      </c>
      <c r="C18" s="1022">
        <f>SUM(D18,K18,L18,Q18)</f>
        <v>242</v>
      </c>
      <c r="D18" s="1022">
        <f>SUM(E18:J18)</f>
        <v>240</v>
      </c>
      <c r="E18" s="704" t="s">
        <v>332</v>
      </c>
      <c r="F18" s="704">
        <v>19</v>
      </c>
      <c r="G18" s="704">
        <v>2</v>
      </c>
      <c r="H18" s="704">
        <v>9</v>
      </c>
      <c r="I18" s="704">
        <v>74</v>
      </c>
      <c r="J18" s="705">
        <v>136</v>
      </c>
      <c r="K18" s="704" t="s">
        <v>332</v>
      </c>
      <c r="L18" s="1049">
        <f>SUM(M18:P18)</f>
        <v>2</v>
      </c>
      <c r="M18" s="704" t="s">
        <v>332</v>
      </c>
      <c r="N18" s="704" t="s">
        <v>332</v>
      </c>
      <c r="O18" s="704">
        <v>2</v>
      </c>
      <c r="P18" s="704" t="s">
        <v>332</v>
      </c>
      <c r="Q18" s="1049">
        <f>SUM(R18:S18)</f>
        <v>0</v>
      </c>
      <c r="R18" s="704" t="s">
        <v>332</v>
      </c>
      <c r="S18" s="705">
        <v>0</v>
      </c>
    </row>
    <row r="19" spans="1:19" ht="19.5" customHeight="1">
      <c r="A19" s="701"/>
      <c r="B19" s="700" t="s">
        <v>53</v>
      </c>
      <c r="C19" s="1022">
        <f>SUM(D19,K19,L19,Q19)</f>
        <v>108</v>
      </c>
      <c r="D19" s="1022">
        <f>SUM(E19:J19)</f>
        <v>104</v>
      </c>
      <c r="E19" s="704" t="s">
        <v>332</v>
      </c>
      <c r="F19" s="704">
        <v>7</v>
      </c>
      <c r="G19" s="704">
        <v>1</v>
      </c>
      <c r="H19" s="704">
        <v>7</v>
      </c>
      <c r="I19" s="704">
        <v>8</v>
      </c>
      <c r="J19" s="705">
        <v>81</v>
      </c>
      <c r="K19" s="704" t="s">
        <v>332</v>
      </c>
      <c r="L19" s="1049">
        <f>SUM(M19:P19)</f>
        <v>1</v>
      </c>
      <c r="M19" s="704">
        <v>1</v>
      </c>
      <c r="N19" s="704" t="s">
        <v>332</v>
      </c>
      <c r="O19" s="704" t="s">
        <v>332</v>
      </c>
      <c r="P19" s="704" t="s">
        <v>332</v>
      </c>
      <c r="Q19" s="1049">
        <f>SUM(R19:S19)</f>
        <v>3</v>
      </c>
      <c r="R19" s="704" t="s">
        <v>332</v>
      </c>
      <c r="S19" s="705">
        <v>3</v>
      </c>
    </row>
    <row r="20" spans="1:19" ht="13.5" customHeight="1">
      <c r="A20" s="701"/>
      <c r="B20" s="700"/>
      <c r="C20" s="1022"/>
      <c r="D20" s="1022"/>
      <c r="E20" s="704"/>
      <c r="F20" s="704"/>
      <c r="G20" s="704"/>
      <c r="H20" s="704"/>
      <c r="I20" s="704"/>
      <c r="J20" s="705"/>
      <c r="K20" s="704"/>
      <c r="L20" s="1049"/>
      <c r="M20" s="704"/>
      <c r="N20" s="704"/>
      <c r="O20" s="704"/>
      <c r="P20" s="704"/>
      <c r="Q20" s="1049"/>
      <c r="R20" s="704"/>
      <c r="S20" s="705">
        <v>0</v>
      </c>
    </row>
    <row r="21" spans="1:19" ht="19.5" customHeight="1">
      <c r="A21" s="699" t="s">
        <v>58</v>
      </c>
      <c r="B21" s="700" t="s">
        <v>55</v>
      </c>
      <c r="C21" s="1022">
        <f aca="true" t="shared" si="5" ref="C21:S21">SUM(C22:C23)</f>
        <v>465</v>
      </c>
      <c r="D21" s="1022">
        <f t="shared" si="5"/>
        <v>459</v>
      </c>
      <c r="E21" s="706">
        <f t="shared" si="5"/>
        <v>0</v>
      </c>
      <c r="F21" s="706">
        <f t="shared" si="5"/>
        <v>19</v>
      </c>
      <c r="G21" s="706">
        <f t="shared" si="5"/>
        <v>2</v>
      </c>
      <c r="H21" s="702">
        <f t="shared" si="5"/>
        <v>0</v>
      </c>
      <c r="I21" s="706">
        <f t="shared" si="5"/>
        <v>280</v>
      </c>
      <c r="J21" s="805">
        <f t="shared" si="5"/>
        <v>158</v>
      </c>
      <c r="K21" s="706">
        <f t="shared" si="5"/>
        <v>0</v>
      </c>
      <c r="L21" s="1034">
        <f t="shared" si="5"/>
        <v>2</v>
      </c>
      <c r="M21" s="706">
        <f t="shared" si="5"/>
        <v>2</v>
      </c>
      <c r="N21" s="706">
        <f t="shared" si="5"/>
        <v>0</v>
      </c>
      <c r="O21" s="706">
        <f t="shared" si="5"/>
        <v>0</v>
      </c>
      <c r="P21" s="706">
        <f t="shared" si="5"/>
        <v>0</v>
      </c>
      <c r="Q21" s="1022">
        <f t="shared" si="5"/>
        <v>4</v>
      </c>
      <c r="R21" s="706">
        <f t="shared" si="5"/>
        <v>0</v>
      </c>
      <c r="S21" s="805">
        <f t="shared" si="5"/>
        <v>4</v>
      </c>
    </row>
    <row r="22" spans="1:19" ht="19.5" customHeight="1">
      <c r="A22" s="701"/>
      <c r="B22" s="700" t="s">
        <v>56</v>
      </c>
      <c r="C22" s="1022">
        <f>SUM(D22,K22,L22,Q22)</f>
        <v>386</v>
      </c>
      <c r="D22" s="1022">
        <f>SUM(E22:J22)</f>
        <v>383</v>
      </c>
      <c r="E22" s="704" t="s">
        <v>332</v>
      </c>
      <c r="F22" s="704">
        <v>18</v>
      </c>
      <c r="G22" s="704">
        <v>2</v>
      </c>
      <c r="H22" s="704" t="s">
        <v>332</v>
      </c>
      <c r="I22" s="704">
        <v>268</v>
      </c>
      <c r="J22" s="705">
        <v>95</v>
      </c>
      <c r="K22" s="704" t="s">
        <v>332</v>
      </c>
      <c r="L22" s="1049">
        <f>SUM(M22:P22)</f>
        <v>1</v>
      </c>
      <c r="M22" s="704">
        <v>1</v>
      </c>
      <c r="N22" s="704" t="s">
        <v>332</v>
      </c>
      <c r="O22" s="704" t="s">
        <v>332</v>
      </c>
      <c r="P22" s="704" t="s">
        <v>332</v>
      </c>
      <c r="Q22" s="1049">
        <f>SUM(R22:S22)</f>
        <v>2</v>
      </c>
      <c r="R22" s="704" t="s">
        <v>332</v>
      </c>
      <c r="S22" s="705">
        <v>2</v>
      </c>
    </row>
    <row r="23" spans="1:19" ht="19.5" customHeight="1">
      <c r="A23" s="701"/>
      <c r="B23" s="700" t="s">
        <v>53</v>
      </c>
      <c r="C23" s="1022">
        <f>SUM(D23,K23,L23,Q23)</f>
        <v>79</v>
      </c>
      <c r="D23" s="1022">
        <f>SUM(E23:J23)</f>
        <v>76</v>
      </c>
      <c r="E23" s="704" t="s">
        <v>332</v>
      </c>
      <c r="F23" s="704">
        <v>1</v>
      </c>
      <c r="G23" s="704" t="s">
        <v>332</v>
      </c>
      <c r="H23" s="704" t="s">
        <v>332</v>
      </c>
      <c r="I23" s="704">
        <v>12</v>
      </c>
      <c r="J23" s="705">
        <v>63</v>
      </c>
      <c r="K23" s="704" t="s">
        <v>332</v>
      </c>
      <c r="L23" s="1049">
        <f>SUM(M23:P23)</f>
        <v>1</v>
      </c>
      <c r="M23" s="704">
        <v>1</v>
      </c>
      <c r="N23" s="704" t="s">
        <v>332</v>
      </c>
      <c r="O23" s="704" t="s">
        <v>332</v>
      </c>
      <c r="P23" s="704" t="s">
        <v>332</v>
      </c>
      <c r="Q23" s="1049">
        <f>SUM(R23:S23)</f>
        <v>2</v>
      </c>
      <c r="R23" s="704" t="s">
        <v>332</v>
      </c>
      <c r="S23" s="705">
        <v>2</v>
      </c>
    </row>
    <row r="24" spans="1:19" ht="13.5" customHeight="1">
      <c r="A24" s="701"/>
      <c r="B24" s="700"/>
      <c r="C24" s="1022"/>
      <c r="D24" s="1022"/>
      <c r="E24" s="704"/>
      <c r="F24" s="704"/>
      <c r="G24" s="704"/>
      <c r="H24" s="704"/>
      <c r="I24" s="704"/>
      <c r="J24" s="705"/>
      <c r="K24" s="704"/>
      <c r="L24" s="1049"/>
      <c r="M24" s="704"/>
      <c r="N24" s="704"/>
      <c r="O24" s="704"/>
      <c r="P24" s="704"/>
      <c r="Q24" s="1049"/>
      <c r="R24" s="704"/>
      <c r="S24" s="705">
        <v>0</v>
      </c>
    </row>
    <row r="25" spans="1:19" ht="19.5" customHeight="1">
      <c r="A25" s="699" t="s">
        <v>59</v>
      </c>
      <c r="B25" s="700" t="s">
        <v>55</v>
      </c>
      <c r="C25" s="1022">
        <f aca="true" t="shared" si="6" ref="C25:S25">SUM(C26:C27)</f>
        <v>455</v>
      </c>
      <c r="D25" s="1022">
        <f t="shared" si="6"/>
        <v>450</v>
      </c>
      <c r="E25" s="706">
        <f t="shared" si="6"/>
        <v>0</v>
      </c>
      <c r="F25" s="706">
        <f t="shared" si="6"/>
        <v>11</v>
      </c>
      <c r="G25" s="706">
        <f t="shared" si="6"/>
        <v>3</v>
      </c>
      <c r="H25" s="702">
        <f t="shared" si="6"/>
        <v>2</v>
      </c>
      <c r="I25" s="706">
        <f t="shared" si="6"/>
        <v>361</v>
      </c>
      <c r="J25" s="805">
        <f t="shared" si="6"/>
        <v>73</v>
      </c>
      <c r="K25" s="706">
        <f t="shared" si="6"/>
        <v>0</v>
      </c>
      <c r="L25" s="1034">
        <f t="shared" si="6"/>
        <v>4</v>
      </c>
      <c r="M25" s="706">
        <f t="shared" si="6"/>
        <v>3</v>
      </c>
      <c r="N25" s="706">
        <f t="shared" si="6"/>
        <v>0</v>
      </c>
      <c r="O25" s="706">
        <f t="shared" si="6"/>
        <v>1</v>
      </c>
      <c r="P25" s="706">
        <f t="shared" si="6"/>
        <v>0</v>
      </c>
      <c r="Q25" s="1022">
        <f t="shared" si="6"/>
        <v>1</v>
      </c>
      <c r="R25" s="706">
        <f t="shared" si="6"/>
        <v>1</v>
      </c>
      <c r="S25" s="805">
        <f t="shared" si="6"/>
        <v>0</v>
      </c>
    </row>
    <row r="26" spans="1:19" ht="19.5" customHeight="1">
      <c r="A26" s="701"/>
      <c r="B26" s="700" t="s">
        <v>56</v>
      </c>
      <c r="C26" s="1022">
        <f>SUM(D26,K26,L26,Q26)</f>
        <v>389</v>
      </c>
      <c r="D26" s="1022">
        <f>SUM(E26:J26)</f>
        <v>386</v>
      </c>
      <c r="E26" s="704" t="s">
        <v>332</v>
      </c>
      <c r="F26" s="704">
        <v>10</v>
      </c>
      <c r="G26" s="704">
        <v>3</v>
      </c>
      <c r="H26" s="704">
        <v>1</v>
      </c>
      <c r="I26" s="704">
        <v>330</v>
      </c>
      <c r="J26" s="705">
        <v>42</v>
      </c>
      <c r="K26" s="704" t="s">
        <v>332</v>
      </c>
      <c r="L26" s="1049">
        <f>SUM(M26:P26)</f>
        <v>3</v>
      </c>
      <c r="M26" s="704">
        <v>3</v>
      </c>
      <c r="N26" s="704" t="s">
        <v>332</v>
      </c>
      <c r="O26" s="704" t="s">
        <v>332</v>
      </c>
      <c r="P26" s="704" t="s">
        <v>332</v>
      </c>
      <c r="Q26" s="1049">
        <f>SUM(R26:S26)</f>
        <v>0</v>
      </c>
      <c r="R26" s="704" t="s">
        <v>332</v>
      </c>
      <c r="S26" s="705">
        <v>0</v>
      </c>
    </row>
    <row r="27" spans="1:19" ht="19.5" customHeight="1">
      <c r="A27" s="701"/>
      <c r="B27" s="700" t="s">
        <v>53</v>
      </c>
      <c r="C27" s="1022">
        <f>SUM(D27,K27,L27,Q27)</f>
        <v>66</v>
      </c>
      <c r="D27" s="1022">
        <f>SUM(E27:J27)</f>
        <v>64</v>
      </c>
      <c r="E27" s="704" t="s">
        <v>332</v>
      </c>
      <c r="F27" s="704">
        <v>1</v>
      </c>
      <c r="G27" s="704" t="s">
        <v>332</v>
      </c>
      <c r="H27" s="704">
        <v>1</v>
      </c>
      <c r="I27" s="704">
        <v>31</v>
      </c>
      <c r="J27" s="705">
        <v>31</v>
      </c>
      <c r="K27" s="704" t="s">
        <v>332</v>
      </c>
      <c r="L27" s="1049">
        <f>SUM(M27:P27)</f>
        <v>1</v>
      </c>
      <c r="M27" s="704" t="s">
        <v>332</v>
      </c>
      <c r="N27" s="704" t="s">
        <v>332</v>
      </c>
      <c r="O27" s="704">
        <v>1</v>
      </c>
      <c r="P27" s="704" t="s">
        <v>332</v>
      </c>
      <c r="Q27" s="1049">
        <f>SUM(R27:S27)</f>
        <v>1</v>
      </c>
      <c r="R27" s="704">
        <v>1</v>
      </c>
      <c r="S27" s="705">
        <v>0</v>
      </c>
    </row>
    <row r="28" spans="1:19" ht="13.5" customHeight="1">
      <c r="A28" s="701"/>
      <c r="B28" s="700"/>
      <c r="C28" s="1022"/>
      <c r="D28" s="1022"/>
      <c r="E28" s="704"/>
      <c r="F28" s="704"/>
      <c r="G28" s="704"/>
      <c r="H28" s="704"/>
      <c r="I28" s="704"/>
      <c r="J28" s="705"/>
      <c r="K28" s="704"/>
      <c r="L28" s="1049"/>
      <c r="M28" s="704"/>
      <c r="N28" s="704"/>
      <c r="O28" s="704"/>
      <c r="P28" s="704"/>
      <c r="Q28" s="1049"/>
      <c r="R28" s="704"/>
      <c r="S28" s="705">
        <v>0</v>
      </c>
    </row>
    <row r="29" spans="1:19" ht="19.5" customHeight="1">
      <c r="A29" s="699" t="s">
        <v>60</v>
      </c>
      <c r="B29" s="700" t="s">
        <v>55</v>
      </c>
      <c r="C29" s="1022">
        <f aca="true" t="shared" si="7" ref="C29:S29">SUM(C30:C31)</f>
        <v>516</v>
      </c>
      <c r="D29" s="1022">
        <f t="shared" si="7"/>
        <v>512</v>
      </c>
      <c r="E29" s="706">
        <f t="shared" si="7"/>
        <v>0</v>
      </c>
      <c r="F29" s="706">
        <f t="shared" si="7"/>
        <v>8</v>
      </c>
      <c r="G29" s="706">
        <f t="shared" si="7"/>
        <v>3</v>
      </c>
      <c r="H29" s="702">
        <f t="shared" si="7"/>
        <v>0</v>
      </c>
      <c r="I29" s="706">
        <f t="shared" si="7"/>
        <v>433</v>
      </c>
      <c r="J29" s="805">
        <f t="shared" si="7"/>
        <v>68</v>
      </c>
      <c r="K29" s="706">
        <f t="shared" si="7"/>
        <v>0</v>
      </c>
      <c r="L29" s="1034">
        <f t="shared" si="7"/>
        <v>2</v>
      </c>
      <c r="M29" s="706">
        <f t="shared" si="7"/>
        <v>0</v>
      </c>
      <c r="N29" s="706">
        <f t="shared" si="7"/>
        <v>0</v>
      </c>
      <c r="O29" s="706">
        <f t="shared" si="7"/>
        <v>2</v>
      </c>
      <c r="P29" s="706">
        <f t="shared" si="7"/>
        <v>0</v>
      </c>
      <c r="Q29" s="1022">
        <f t="shared" si="7"/>
        <v>2</v>
      </c>
      <c r="R29" s="706">
        <f t="shared" si="7"/>
        <v>1</v>
      </c>
      <c r="S29" s="805">
        <f t="shared" si="7"/>
        <v>1</v>
      </c>
    </row>
    <row r="30" spans="1:19" ht="19.5" customHeight="1">
      <c r="A30" s="701"/>
      <c r="B30" s="700" t="s">
        <v>56</v>
      </c>
      <c r="C30" s="1022">
        <f>SUM(D30,K30,L30,Q30)</f>
        <v>457</v>
      </c>
      <c r="D30" s="1022">
        <f>SUM(E30:J30)</f>
        <v>456</v>
      </c>
      <c r="E30" s="704" t="s">
        <v>332</v>
      </c>
      <c r="F30" s="704">
        <v>6</v>
      </c>
      <c r="G30" s="704">
        <v>2</v>
      </c>
      <c r="H30" s="704" t="s">
        <v>332</v>
      </c>
      <c r="I30" s="704">
        <v>410</v>
      </c>
      <c r="J30" s="705">
        <v>38</v>
      </c>
      <c r="K30" s="704" t="s">
        <v>332</v>
      </c>
      <c r="L30" s="1049">
        <f>SUM(M30:P30)</f>
        <v>1</v>
      </c>
      <c r="M30" s="704" t="s">
        <v>332</v>
      </c>
      <c r="N30" s="704" t="s">
        <v>332</v>
      </c>
      <c r="O30" s="704">
        <v>1</v>
      </c>
      <c r="P30" s="704" t="s">
        <v>332</v>
      </c>
      <c r="Q30" s="1049">
        <f>SUM(R30:S30)</f>
        <v>0</v>
      </c>
      <c r="R30" s="704" t="s">
        <v>332</v>
      </c>
      <c r="S30" s="705">
        <v>0</v>
      </c>
    </row>
    <row r="31" spans="1:19" ht="19.5" customHeight="1">
      <c r="A31" s="701"/>
      <c r="B31" s="700" t="s">
        <v>53</v>
      </c>
      <c r="C31" s="1022">
        <f>SUM(D31,K31,L31,Q31)</f>
        <v>59</v>
      </c>
      <c r="D31" s="1022">
        <f>SUM(E31:J31)</f>
        <v>56</v>
      </c>
      <c r="E31" s="704" t="s">
        <v>332</v>
      </c>
      <c r="F31" s="704">
        <v>2</v>
      </c>
      <c r="G31" s="704">
        <v>1</v>
      </c>
      <c r="H31" s="704" t="s">
        <v>332</v>
      </c>
      <c r="I31" s="704">
        <v>23</v>
      </c>
      <c r="J31" s="705">
        <v>30</v>
      </c>
      <c r="K31" s="704" t="s">
        <v>332</v>
      </c>
      <c r="L31" s="1049">
        <f>SUM(M31:P31)</f>
        <v>1</v>
      </c>
      <c r="M31" s="704" t="s">
        <v>332</v>
      </c>
      <c r="N31" s="704" t="s">
        <v>332</v>
      </c>
      <c r="O31" s="704">
        <v>1</v>
      </c>
      <c r="P31" s="704" t="s">
        <v>332</v>
      </c>
      <c r="Q31" s="1049">
        <f>SUM(R31:S31)</f>
        <v>2</v>
      </c>
      <c r="R31" s="704">
        <v>1</v>
      </c>
      <c r="S31" s="705">
        <v>1</v>
      </c>
    </row>
    <row r="32" spans="1:19" ht="13.5" customHeight="1">
      <c r="A32" s="701"/>
      <c r="B32" s="700"/>
      <c r="C32" s="1022"/>
      <c r="D32" s="1022"/>
      <c r="E32" s="704"/>
      <c r="F32" s="704"/>
      <c r="G32" s="704"/>
      <c r="H32" s="704"/>
      <c r="I32" s="704"/>
      <c r="J32" s="705"/>
      <c r="K32" s="704"/>
      <c r="L32" s="1049"/>
      <c r="M32" s="704"/>
      <c r="N32" s="704"/>
      <c r="O32" s="704"/>
      <c r="P32" s="704"/>
      <c r="Q32" s="1049"/>
      <c r="R32" s="704"/>
      <c r="S32" s="705">
        <v>0</v>
      </c>
    </row>
    <row r="33" spans="1:19" ht="19.5" customHeight="1">
      <c r="A33" s="699" t="s">
        <v>61</v>
      </c>
      <c r="B33" s="700" t="s">
        <v>55</v>
      </c>
      <c r="C33" s="1022">
        <f aca="true" t="shared" si="8" ref="C33:S33">SUM(C34:C35)</f>
        <v>496</v>
      </c>
      <c r="D33" s="1022">
        <f t="shared" si="8"/>
        <v>493</v>
      </c>
      <c r="E33" s="706">
        <f t="shared" si="8"/>
        <v>0</v>
      </c>
      <c r="F33" s="706">
        <f t="shared" si="8"/>
        <v>10</v>
      </c>
      <c r="G33" s="706">
        <f t="shared" si="8"/>
        <v>3</v>
      </c>
      <c r="H33" s="702">
        <f t="shared" si="8"/>
        <v>0</v>
      </c>
      <c r="I33" s="706">
        <f t="shared" si="8"/>
        <v>434</v>
      </c>
      <c r="J33" s="805">
        <f t="shared" si="8"/>
        <v>46</v>
      </c>
      <c r="K33" s="706">
        <f t="shared" si="8"/>
        <v>0</v>
      </c>
      <c r="L33" s="1034">
        <f t="shared" si="8"/>
        <v>0</v>
      </c>
      <c r="M33" s="706">
        <f t="shared" si="8"/>
        <v>0</v>
      </c>
      <c r="N33" s="706">
        <f t="shared" si="8"/>
        <v>0</v>
      </c>
      <c r="O33" s="706">
        <f t="shared" si="8"/>
        <v>0</v>
      </c>
      <c r="P33" s="706">
        <f t="shared" si="8"/>
        <v>0</v>
      </c>
      <c r="Q33" s="1022">
        <f t="shared" si="8"/>
        <v>3</v>
      </c>
      <c r="R33" s="706">
        <f t="shared" si="8"/>
        <v>2</v>
      </c>
      <c r="S33" s="805">
        <f t="shared" si="8"/>
        <v>1</v>
      </c>
    </row>
    <row r="34" spans="1:19" ht="19.5" customHeight="1">
      <c r="A34" s="701"/>
      <c r="B34" s="700" t="s">
        <v>56</v>
      </c>
      <c r="C34" s="1022">
        <f>SUM(D34,K34,L34,Q34)</f>
        <v>433</v>
      </c>
      <c r="D34" s="1022">
        <f>SUM(E34:J34)</f>
        <v>433</v>
      </c>
      <c r="E34" s="704" t="s">
        <v>332</v>
      </c>
      <c r="F34" s="704">
        <v>8</v>
      </c>
      <c r="G34" s="704">
        <v>3</v>
      </c>
      <c r="H34" s="704" t="s">
        <v>332</v>
      </c>
      <c r="I34" s="704">
        <v>404</v>
      </c>
      <c r="J34" s="705">
        <v>18</v>
      </c>
      <c r="K34" s="704" t="s">
        <v>332</v>
      </c>
      <c r="L34" s="1049">
        <f>SUM(M34:P34)</f>
        <v>0</v>
      </c>
      <c r="M34" s="704" t="s">
        <v>332</v>
      </c>
      <c r="N34" s="704" t="s">
        <v>332</v>
      </c>
      <c r="O34" s="704" t="s">
        <v>332</v>
      </c>
      <c r="P34" s="704" t="s">
        <v>332</v>
      </c>
      <c r="Q34" s="1049">
        <f>SUM(R34:S34)</f>
        <v>0</v>
      </c>
      <c r="R34" s="704" t="s">
        <v>332</v>
      </c>
      <c r="S34" s="705">
        <v>0</v>
      </c>
    </row>
    <row r="35" spans="1:19" ht="19.5" customHeight="1">
      <c r="A35" s="701"/>
      <c r="B35" s="700" t="s">
        <v>53</v>
      </c>
      <c r="C35" s="1022">
        <f>SUM(D35,K35,L35,Q35)</f>
        <v>63</v>
      </c>
      <c r="D35" s="1022">
        <f>SUM(E35:J35)</f>
        <v>60</v>
      </c>
      <c r="E35" s="704" t="s">
        <v>332</v>
      </c>
      <c r="F35" s="704">
        <v>2</v>
      </c>
      <c r="G35" s="704" t="s">
        <v>332</v>
      </c>
      <c r="H35" s="704" t="s">
        <v>332</v>
      </c>
      <c r="I35" s="704">
        <v>30</v>
      </c>
      <c r="J35" s="705">
        <v>28</v>
      </c>
      <c r="K35" s="704" t="s">
        <v>332</v>
      </c>
      <c r="L35" s="1049">
        <f>SUM(M35:P35)</f>
        <v>0</v>
      </c>
      <c r="M35" s="704" t="s">
        <v>332</v>
      </c>
      <c r="N35" s="704" t="s">
        <v>332</v>
      </c>
      <c r="O35" s="704" t="s">
        <v>332</v>
      </c>
      <c r="P35" s="704" t="s">
        <v>332</v>
      </c>
      <c r="Q35" s="1049">
        <f>SUM(R35:S35)</f>
        <v>3</v>
      </c>
      <c r="R35" s="704">
        <v>2</v>
      </c>
      <c r="S35" s="705">
        <v>1</v>
      </c>
    </row>
    <row r="36" spans="1:19" ht="13.5" customHeight="1">
      <c r="A36" s="701"/>
      <c r="B36" s="700"/>
      <c r="C36" s="1022"/>
      <c r="D36" s="1022"/>
      <c r="E36" s="704"/>
      <c r="F36" s="704"/>
      <c r="G36" s="704"/>
      <c r="H36" s="704"/>
      <c r="I36" s="704"/>
      <c r="J36" s="705"/>
      <c r="K36" s="704"/>
      <c r="L36" s="1049"/>
      <c r="M36" s="704"/>
      <c r="N36" s="704"/>
      <c r="O36" s="704"/>
      <c r="P36" s="704"/>
      <c r="Q36" s="1049"/>
      <c r="R36" s="704"/>
      <c r="S36" s="705">
        <v>0</v>
      </c>
    </row>
    <row r="37" spans="1:19" ht="19.5" customHeight="1">
      <c r="A37" s="699" t="s">
        <v>62</v>
      </c>
      <c r="B37" s="700" t="s">
        <v>55</v>
      </c>
      <c r="C37" s="1022">
        <f aca="true" t="shared" si="9" ref="C37:S37">SUM(C38:C39)</f>
        <v>477</v>
      </c>
      <c r="D37" s="1022">
        <f t="shared" si="9"/>
        <v>475</v>
      </c>
      <c r="E37" s="706">
        <f t="shared" si="9"/>
        <v>0</v>
      </c>
      <c r="F37" s="706">
        <f t="shared" si="9"/>
        <v>3</v>
      </c>
      <c r="G37" s="706">
        <f t="shared" si="9"/>
        <v>1</v>
      </c>
      <c r="H37" s="702">
        <f t="shared" si="9"/>
        <v>0</v>
      </c>
      <c r="I37" s="706">
        <f t="shared" si="9"/>
        <v>435</v>
      </c>
      <c r="J37" s="805">
        <f t="shared" si="9"/>
        <v>36</v>
      </c>
      <c r="K37" s="706">
        <f t="shared" si="9"/>
        <v>0</v>
      </c>
      <c r="L37" s="1034">
        <f t="shared" si="9"/>
        <v>0</v>
      </c>
      <c r="M37" s="706">
        <f t="shared" si="9"/>
        <v>0</v>
      </c>
      <c r="N37" s="706">
        <f t="shared" si="9"/>
        <v>0</v>
      </c>
      <c r="O37" s="706">
        <f t="shared" si="9"/>
        <v>0</v>
      </c>
      <c r="P37" s="706">
        <f t="shared" si="9"/>
        <v>0</v>
      </c>
      <c r="Q37" s="1022">
        <f t="shared" si="9"/>
        <v>2</v>
      </c>
      <c r="R37" s="706">
        <f t="shared" si="9"/>
        <v>0</v>
      </c>
      <c r="S37" s="805">
        <f t="shared" si="9"/>
        <v>2</v>
      </c>
    </row>
    <row r="38" spans="1:19" ht="19.5" customHeight="1">
      <c r="A38" s="701"/>
      <c r="B38" s="700" t="s">
        <v>56</v>
      </c>
      <c r="C38" s="1022">
        <f>SUM(D38,K38,L38,Q38)</f>
        <v>443</v>
      </c>
      <c r="D38" s="1022">
        <f>SUM(E38:J38)</f>
        <v>441</v>
      </c>
      <c r="E38" s="704" t="s">
        <v>332</v>
      </c>
      <c r="F38" s="704">
        <v>2</v>
      </c>
      <c r="G38" s="704">
        <v>1</v>
      </c>
      <c r="H38" s="704" t="s">
        <v>332</v>
      </c>
      <c r="I38" s="704">
        <v>418</v>
      </c>
      <c r="J38" s="705">
        <v>20</v>
      </c>
      <c r="K38" s="704" t="s">
        <v>332</v>
      </c>
      <c r="L38" s="1049">
        <f>SUM(M38:P38)</f>
        <v>0</v>
      </c>
      <c r="M38" s="704" t="s">
        <v>332</v>
      </c>
      <c r="N38" s="704" t="s">
        <v>332</v>
      </c>
      <c r="O38" s="704" t="s">
        <v>332</v>
      </c>
      <c r="P38" s="704" t="s">
        <v>332</v>
      </c>
      <c r="Q38" s="1049">
        <f>SUM(R38:S38)</f>
        <v>2</v>
      </c>
      <c r="R38" s="704" t="s">
        <v>332</v>
      </c>
      <c r="S38" s="705">
        <v>2</v>
      </c>
    </row>
    <row r="39" spans="1:19" ht="19.5" customHeight="1">
      <c r="A39" s="701"/>
      <c r="B39" s="700" t="s">
        <v>53</v>
      </c>
      <c r="C39" s="1022">
        <f>SUM(D39,K39,L39,Q39)</f>
        <v>34</v>
      </c>
      <c r="D39" s="1022">
        <f>SUM(E39:J39)</f>
        <v>34</v>
      </c>
      <c r="E39" s="704" t="s">
        <v>332</v>
      </c>
      <c r="F39" s="704">
        <v>1</v>
      </c>
      <c r="G39" s="704" t="s">
        <v>332</v>
      </c>
      <c r="H39" s="704" t="s">
        <v>332</v>
      </c>
      <c r="I39" s="704">
        <v>17</v>
      </c>
      <c r="J39" s="705">
        <v>16</v>
      </c>
      <c r="K39" s="704" t="s">
        <v>332</v>
      </c>
      <c r="L39" s="1049">
        <f>SUM(M39:P39)</f>
        <v>0</v>
      </c>
      <c r="M39" s="704" t="s">
        <v>332</v>
      </c>
      <c r="N39" s="704" t="s">
        <v>332</v>
      </c>
      <c r="O39" s="704" t="s">
        <v>332</v>
      </c>
      <c r="P39" s="704" t="s">
        <v>332</v>
      </c>
      <c r="Q39" s="1049">
        <f>SUM(R39:S39)</f>
        <v>0</v>
      </c>
      <c r="R39" s="704" t="s">
        <v>332</v>
      </c>
      <c r="S39" s="705">
        <v>0</v>
      </c>
    </row>
    <row r="40" spans="1:19" ht="13.5" customHeight="1">
      <c r="A40" s="701"/>
      <c r="B40" s="700"/>
      <c r="C40" s="1022"/>
      <c r="D40" s="1022"/>
      <c r="E40" s="704"/>
      <c r="F40" s="704"/>
      <c r="G40" s="704"/>
      <c r="H40" s="704"/>
      <c r="I40" s="704"/>
      <c r="J40" s="705"/>
      <c r="K40" s="704"/>
      <c r="L40" s="1049"/>
      <c r="M40" s="704"/>
      <c r="N40" s="704"/>
      <c r="O40" s="704"/>
      <c r="P40" s="704"/>
      <c r="Q40" s="1049"/>
      <c r="R40" s="704"/>
      <c r="S40" s="705">
        <v>0</v>
      </c>
    </row>
    <row r="41" spans="1:19" ht="19.5" customHeight="1">
      <c r="A41" s="699" t="s">
        <v>63</v>
      </c>
      <c r="B41" s="700" t="s">
        <v>55</v>
      </c>
      <c r="C41" s="1022">
        <f aca="true" t="shared" si="10" ref="C41:S41">SUM(C42:C43)</f>
        <v>254</v>
      </c>
      <c r="D41" s="1022">
        <f t="shared" si="10"/>
        <v>251</v>
      </c>
      <c r="E41" s="706">
        <f t="shared" si="10"/>
        <v>0</v>
      </c>
      <c r="F41" s="706">
        <f t="shared" si="10"/>
        <v>2</v>
      </c>
      <c r="G41" s="706">
        <f t="shared" si="10"/>
        <v>1</v>
      </c>
      <c r="H41" s="702">
        <f t="shared" si="10"/>
        <v>0</v>
      </c>
      <c r="I41" s="706">
        <f t="shared" si="10"/>
        <v>236</v>
      </c>
      <c r="J41" s="805">
        <f t="shared" si="10"/>
        <v>12</v>
      </c>
      <c r="K41" s="706">
        <f t="shared" si="10"/>
        <v>0</v>
      </c>
      <c r="L41" s="1034">
        <f t="shared" si="10"/>
        <v>0</v>
      </c>
      <c r="M41" s="706">
        <f t="shared" si="10"/>
        <v>0</v>
      </c>
      <c r="N41" s="706">
        <f t="shared" si="10"/>
        <v>0</v>
      </c>
      <c r="O41" s="706">
        <f t="shared" si="10"/>
        <v>0</v>
      </c>
      <c r="P41" s="706">
        <f t="shared" si="10"/>
        <v>0</v>
      </c>
      <c r="Q41" s="1022">
        <f t="shared" si="10"/>
        <v>3</v>
      </c>
      <c r="R41" s="706">
        <f t="shared" si="10"/>
        <v>0</v>
      </c>
      <c r="S41" s="805">
        <f t="shared" si="10"/>
        <v>3</v>
      </c>
    </row>
    <row r="42" spans="1:19" ht="19.5" customHeight="1">
      <c r="A42" s="701"/>
      <c r="B42" s="700" t="s">
        <v>56</v>
      </c>
      <c r="C42" s="1022">
        <f>SUM(D42,K42,L42,Q42)</f>
        <v>242</v>
      </c>
      <c r="D42" s="1022">
        <f>SUM(E42:J42)</f>
        <v>239</v>
      </c>
      <c r="E42" s="704" t="s">
        <v>332</v>
      </c>
      <c r="F42" s="704">
        <v>2</v>
      </c>
      <c r="G42" s="704">
        <v>1</v>
      </c>
      <c r="H42" s="704" t="s">
        <v>332</v>
      </c>
      <c r="I42" s="704">
        <v>230</v>
      </c>
      <c r="J42" s="705">
        <v>6</v>
      </c>
      <c r="K42" s="704" t="s">
        <v>332</v>
      </c>
      <c r="L42" s="1049">
        <f>SUM(M42:P42)</f>
        <v>0</v>
      </c>
      <c r="M42" s="704" t="s">
        <v>332</v>
      </c>
      <c r="N42" s="704" t="s">
        <v>332</v>
      </c>
      <c r="O42" s="704" t="s">
        <v>332</v>
      </c>
      <c r="P42" s="704" t="s">
        <v>332</v>
      </c>
      <c r="Q42" s="1049">
        <f>SUM(R42:S42)</f>
        <v>3</v>
      </c>
      <c r="R42" s="704" t="s">
        <v>332</v>
      </c>
      <c r="S42" s="705">
        <v>3</v>
      </c>
    </row>
    <row r="43" spans="1:19" ht="19.5" customHeight="1">
      <c r="A43" s="701"/>
      <c r="B43" s="700" t="s">
        <v>53</v>
      </c>
      <c r="C43" s="1022">
        <f>SUM(D43,K43,L43,Q43)</f>
        <v>12</v>
      </c>
      <c r="D43" s="1022">
        <f>SUM(E43:J43)</f>
        <v>12</v>
      </c>
      <c r="E43" s="704" t="s">
        <v>332</v>
      </c>
      <c r="F43" s="704" t="s">
        <v>332</v>
      </c>
      <c r="G43" s="704" t="s">
        <v>332</v>
      </c>
      <c r="H43" s="704" t="s">
        <v>332</v>
      </c>
      <c r="I43" s="704">
        <v>6</v>
      </c>
      <c r="J43" s="705">
        <v>6</v>
      </c>
      <c r="K43" s="704" t="s">
        <v>332</v>
      </c>
      <c r="L43" s="1049">
        <f>SUM(M43:P43)</f>
        <v>0</v>
      </c>
      <c r="M43" s="704" t="s">
        <v>332</v>
      </c>
      <c r="N43" s="704" t="s">
        <v>332</v>
      </c>
      <c r="O43" s="704" t="s">
        <v>332</v>
      </c>
      <c r="P43" s="704" t="s">
        <v>332</v>
      </c>
      <c r="Q43" s="1049">
        <f>SUM(R43:S43)</f>
        <v>0</v>
      </c>
      <c r="R43" s="704" t="s">
        <v>332</v>
      </c>
      <c r="S43" s="705">
        <v>0</v>
      </c>
    </row>
    <row r="44" spans="1:19" ht="13.5" customHeight="1">
      <c r="A44" s="701"/>
      <c r="B44" s="700"/>
      <c r="C44" s="1022"/>
      <c r="D44" s="1022"/>
      <c r="E44" s="704"/>
      <c r="F44" s="704"/>
      <c r="G44" s="704"/>
      <c r="H44" s="704"/>
      <c r="I44" s="704"/>
      <c r="J44" s="705"/>
      <c r="K44" s="704"/>
      <c r="L44" s="1049"/>
      <c r="M44" s="704"/>
      <c r="N44" s="704"/>
      <c r="O44" s="704"/>
      <c r="P44" s="704"/>
      <c r="Q44" s="1049"/>
      <c r="R44" s="704"/>
      <c r="S44" s="705">
        <v>0</v>
      </c>
    </row>
    <row r="45" spans="1:19" ht="19.5" customHeight="1">
      <c r="A45" s="699" t="s">
        <v>64</v>
      </c>
      <c r="B45" s="700" t="s">
        <v>55</v>
      </c>
      <c r="C45" s="1022">
        <f aca="true" t="shared" si="11" ref="C45:S45">SUM(C46:C47)</f>
        <v>182</v>
      </c>
      <c r="D45" s="1022">
        <f t="shared" si="11"/>
        <v>177</v>
      </c>
      <c r="E45" s="706">
        <f t="shared" si="11"/>
        <v>0</v>
      </c>
      <c r="F45" s="706">
        <f t="shared" si="11"/>
        <v>0</v>
      </c>
      <c r="G45" s="706">
        <f t="shared" si="11"/>
        <v>0</v>
      </c>
      <c r="H45" s="702">
        <f t="shared" si="11"/>
        <v>0</v>
      </c>
      <c r="I45" s="706">
        <f t="shared" si="11"/>
        <v>165</v>
      </c>
      <c r="J45" s="805">
        <f t="shared" si="11"/>
        <v>12</v>
      </c>
      <c r="K45" s="706">
        <f t="shared" si="11"/>
        <v>0</v>
      </c>
      <c r="L45" s="1034">
        <f t="shared" si="11"/>
        <v>2</v>
      </c>
      <c r="M45" s="706">
        <f t="shared" si="11"/>
        <v>0</v>
      </c>
      <c r="N45" s="706">
        <f t="shared" si="11"/>
        <v>2</v>
      </c>
      <c r="O45" s="706">
        <f t="shared" si="11"/>
        <v>0</v>
      </c>
      <c r="P45" s="706">
        <f t="shared" si="11"/>
        <v>0</v>
      </c>
      <c r="Q45" s="1022">
        <f t="shared" si="11"/>
        <v>3</v>
      </c>
      <c r="R45" s="706">
        <f t="shared" si="11"/>
        <v>0</v>
      </c>
      <c r="S45" s="805">
        <f t="shared" si="11"/>
        <v>3</v>
      </c>
    </row>
    <row r="46" spans="1:19" ht="19.5" customHeight="1">
      <c r="A46" s="701"/>
      <c r="B46" s="700" t="s">
        <v>56</v>
      </c>
      <c r="C46" s="1022">
        <f>SUM(D46,K46,L46,Q46)</f>
        <v>174</v>
      </c>
      <c r="D46" s="1022">
        <f>SUM(E46:J46)</f>
        <v>169</v>
      </c>
      <c r="E46" s="704" t="s">
        <v>332</v>
      </c>
      <c r="F46" s="704" t="s">
        <v>332</v>
      </c>
      <c r="G46" s="704" t="s">
        <v>332</v>
      </c>
      <c r="H46" s="704" t="s">
        <v>332</v>
      </c>
      <c r="I46" s="704">
        <v>159</v>
      </c>
      <c r="J46" s="705">
        <v>10</v>
      </c>
      <c r="K46" s="704" t="s">
        <v>332</v>
      </c>
      <c r="L46" s="1049">
        <f>SUM(M46:P46)</f>
        <v>2</v>
      </c>
      <c r="M46" s="704" t="s">
        <v>332</v>
      </c>
      <c r="N46" s="704">
        <v>2</v>
      </c>
      <c r="O46" s="704" t="s">
        <v>332</v>
      </c>
      <c r="P46" s="704" t="s">
        <v>332</v>
      </c>
      <c r="Q46" s="1049">
        <f>SUM(R46:S46)</f>
        <v>3</v>
      </c>
      <c r="R46" s="704" t="s">
        <v>332</v>
      </c>
      <c r="S46" s="705">
        <v>3</v>
      </c>
    </row>
    <row r="47" spans="1:19" ht="19.5" customHeight="1">
      <c r="A47" s="701"/>
      <c r="B47" s="700" t="s">
        <v>53</v>
      </c>
      <c r="C47" s="1022">
        <f>SUM(D47,K47,L47,Q47)</f>
        <v>8</v>
      </c>
      <c r="D47" s="1022">
        <f>SUM(E47:J47)</f>
        <v>8</v>
      </c>
      <c r="E47" s="704" t="s">
        <v>332</v>
      </c>
      <c r="F47" s="704" t="s">
        <v>332</v>
      </c>
      <c r="G47" s="704" t="s">
        <v>332</v>
      </c>
      <c r="H47" s="704" t="s">
        <v>332</v>
      </c>
      <c r="I47" s="704">
        <v>6</v>
      </c>
      <c r="J47" s="705">
        <v>2</v>
      </c>
      <c r="K47" s="704" t="s">
        <v>332</v>
      </c>
      <c r="L47" s="1049">
        <f>SUM(M47:P47)</f>
        <v>0</v>
      </c>
      <c r="M47" s="704" t="s">
        <v>332</v>
      </c>
      <c r="N47" s="704" t="s">
        <v>332</v>
      </c>
      <c r="O47" s="704" t="s">
        <v>332</v>
      </c>
      <c r="P47" s="704" t="s">
        <v>332</v>
      </c>
      <c r="Q47" s="1049">
        <f>SUM(R47:S47)</f>
        <v>0</v>
      </c>
      <c r="R47" s="704" t="s">
        <v>332</v>
      </c>
      <c r="S47" s="705">
        <v>0</v>
      </c>
    </row>
    <row r="48" spans="1:19" ht="13.5" customHeight="1">
      <c r="A48" s="701"/>
      <c r="B48" s="700"/>
      <c r="C48" s="1022"/>
      <c r="D48" s="1022"/>
      <c r="E48" s="704"/>
      <c r="F48" s="704"/>
      <c r="G48" s="704"/>
      <c r="H48" s="704"/>
      <c r="I48" s="704"/>
      <c r="J48" s="705"/>
      <c r="K48" s="704"/>
      <c r="L48" s="1049"/>
      <c r="M48" s="704"/>
      <c r="N48" s="704"/>
      <c r="O48" s="704"/>
      <c r="P48" s="704"/>
      <c r="Q48" s="1049"/>
      <c r="R48" s="704"/>
      <c r="S48" s="705">
        <v>0</v>
      </c>
    </row>
    <row r="49" spans="1:19" ht="19.5" customHeight="1">
      <c r="A49" s="699" t="s">
        <v>65</v>
      </c>
      <c r="B49" s="700" t="s">
        <v>55</v>
      </c>
      <c r="C49" s="1022">
        <f aca="true" t="shared" si="12" ref="C49:S49">SUM(C50:C51)</f>
        <v>126</v>
      </c>
      <c r="D49" s="1022">
        <f t="shared" si="12"/>
        <v>120</v>
      </c>
      <c r="E49" s="706">
        <f t="shared" si="12"/>
        <v>0</v>
      </c>
      <c r="F49" s="706">
        <f t="shared" si="12"/>
        <v>0</v>
      </c>
      <c r="G49" s="706">
        <f t="shared" si="12"/>
        <v>0</v>
      </c>
      <c r="H49" s="702">
        <f t="shared" si="12"/>
        <v>0</v>
      </c>
      <c r="I49" s="706">
        <f t="shared" si="12"/>
        <v>95</v>
      </c>
      <c r="J49" s="805">
        <f t="shared" si="12"/>
        <v>25</v>
      </c>
      <c r="K49" s="706">
        <f t="shared" si="12"/>
        <v>0</v>
      </c>
      <c r="L49" s="1034">
        <f t="shared" si="12"/>
        <v>0</v>
      </c>
      <c r="M49" s="706">
        <f t="shared" si="12"/>
        <v>0</v>
      </c>
      <c r="N49" s="706">
        <f t="shared" si="12"/>
        <v>0</v>
      </c>
      <c r="O49" s="706">
        <f t="shared" si="12"/>
        <v>0</v>
      </c>
      <c r="P49" s="706">
        <f t="shared" si="12"/>
        <v>0</v>
      </c>
      <c r="Q49" s="1022">
        <f t="shared" si="12"/>
        <v>6</v>
      </c>
      <c r="R49" s="706">
        <f t="shared" si="12"/>
        <v>0</v>
      </c>
      <c r="S49" s="805">
        <f t="shared" si="12"/>
        <v>6</v>
      </c>
    </row>
    <row r="50" spans="1:19" ht="19.5" customHeight="1">
      <c r="A50" s="701"/>
      <c r="B50" s="700" t="s">
        <v>56</v>
      </c>
      <c r="C50" s="1022">
        <f>SUM(D50,K50,L50,Q50)</f>
        <v>116</v>
      </c>
      <c r="D50" s="1022">
        <f>SUM(E50:J50)</f>
        <v>114</v>
      </c>
      <c r="E50" s="704" t="s">
        <v>332</v>
      </c>
      <c r="F50" s="704" t="s">
        <v>332</v>
      </c>
      <c r="G50" s="704" t="s">
        <v>332</v>
      </c>
      <c r="H50" s="704" t="s">
        <v>332</v>
      </c>
      <c r="I50" s="704">
        <v>93</v>
      </c>
      <c r="J50" s="705">
        <v>21</v>
      </c>
      <c r="K50" s="704" t="s">
        <v>332</v>
      </c>
      <c r="L50" s="1049">
        <f>SUM(M50:P50)</f>
        <v>0</v>
      </c>
      <c r="M50" s="704" t="s">
        <v>332</v>
      </c>
      <c r="N50" s="704" t="s">
        <v>332</v>
      </c>
      <c r="O50" s="704" t="s">
        <v>332</v>
      </c>
      <c r="P50" s="704" t="s">
        <v>332</v>
      </c>
      <c r="Q50" s="1049">
        <f>SUM(R50:S50)</f>
        <v>2</v>
      </c>
      <c r="R50" s="704" t="s">
        <v>332</v>
      </c>
      <c r="S50" s="705">
        <v>2</v>
      </c>
    </row>
    <row r="51" spans="1:19" ht="19.5" customHeight="1">
      <c r="A51" s="701"/>
      <c r="B51" s="700" t="s">
        <v>53</v>
      </c>
      <c r="C51" s="1022">
        <f>SUM(D51,K51,L51,Q51)</f>
        <v>10</v>
      </c>
      <c r="D51" s="1022">
        <f>SUM(E51:J51)</f>
        <v>6</v>
      </c>
      <c r="E51" s="704" t="s">
        <v>332</v>
      </c>
      <c r="F51" s="704" t="s">
        <v>332</v>
      </c>
      <c r="G51" s="704" t="s">
        <v>332</v>
      </c>
      <c r="H51" s="704" t="s">
        <v>332</v>
      </c>
      <c r="I51" s="704">
        <v>2</v>
      </c>
      <c r="J51" s="705">
        <v>4</v>
      </c>
      <c r="K51" s="704" t="s">
        <v>332</v>
      </c>
      <c r="L51" s="1049">
        <f>SUM(M51:P51)</f>
        <v>0</v>
      </c>
      <c r="M51" s="704" t="s">
        <v>332</v>
      </c>
      <c r="N51" s="704" t="s">
        <v>332</v>
      </c>
      <c r="O51" s="704" t="s">
        <v>332</v>
      </c>
      <c r="P51" s="704" t="s">
        <v>332</v>
      </c>
      <c r="Q51" s="1049">
        <f>SUM(R51:S51)</f>
        <v>4</v>
      </c>
      <c r="R51" s="704" t="s">
        <v>332</v>
      </c>
      <c r="S51" s="705">
        <v>4</v>
      </c>
    </row>
    <row r="52" spans="1:19" ht="13.5" customHeight="1">
      <c r="A52" s="701"/>
      <c r="B52" s="700"/>
      <c r="C52" s="1022"/>
      <c r="D52" s="1022"/>
      <c r="E52" s="704"/>
      <c r="F52" s="704"/>
      <c r="G52" s="704"/>
      <c r="H52" s="704"/>
      <c r="I52" s="704"/>
      <c r="J52" s="705"/>
      <c r="K52" s="704"/>
      <c r="L52" s="1049"/>
      <c r="M52" s="704"/>
      <c r="N52" s="704"/>
      <c r="O52" s="704"/>
      <c r="P52" s="704"/>
      <c r="Q52" s="1049"/>
      <c r="R52" s="704"/>
      <c r="S52" s="705">
        <v>0</v>
      </c>
    </row>
    <row r="53" spans="1:19" ht="19.5" customHeight="1">
      <c r="A53" s="699" t="s">
        <v>66</v>
      </c>
      <c r="B53" s="700" t="s">
        <v>55</v>
      </c>
      <c r="C53" s="1022">
        <f aca="true" t="shared" si="13" ref="C53:S53">SUM(C54:C55)</f>
        <v>105</v>
      </c>
      <c r="D53" s="1022">
        <f t="shared" si="13"/>
        <v>93</v>
      </c>
      <c r="E53" s="706">
        <f t="shared" si="13"/>
        <v>0</v>
      </c>
      <c r="F53" s="706">
        <f t="shared" si="13"/>
        <v>1</v>
      </c>
      <c r="G53" s="706">
        <f t="shared" si="13"/>
        <v>0</v>
      </c>
      <c r="H53" s="702">
        <f t="shared" si="13"/>
        <v>0</v>
      </c>
      <c r="I53" s="706">
        <f t="shared" si="13"/>
        <v>68</v>
      </c>
      <c r="J53" s="805">
        <f t="shared" si="13"/>
        <v>24</v>
      </c>
      <c r="K53" s="706">
        <f t="shared" si="13"/>
        <v>0</v>
      </c>
      <c r="L53" s="1034">
        <f t="shared" si="13"/>
        <v>0</v>
      </c>
      <c r="M53" s="706">
        <f t="shared" si="13"/>
        <v>0</v>
      </c>
      <c r="N53" s="706">
        <f t="shared" si="13"/>
        <v>0</v>
      </c>
      <c r="O53" s="706">
        <f t="shared" si="13"/>
        <v>0</v>
      </c>
      <c r="P53" s="706">
        <f t="shared" si="13"/>
        <v>0</v>
      </c>
      <c r="Q53" s="1022">
        <f t="shared" si="13"/>
        <v>12</v>
      </c>
      <c r="R53" s="706">
        <f t="shared" si="13"/>
        <v>0</v>
      </c>
      <c r="S53" s="805">
        <f t="shared" si="13"/>
        <v>12</v>
      </c>
    </row>
    <row r="54" spans="1:19" ht="19.5" customHeight="1">
      <c r="A54" s="701"/>
      <c r="B54" s="700" t="s">
        <v>56</v>
      </c>
      <c r="C54" s="1022">
        <f>SUM(D54,K54,L54,Q54)</f>
        <v>97</v>
      </c>
      <c r="D54" s="1022">
        <f>SUM(E54:J54)</f>
        <v>85</v>
      </c>
      <c r="E54" s="704" t="s">
        <v>332</v>
      </c>
      <c r="F54" s="704">
        <v>1</v>
      </c>
      <c r="G54" s="704" t="s">
        <v>332</v>
      </c>
      <c r="H54" s="704" t="s">
        <v>332</v>
      </c>
      <c r="I54" s="704">
        <v>64</v>
      </c>
      <c r="J54" s="705">
        <v>20</v>
      </c>
      <c r="K54" s="704" t="s">
        <v>332</v>
      </c>
      <c r="L54" s="1049">
        <f>SUM(M54:P54)</f>
        <v>0</v>
      </c>
      <c r="M54" s="704" t="s">
        <v>332</v>
      </c>
      <c r="N54" s="704" t="s">
        <v>332</v>
      </c>
      <c r="O54" s="704" t="s">
        <v>332</v>
      </c>
      <c r="P54" s="704" t="s">
        <v>332</v>
      </c>
      <c r="Q54" s="1049">
        <f>SUM(R54:S54)</f>
        <v>12</v>
      </c>
      <c r="R54" s="704" t="s">
        <v>332</v>
      </c>
      <c r="S54" s="705">
        <v>12</v>
      </c>
    </row>
    <row r="55" spans="1:19" ht="19.5" customHeight="1">
      <c r="A55" s="701"/>
      <c r="B55" s="700" t="s">
        <v>53</v>
      </c>
      <c r="C55" s="1022">
        <f>SUM(D55,K55,L55,Q55)</f>
        <v>8</v>
      </c>
      <c r="D55" s="1022">
        <f>SUM(E55:J55)</f>
        <v>8</v>
      </c>
      <c r="E55" s="704" t="s">
        <v>332</v>
      </c>
      <c r="F55" s="704" t="s">
        <v>332</v>
      </c>
      <c r="G55" s="704" t="s">
        <v>332</v>
      </c>
      <c r="H55" s="704" t="s">
        <v>332</v>
      </c>
      <c r="I55" s="704">
        <v>4</v>
      </c>
      <c r="J55" s="705">
        <v>4</v>
      </c>
      <c r="K55" s="704" t="s">
        <v>332</v>
      </c>
      <c r="L55" s="1049">
        <f>SUM(M55:P55)</f>
        <v>0</v>
      </c>
      <c r="M55" s="704" t="s">
        <v>332</v>
      </c>
      <c r="N55" s="704" t="s">
        <v>332</v>
      </c>
      <c r="O55" s="704" t="s">
        <v>332</v>
      </c>
      <c r="P55" s="704" t="s">
        <v>332</v>
      </c>
      <c r="Q55" s="1049">
        <f>SUM(R55:S55)</f>
        <v>0</v>
      </c>
      <c r="R55" s="704" t="s">
        <v>332</v>
      </c>
      <c r="S55" s="705">
        <v>0</v>
      </c>
    </row>
    <row r="56" spans="1:19" ht="13.5" customHeight="1">
      <c r="A56" s="701"/>
      <c r="B56" s="700"/>
      <c r="C56" s="1022"/>
      <c r="D56" s="1022"/>
      <c r="E56" s="704"/>
      <c r="F56" s="704"/>
      <c r="G56" s="704"/>
      <c r="H56" s="704"/>
      <c r="I56" s="704"/>
      <c r="J56" s="705"/>
      <c r="K56" s="704"/>
      <c r="L56" s="1049"/>
      <c r="M56" s="704"/>
      <c r="N56" s="704"/>
      <c r="O56" s="704"/>
      <c r="P56" s="704"/>
      <c r="Q56" s="1049"/>
      <c r="R56" s="704"/>
      <c r="S56" s="705">
        <v>0</v>
      </c>
    </row>
    <row r="57" spans="1:19" ht="19.5" customHeight="1">
      <c r="A57" s="699" t="s">
        <v>67</v>
      </c>
      <c r="B57" s="700" t="s">
        <v>55</v>
      </c>
      <c r="C57" s="1022">
        <f aca="true" t="shared" si="14" ref="C57:S57">SUM(C58:C59)</f>
        <v>54</v>
      </c>
      <c r="D57" s="1022">
        <f t="shared" si="14"/>
        <v>46</v>
      </c>
      <c r="E57" s="706">
        <f t="shared" si="14"/>
        <v>0</v>
      </c>
      <c r="F57" s="706">
        <f t="shared" si="14"/>
        <v>1</v>
      </c>
      <c r="G57" s="706">
        <f t="shared" si="14"/>
        <v>0</v>
      </c>
      <c r="H57" s="702">
        <f t="shared" si="14"/>
        <v>0</v>
      </c>
      <c r="I57" s="706">
        <f t="shared" si="14"/>
        <v>18</v>
      </c>
      <c r="J57" s="805">
        <f t="shared" si="14"/>
        <v>27</v>
      </c>
      <c r="K57" s="706">
        <f t="shared" si="14"/>
        <v>0</v>
      </c>
      <c r="L57" s="1034">
        <f t="shared" si="14"/>
        <v>0</v>
      </c>
      <c r="M57" s="706">
        <f t="shared" si="14"/>
        <v>0</v>
      </c>
      <c r="N57" s="706">
        <f t="shared" si="14"/>
        <v>0</v>
      </c>
      <c r="O57" s="706">
        <f t="shared" si="14"/>
        <v>0</v>
      </c>
      <c r="P57" s="706">
        <f t="shared" si="14"/>
        <v>0</v>
      </c>
      <c r="Q57" s="1022">
        <f t="shared" si="14"/>
        <v>8</v>
      </c>
      <c r="R57" s="706">
        <f t="shared" si="14"/>
        <v>0</v>
      </c>
      <c r="S57" s="805">
        <f t="shared" si="14"/>
        <v>8</v>
      </c>
    </row>
    <row r="58" spans="1:19" ht="19.5" customHeight="1">
      <c r="A58" s="701"/>
      <c r="B58" s="700" t="s">
        <v>56</v>
      </c>
      <c r="C58" s="1022">
        <f>SUM(D58,K58,L58,Q58)</f>
        <v>46</v>
      </c>
      <c r="D58" s="1022">
        <f>SUM(E58:J58)</f>
        <v>39</v>
      </c>
      <c r="E58" s="704" t="s">
        <v>332</v>
      </c>
      <c r="F58" s="704">
        <v>1</v>
      </c>
      <c r="G58" s="704" t="s">
        <v>332</v>
      </c>
      <c r="H58" s="704" t="s">
        <v>332</v>
      </c>
      <c r="I58" s="704">
        <v>16</v>
      </c>
      <c r="J58" s="705">
        <v>22</v>
      </c>
      <c r="K58" s="704" t="s">
        <v>332</v>
      </c>
      <c r="L58" s="1049">
        <f>SUM(M58:P58)</f>
        <v>0</v>
      </c>
      <c r="M58" s="704" t="s">
        <v>332</v>
      </c>
      <c r="N58" s="704" t="s">
        <v>332</v>
      </c>
      <c r="O58" s="704" t="s">
        <v>332</v>
      </c>
      <c r="P58" s="704" t="s">
        <v>332</v>
      </c>
      <c r="Q58" s="1049">
        <f>SUM(R58:S58)</f>
        <v>7</v>
      </c>
      <c r="R58" s="704" t="s">
        <v>332</v>
      </c>
      <c r="S58" s="705">
        <v>7</v>
      </c>
    </row>
    <row r="59" spans="1:19" ht="19.5" customHeight="1">
      <c r="A59" s="701"/>
      <c r="B59" s="700" t="s">
        <v>53</v>
      </c>
      <c r="C59" s="1022">
        <f>SUM(D59,K59,L59,Q59)</f>
        <v>8</v>
      </c>
      <c r="D59" s="1022">
        <f>SUM(E59:J59)</f>
        <v>7</v>
      </c>
      <c r="E59" s="704" t="s">
        <v>332</v>
      </c>
      <c r="F59" s="704" t="s">
        <v>332</v>
      </c>
      <c r="G59" s="704" t="s">
        <v>332</v>
      </c>
      <c r="H59" s="704" t="s">
        <v>332</v>
      </c>
      <c r="I59" s="704">
        <v>2</v>
      </c>
      <c r="J59" s="705">
        <v>5</v>
      </c>
      <c r="K59" s="704" t="s">
        <v>332</v>
      </c>
      <c r="L59" s="1049">
        <f>SUM(M59:P59)</f>
        <v>0</v>
      </c>
      <c r="M59" s="704" t="s">
        <v>332</v>
      </c>
      <c r="N59" s="704" t="s">
        <v>332</v>
      </c>
      <c r="O59" s="704" t="s">
        <v>332</v>
      </c>
      <c r="P59" s="704" t="s">
        <v>332</v>
      </c>
      <c r="Q59" s="1049">
        <f>SUM(R59:S59)</f>
        <v>1</v>
      </c>
      <c r="R59" s="704" t="s">
        <v>332</v>
      </c>
      <c r="S59" s="705">
        <v>1</v>
      </c>
    </row>
    <row r="60" spans="1:19" ht="13.5" customHeight="1">
      <c r="A60" s="701"/>
      <c r="B60" s="700"/>
      <c r="C60" s="1034"/>
      <c r="D60" s="1034"/>
      <c r="E60" s="704"/>
      <c r="F60" s="704"/>
      <c r="G60" s="704"/>
      <c r="H60" s="704"/>
      <c r="I60" s="704"/>
      <c r="J60" s="705"/>
      <c r="K60" s="704"/>
      <c r="L60" s="1049"/>
      <c r="M60" s="704"/>
      <c r="N60" s="704"/>
      <c r="O60" s="704"/>
      <c r="P60" s="704"/>
      <c r="Q60" s="1049"/>
      <c r="R60" s="704"/>
      <c r="S60" s="705">
        <v>0</v>
      </c>
    </row>
    <row r="61" spans="1:19" ht="19.5" customHeight="1">
      <c r="A61" s="699" t="s">
        <v>68</v>
      </c>
      <c r="B61" s="700" t="s">
        <v>55</v>
      </c>
      <c r="C61" s="1022">
        <f aca="true" t="shared" si="15" ref="C61:S61">SUM(C62:C63)</f>
        <v>48</v>
      </c>
      <c r="D61" s="1022">
        <f t="shared" si="15"/>
        <v>38</v>
      </c>
      <c r="E61" s="706">
        <f t="shared" si="15"/>
        <v>0</v>
      </c>
      <c r="F61" s="706">
        <f t="shared" si="15"/>
        <v>0</v>
      </c>
      <c r="G61" s="706">
        <f t="shared" si="15"/>
        <v>0</v>
      </c>
      <c r="H61" s="702">
        <f t="shared" si="15"/>
        <v>0</v>
      </c>
      <c r="I61" s="706">
        <f t="shared" si="15"/>
        <v>19</v>
      </c>
      <c r="J61" s="805">
        <f t="shared" si="15"/>
        <v>19</v>
      </c>
      <c r="K61" s="706">
        <f t="shared" si="15"/>
        <v>0</v>
      </c>
      <c r="L61" s="1034">
        <f t="shared" si="15"/>
        <v>0</v>
      </c>
      <c r="M61" s="706">
        <f t="shared" si="15"/>
        <v>0</v>
      </c>
      <c r="N61" s="706">
        <f t="shared" si="15"/>
        <v>0</v>
      </c>
      <c r="O61" s="706">
        <f t="shared" si="15"/>
        <v>0</v>
      </c>
      <c r="P61" s="706">
        <f t="shared" si="15"/>
        <v>0</v>
      </c>
      <c r="Q61" s="1022">
        <f t="shared" si="15"/>
        <v>10</v>
      </c>
      <c r="R61" s="706">
        <f t="shared" si="15"/>
        <v>0</v>
      </c>
      <c r="S61" s="805">
        <f t="shared" si="15"/>
        <v>10</v>
      </c>
    </row>
    <row r="62" spans="1:19" ht="19.5" customHeight="1">
      <c r="A62" s="701"/>
      <c r="B62" s="700" t="s">
        <v>56</v>
      </c>
      <c r="C62" s="1022">
        <f>SUM(D62,K62,L62,Q62)</f>
        <v>46</v>
      </c>
      <c r="D62" s="1022">
        <f>SUM(E62:J62)</f>
        <v>37</v>
      </c>
      <c r="E62" s="704" t="s">
        <v>332</v>
      </c>
      <c r="F62" s="704" t="s">
        <v>332</v>
      </c>
      <c r="G62" s="704" t="s">
        <v>332</v>
      </c>
      <c r="H62" s="704" t="s">
        <v>332</v>
      </c>
      <c r="I62" s="704">
        <v>19</v>
      </c>
      <c r="J62" s="705">
        <v>18</v>
      </c>
      <c r="K62" s="704" t="s">
        <v>332</v>
      </c>
      <c r="L62" s="1049">
        <f>SUM(M62:P62)</f>
        <v>0</v>
      </c>
      <c r="M62" s="704" t="s">
        <v>332</v>
      </c>
      <c r="N62" s="704" t="s">
        <v>332</v>
      </c>
      <c r="O62" s="704" t="s">
        <v>332</v>
      </c>
      <c r="P62" s="704" t="s">
        <v>332</v>
      </c>
      <c r="Q62" s="1049">
        <f>SUM(R62:S62)</f>
        <v>9</v>
      </c>
      <c r="R62" s="704" t="s">
        <v>332</v>
      </c>
      <c r="S62" s="705">
        <v>9</v>
      </c>
    </row>
    <row r="63" spans="1:19" ht="19.5" customHeight="1">
      <c r="A63" s="701"/>
      <c r="B63" s="700" t="s">
        <v>53</v>
      </c>
      <c r="C63" s="1022">
        <f>SUM(D63,K63,L63,Q63)</f>
        <v>2</v>
      </c>
      <c r="D63" s="1022">
        <f>SUM(E63:J63)</f>
        <v>1</v>
      </c>
      <c r="E63" s="704" t="s">
        <v>332</v>
      </c>
      <c r="F63" s="704" t="s">
        <v>332</v>
      </c>
      <c r="G63" s="704" t="s">
        <v>332</v>
      </c>
      <c r="H63" s="704" t="s">
        <v>332</v>
      </c>
      <c r="I63" s="704" t="s">
        <v>332</v>
      </c>
      <c r="J63" s="705">
        <v>1</v>
      </c>
      <c r="K63" s="704" t="s">
        <v>332</v>
      </c>
      <c r="L63" s="1049">
        <f>SUM(M63:P63)</f>
        <v>0</v>
      </c>
      <c r="M63" s="704" t="s">
        <v>332</v>
      </c>
      <c r="N63" s="704" t="s">
        <v>332</v>
      </c>
      <c r="O63" s="704" t="s">
        <v>332</v>
      </c>
      <c r="P63" s="704" t="s">
        <v>332</v>
      </c>
      <c r="Q63" s="1049">
        <f>SUM(R63:S63)</f>
        <v>1</v>
      </c>
      <c r="R63" s="704" t="s">
        <v>332</v>
      </c>
      <c r="S63" s="705">
        <v>1</v>
      </c>
    </row>
    <row r="64" spans="1:19" ht="13.5" customHeight="1">
      <c r="A64" s="701"/>
      <c r="B64" s="700"/>
      <c r="C64" s="1022"/>
      <c r="D64" s="1034"/>
      <c r="E64" s="704"/>
      <c r="F64" s="704"/>
      <c r="G64" s="704"/>
      <c r="H64" s="704"/>
      <c r="I64" s="704"/>
      <c r="J64" s="705"/>
      <c r="K64" s="704"/>
      <c r="L64" s="1049"/>
      <c r="M64" s="704"/>
      <c r="N64" s="704"/>
      <c r="O64" s="704"/>
      <c r="P64" s="704"/>
      <c r="Q64" s="1049"/>
      <c r="R64" s="704"/>
      <c r="S64" s="705">
        <v>0</v>
      </c>
    </row>
    <row r="65" spans="1:40" ht="19.5" customHeight="1">
      <c r="A65" s="699" t="s">
        <v>69</v>
      </c>
      <c r="B65" s="700" t="s">
        <v>55</v>
      </c>
      <c r="C65" s="1050">
        <v>50</v>
      </c>
      <c r="D65" s="1050">
        <v>49.7</v>
      </c>
      <c r="E65" s="708" t="s">
        <v>332</v>
      </c>
      <c r="F65" s="708">
        <v>38.1</v>
      </c>
      <c r="G65" s="708">
        <v>45.7</v>
      </c>
      <c r="H65" s="708">
        <v>29.8</v>
      </c>
      <c r="I65" s="708">
        <v>52.6</v>
      </c>
      <c r="J65" s="806">
        <v>43.3</v>
      </c>
      <c r="K65" s="708" t="s">
        <v>332</v>
      </c>
      <c r="L65" s="1157">
        <v>42.4</v>
      </c>
      <c r="M65" s="708">
        <v>37.2</v>
      </c>
      <c r="N65" s="708">
        <v>66.6</v>
      </c>
      <c r="O65" s="708">
        <v>40.1</v>
      </c>
      <c r="P65" s="708" t="s">
        <v>332</v>
      </c>
      <c r="Q65" s="1157"/>
      <c r="R65" s="708">
        <v>48.6</v>
      </c>
      <c r="S65" s="806">
        <v>163</v>
      </c>
      <c r="T65" s="910"/>
      <c r="U65" s="910"/>
      <c r="V65" s="910"/>
      <c r="W65" s="910"/>
      <c r="X65" s="910"/>
      <c r="Y65" s="910"/>
      <c r="Z65" s="910"/>
      <c r="AA65" s="910"/>
      <c r="AB65" s="910"/>
      <c r="AC65" s="910"/>
      <c r="AD65" s="910"/>
      <c r="AE65" s="910"/>
      <c r="AF65" s="910"/>
      <c r="AG65" s="910"/>
      <c r="AH65" s="910"/>
      <c r="AI65" s="910"/>
      <c r="AJ65" s="910"/>
      <c r="AK65" s="910"/>
      <c r="AL65" s="910"/>
      <c r="AM65" s="910"/>
      <c r="AN65" s="910"/>
    </row>
    <row r="66" spans="1:40" ht="19.5" customHeight="1">
      <c r="A66" s="699" t="s">
        <v>70</v>
      </c>
      <c r="B66" s="700" t="s">
        <v>56</v>
      </c>
      <c r="C66" s="1050">
        <v>51.1</v>
      </c>
      <c r="D66" s="1050">
        <v>50.8</v>
      </c>
      <c r="E66" s="708" t="s">
        <v>332</v>
      </c>
      <c r="F66" s="708">
        <v>39.8</v>
      </c>
      <c r="G66" s="708">
        <v>46.4</v>
      </c>
      <c r="H66" s="708">
        <v>29.4</v>
      </c>
      <c r="I66" s="708">
        <v>52.7</v>
      </c>
      <c r="J66" s="806">
        <v>44.7</v>
      </c>
      <c r="K66" s="708" t="s">
        <v>332</v>
      </c>
      <c r="L66" s="1157">
        <v>45</v>
      </c>
      <c r="M66" s="708">
        <v>40.5</v>
      </c>
      <c r="N66" s="708">
        <v>66.6</v>
      </c>
      <c r="O66" s="708">
        <v>36.8</v>
      </c>
      <c r="P66" s="708" t="s">
        <v>332</v>
      </c>
      <c r="Q66" s="1157"/>
      <c r="R66" s="708" t="s">
        <v>332</v>
      </c>
      <c r="S66" s="806">
        <v>167.9</v>
      </c>
      <c r="T66" s="910"/>
      <c r="U66" s="910"/>
      <c r="V66" s="910"/>
      <c r="W66" s="910"/>
      <c r="X66" s="910"/>
      <c r="Y66" s="910"/>
      <c r="Z66" s="910"/>
      <c r="AA66" s="910"/>
      <c r="AB66" s="910"/>
      <c r="AC66" s="910"/>
      <c r="AD66" s="910"/>
      <c r="AE66" s="910"/>
      <c r="AF66" s="910"/>
      <c r="AG66" s="910"/>
      <c r="AH66" s="910"/>
      <c r="AI66" s="910"/>
      <c r="AJ66" s="910"/>
      <c r="AK66" s="910"/>
      <c r="AL66" s="910"/>
      <c r="AM66" s="910"/>
      <c r="AN66" s="910"/>
    </row>
    <row r="67" spans="1:40" ht="19.5" customHeight="1" thickBot="1">
      <c r="A67" s="710" t="s">
        <v>70</v>
      </c>
      <c r="B67" s="711" t="s">
        <v>53</v>
      </c>
      <c r="C67" s="1051">
        <v>43</v>
      </c>
      <c r="D67" s="1051">
        <v>42.7</v>
      </c>
      <c r="E67" s="713" t="s">
        <v>332</v>
      </c>
      <c r="F67" s="713">
        <v>33.6</v>
      </c>
      <c r="G67" s="713">
        <v>40.6</v>
      </c>
      <c r="H67" s="713">
        <v>30.3</v>
      </c>
      <c r="I67" s="713">
        <v>50.2</v>
      </c>
      <c r="J67" s="807">
        <v>40.9</v>
      </c>
      <c r="K67" s="713" t="s">
        <v>332</v>
      </c>
      <c r="L67" s="1158">
        <v>37.7</v>
      </c>
      <c r="M67" s="713">
        <v>32.8</v>
      </c>
      <c r="N67" s="713" t="s">
        <v>332</v>
      </c>
      <c r="O67" s="713">
        <v>45</v>
      </c>
      <c r="P67" s="713" t="s">
        <v>332</v>
      </c>
      <c r="Q67" s="1158"/>
      <c r="R67" s="713">
        <v>48.6</v>
      </c>
      <c r="S67" s="807">
        <v>56.4</v>
      </c>
      <c r="T67" s="910"/>
      <c r="U67" s="910"/>
      <c r="V67" s="910"/>
      <c r="W67" s="910"/>
      <c r="X67" s="910"/>
      <c r="Y67" s="910"/>
      <c r="Z67" s="910"/>
      <c r="AA67" s="910"/>
      <c r="AB67" s="910"/>
      <c r="AC67" s="910"/>
      <c r="AD67" s="910"/>
      <c r="AE67" s="910"/>
      <c r="AF67" s="910"/>
      <c r="AG67" s="910"/>
      <c r="AH67" s="910"/>
      <c r="AI67" s="910"/>
      <c r="AJ67" s="910"/>
      <c r="AK67" s="910"/>
      <c r="AL67" s="910"/>
      <c r="AM67" s="910"/>
      <c r="AN67" s="910"/>
    </row>
  </sheetData>
  <mergeCells count="11">
    <mergeCell ref="N3:N4"/>
    <mergeCell ref="O3:O4"/>
    <mergeCell ref="S3:S4"/>
    <mergeCell ref="A2:B4"/>
    <mergeCell ref="D2:J2"/>
    <mergeCell ref="L2:P2"/>
    <mergeCell ref="Q2:S2"/>
    <mergeCell ref="E3:F3"/>
    <mergeCell ref="G3:H3"/>
    <mergeCell ref="I3:J3"/>
    <mergeCell ref="M3:M4"/>
  </mergeCells>
  <printOptions/>
  <pageMargins left="0.7874015748031497" right="0.5" top="0.7086614173228347" bottom="0.55" header="0.5118110236220472" footer="0.5118110236220472"/>
  <pageSetup horizontalDpi="300" verticalDpi="300" orientation="portrait" paperSize="9" scale="6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B83"/>
  <sheetViews>
    <sheetView workbookViewId="0" topLeftCell="A1">
      <selection activeCell="M12" sqref="M12"/>
    </sheetView>
  </sheetViews>
  <sheetFormatPr defaultColWidth="9.00390625" defaultRowHeight="14.25"/>
  <cols>
    <col min="1" max="1" width="7.375" style="720" customWidth="1"/>
    <col min="2" max="2" width="9.625" style="720" customWidth="1"/>
    <col min="3" max="3" width="7.875" style="721" customWidth="1"/>
    <col min="4" max="4" width="8.625" style="1194" customWidth="1"/>
    <col min="5" max="5" width="5.625" style="722" customWidth="1"/>
    <col min="6" max="6" width="6.375" style="722" customWidth="1"/>
    <col min="7" max="7" width="5.875" style="722" customWidth="1"/>
    <col min="8" max="8" width="5.625" style="722" customWidth="1"/>
    <col min="9" max="9" width="5.75390625" style="722" customWidth="1"/>
    <col min="10" max="10" width="6.375" style="1210" customWidth="1"/>
    <col min="11" max="12" width="5.125" style="720" customWidth="1"/>
    <col min="13" max="13" width="5.75390625" style="720" customWidth="1"/>
    <col min="14" max="15" width="5.625" style="722" customWidth="1"/>
    <col min="16" max="16" width="5.75390625" style="1210" customWidth="1"/>
    <col min="17" max="19" width="4.625" style="720" customWidth="1"/>
    <col min="20" max="23" width="1.625" style="720" customWidth="1"/>
    <col min="24" max="16384" width="9.00390625" style="720" customWidth="1"/>
  </cols>
  <sheetData>
    <row r="1" spans="1:16" s="717" customFormat="1" ht="34.5" customHeight="1">
      <c r="A1" s="716" t="s">
        <v>805</v>
      </c>
      <c r="C1" s="718"/>
      <c r="D1" s="1193"/>
      <c r="E1" s="719"/>
      <c r="F1" s="719"/>
      <c r="G1" s="719"/>
      <c r="H1" s="719"/>
      <c r="I1" s="719"/>
      <c r="J1" s="1209"/>
      <c r="N1" s="719"/>
      <c r="O1" s="719"/>
      <c r="P1" s="1209"/>
    </row>
    <row r="2" spans="15:19" ht="15.75" customHeight="1" thickBot="1">
      <c r="O2" s="21" t="s">
        <v>153</v>
      </c>
      <c r="P2" s="1146"/>
      <c r="Q2" s="723"/>
      <c r="R2" s="723"/>
      <c r="S2" s="723"/>
    </row>
    <row r="3" spans="1:19" ht="16.5" customHeight="1">
      <c r="A3" s="724"/>
      <c r="B3" s="725"/>
      <c r="C3" s="726"/>
      <c r="D3" s="1474" t="s">
        <v>99</v>
      </c>
      <c r="E3" s="1475"/>
      <c r="F3" s="1475"/>
      <c r="G3" s="1475"/>
      <c r="H3" s="1475"/>
      <c r="I3" s="1476"/>
      <c r="J3" s="1477" t="s">
        <v>100</v>
      </c>
      <c r="K3" s="1478"/>
      <c r="L3" s="1478"/>
      <c r="M3" s="1478"/>
      <c r="N3" s="1478"/>
      <c r="O3" s="1479"/>
      <c r="P3" s="1459" t="s">
        <v>101</v>
      </c>
      <c r="Q3" s="1460"/>
      <c r="R3" s="1460"/>
      <c r="S3" s="1461"/>
    </row>
    <row r="4" spans="1:19" ht="4.5" customHeight="1">
      <c r="A4" s="727"/>
      <c r="B4" s="728"/>
      <c r="C4" s="729"/>
      <c r="D4" s="1195"/>
      <c r="E4" s="1481" t="s">
        <v>102</v>
      </c>
      <c r="F4" s="1482"/>
      <c r="G4" s="1485" t="s">
        <v>103</v>
      </c>
      <c r="H4" s="1486"/>
      <c r="I4" s="1482"/>
      <c r="J4" s="1211"/>
      <c r="K4" s="1488" t="s">
        <v>104</v>
      </c>
      <c r="L4" s="1463"/>
      <c r="M4" s="1490" t="s">
        <v>105</v>
      </c>
      <c r="N4" s="1491"/>
      <c r="O4" s="733"/>
      <c r="P4" s="1218"/>
      <c r="Q4" s="734"/>
      <c r="R4" s="734"/>
      <c r="S4" s="735"/>
    </row>
    <row r="5" spans="1:19" ht="15" customHeight="1">
      <c r="A5" s="727" t="s">
        <v>831</v>
      </c>
      <c r="B5" s="736" t="s">
        <v>86</v>
      </c>
      <c r="C5" s="1480" t="s">
        <v>549</v>
      </c>
      <c r="D5" s="1196"/>
      <c r="E5" s="1483"/>
      <c r="F5" s="1484"/>
      <c r="G5" s="1483"/>
      <c r="H5" s="1487"/>
      <c r="I5" s="1484"/>
      <c r="J5" s="1448"/>
      <c r="K5" s="1489"/>
      <c r="L5" s="1465"/>
      <c r="M5" s="1492"/>
      <c r="N5" s="1493"/>
      <c r="O5" s="1387" t="s">
        <v>106</v>
      </c>
      <c r="P5" s="1448"/>
      <c r="Q5" s="1387" t="s">
        <v>107</v>
      </c>
      <c r="R5" s="1388" t="s">
        <v>92</v>
      </c>
      <c r="S5" s="1444" t="s">
        <v>19</v>
      </c>
    </row>
    <row r="6" spans="1:19" ht="4.5" customHeight="1">
      <c r="A6" s="727"/>
      <c r="B6" s="736"/>
      <c r="C6" s="1480"/>
      <c r="D6" s="1196"/>
      <c r="E6" s="730"/>
      <c r="F6" s="737"/>
      <c r="G6" s="731"/>
      <c r="H6" s="738"/>
      <c r="I6" s="739"/>
      <c r="J6" s="1448"/>
      <c r="K6" s="732"/>
      <c r="L6" s="740"/>
      <c r="M6" s="741"/>
      <c r="N6" s="741"/>
      <c r="O6" s="1387"/>
      <c r="P6" s="1448"/>
      <c r="Q6" s="1387"/>
      <c r="R6" s="1388"/>
      <c r="S6" s="1494"/>
    </row>
    <row r="7" spans="1:19" ht="120" customHeight="1">
      <c r="A7" s="742" t="s">
        <v>93</v>
      </c>
      <c r="B7" s="728"/>
      <c r="C7" s="1480"/>
      <c r="D7" s="1196"/>
      <c r="E7" s="1388" t="s">
        <v>108</v>
      </c>
      <c r="F7" s="1388" t="s">
        <v>109</v>
      </c>
      <c r="G7" s="1388" t="s">
        <v>110</v>
      </c>
      <c r="H7" s="1388" t="s">
        <v>111</v>
      </c>
      <c r="I7" s="1388" t="s">
        <v>406</v>
      </c>
      <c r="J7" s="1448"/>
      <c r="K7" s="1388" t="s">
        <v>112</v>
      </c>
      <c r="L7" s="1387" t="s">
        <v>113</v>
      </c>
      <c r="M7" s="1495" t="s">
        <v>114</v>
      </c>
      <c r="N7" s="1387" t="s">
        <v>115</v>
      </c>
      <c r="O7" s="1387"/>
      <c r="P7" s="1448"/>
      <c r="Q7" s="1402"/>
      <c r="R7" s="1388"/>
      <c r="S7" s="1445"/>
    </row>
    <row r="8" spans="1:19" ht="15.75" customHeight="1">
      <c r="A8" s="743"/>
      <c r="B8" s="744"/>
      <c r="C8" s="729"/>
      <c r="D8" s="1196"/>
      <c r="E8" s="1388"/>
      <c r="F8" s="1388"/>
      <c r="G8" s="1388"/>
      <c r="H8" s="1388"/>
      <c r="I8" s="1388"/>
      <c r="J8" s="1448"/>
      <c r="K8" s="1388"/>
      <c r="L8" s="1387"/>
      <c r="M8" s="1495"/>
      <c r="N8" s="1387"/>
      <c r="O8" s="1387"/>
      <c r="P8" s="1448"/>
      <c r="Q8" s="1402"/>
      <c r="R8" s="1388"/>
      <c r="S8" s="1446"/>
    </row>
    <row r="9" spans="1:21" ht="4.5" customHeight="1" thickBot="1">
      <c r="A9" s="745"/>
      <c r="B9" s="746"/>
      <c r="C9" s="747"/>
      <c r="D9" s="1197"/>
      <c r="E9" s="748"/>
      <c r="F9" s="749"/>
      <c r="G9" s="750"/>
      <c r="H9" s="748"/>
      <c r="I9" s="748"/>
      <c r="J9" s="1212"/>
      <c r="K9" s="748"/>
      <c r="L9" s="749"/>
      <c r="M9" s="751"/>
      <c r="N9" s="750"/>
      <c r="O9" s="750"/>
      <c r="P9" s="1197"/>
      <c r="Q9" s="752"/>
      <c r="R9" s="748"/>
      <c r="S9" s="753"/>
      <c r="T9" s="723"/>
      <c r="U9" s="723"/>
    </row>
    <row r="10" spans="1:21" ht="15" customHeight="1">
      <c r="A10" s="754"/>
      <c r="B10" s="755" t="s">
        <v>23</v>
      </c>
      <c r="C10" s="756">
        <v>11351</v>
      </c>
      <c r="D10" s="756">
        <v>8061</v>
      </c>
      <c r="E10" s="757">
        <v>743</v>
      </c>
      <c r="F10" s="758">
        <v>5016</v>
      </c>
      <c r="G10" s="759">
        <v>2192</v>
      </c>
      <c r="H10" s="757">
        <v>18</v>
      </c>
      <c r="I10" s="757">
        <v>92</v>
      </c>
      <c r="J10" s="760">
        <v>2114</v>
      </c>
      <c r="K10" s="757">
        <v>179</v>
      </c>
      <c r="L10" s="758">
        <v>111</v>
      </c>
      <c r="M10" s="759">
        <v>1171</v>
      </c>
      <c r="N10" s="759">
        <v>523</v>
      </c>
      <c r="O10" s="759">
        <v>130</v>
      </c>
      <c r="P10" s="756">
        <v>1176</v>
      </c>
      <c r="Q10" s="761">
        <v>235</v>
      </c>
      <c r="R10" s="757">
        <v>941</v>
      </c>
      <c r="S10" s="762">
        <v>0</v>
      </c>
      <c r="T10" s="723"/>
      <c r="U10" s="723"/>
    </row>
    <row r="11" spans="1:21" ht="15" customHeight="1">
      <c r="A11" s="754"/>
      <c r="B11" s="763">
        <v>16</v>
      </c>
      <c r="C11" s="756">
        <v>11803</v>
      </c>
      <c r="D11" s="756">
        <v>8445</v>
      </c>
      <c r="E11" s="757">
        <v>695</v>
      </c>
      <c r="F11" s="758">
        <v>5462</v>
      </c>
      <c r="G11" s="759">
        <v>2153</v>
      </c>
      <c r="H11" s="757">
        <v>20</v>
      </c>
      <c r="I11" s="757">
        <v>115</v>
      </c>
      <c r="J11" s="760">
        <v>2216</v>
      </c>
      <c r="K11" s="757">
        <v>191</v>
      </c>
      <c r="L11" s="758">
        <v>137</v>
      </c>
      <c r="M11" s="759">
        <v>1110</v>
      </c>
      <c r="N11" s="759">
        <v>627</v>
      </c>
      <c r="O11" s="759">
        <v>151</v>
      </c>
      <c r="P11" s="756">
        <v>1142</v>
      </c>
      <c r="Q11" s="761">
        <v>208</v>
      </c>
      <c r="R11" s="757">
        <v>934</v>
      </c>
      <c r="S11" s="764">
        <v>0</v>
      </c>
      <c r="T11" s="723"/>
      <c r="U11" s="723"/>
    </row>
    <row r="12" spans="1:19" s="767" customFormat="1" ht="27.75" customHeight="1">
      <c r="A12" s="765"/>
      <c r="B12" s="766">
        <v>18</v>
      </c>
      <c r="C12" s="1035">
        <f>SUM(C13,C23,C24,C25,C26,C27,C31,C34,C35,C40,C47,C52,C56,C60,C64,C67,C70)</f>
        <v>12458</v>
      </c>
      <c r="D12" s="1035">
        <f aca="true" t="shared" si="0" ref="D12:S12">SUM(D13,D23,D24,D25,D26,D27,D31,D34,D35,D40,D47,D52,D56,D60,D64,D67,D70)</f>
        <v>8980</v>
      </c>
      <c r="E12" s="1035">
        <f t="shared" si="0"/>
        <v>679</v>
      </c>
      <c r="F12" s="1036">
        <f t="shared" si="0"/>
        <v>5993</v>
      </c>
      <c r="G12" s="1037">
        <f t="shared" si="0"/>
        <v>2159</v>
      </c>
      <c r="H12" s="1035">
        <f t="shared" si="0"/>
        <v>18</v>
      </c>
      <c r="I12" s="1035">
        <f t="shared" si="0"/>
        <v>131</v>
      </c>
      <c r="J12" s="1036">
        <f t="shared" si="0"/>
        <v>2330</v>
      </c>
      <c r="K12" s="1035">
        <f t="shared" si="0"/>
        <v>192</v>
      </c>
      <c r="L12" s="1038">
        <f t="shared" si="0"/>
        <v>132</v>
      </c>
      <c r="M12" s="1037">
        <f t="shared" si="0"/>
        <v>1130</v>
      </c>
      <c r="N12" s="1037">
        <f t="shared" si="0"/>
        <v>711</v>
      </c>
      <c r="O12" s="1037">
        <f t="shared" si="0"/>
        <v>165</v>
      </c>
      <c r="P12" s="1035">
        <f t="shared" si="0"/>
        <v>1148</v>
      </c>
      <c r="Q12" s="1037">
        <f t="shared" si="0"/>
        <v>229</v>
      </c>
      <c r="R12" s="1035">
        <f t="shared" si="0"/>
        <v>916</v>
      </c>
      <c r="S12" s="1039">
        <f t="shared" si="0"/>
        <v>3</v>
      </c>
    </row>
    <row r="13" spans="1:22" s="775" customFormat="1" ht="13.5" customHeight="1">
      <c r="A13" s="768" t="s">
        <v>322</v>
      </c>
      <c r="B13" s="769" t="s">
        <v>322</v>
      </c>
      <c r="C13" s="1040">
        <f>SUM(C14:C22)</f>
        <v>4475</v>
      </c>
      <c r="D13" s="1040">
        <f>SUM(D14:D22)</f>
        <v>2951</v>
      </c>
      <c r="E13" s="770">
        <f aca="true" t="shared" si="1" ref="E13:R13">SUM(E14:E22)</f>
        <v>178</v>
      </c>
      <c r="F13" s="771">
        <f t="shared" si="1"/>
        <v>2095</v>
      </c>
      <c r="G13" s="772">
        <f t="shared" si="1"/>
        <v>630</v>
      </c>
      <c r="H13" s="770">
        <f t="shared" si="1"/>
        <v>7</v>
      </c>
      <c r="I13" s="771">
        <f t="shared" si="1"/>
        <v>41</v>
      </c>
      <c r="J13" s="1213">
        <f t="shared" si="1"/>
        <v>1093</v>
      </c>
      <c r="K13" s="772">
        <f t="shared" si="1"/>
        <v>109</v>
      </c>
      <c r="L13" s="654">
        <f t="shared" si="1"/>
        <v>94</v>
      </c>
      <c r="M13" s="771">
        <f t="shared" si="1"/>
        <v>586</v>
      </c>
      <c r="N13" s="772">
        <f t="shared" si="1"/>
        <v>233</v>
      </c>
      <c r="O13" s="772">
        <f t="shared" si="1"/>
        <v>71</v>
      </c>
      <c r="P13" s="1219">
        <f t="shared" si="1"/>
        <v>431</v>
      </c>
      <c r="Q13" s="773">
        <f t="shared" si="1"/>
        <v>94</v>
      </c>
      <c r="R13" s="771">
        <f t="shared" si="1"/>
        <v>337</v>
      </c>
      <c r="S13" s="774">
        <f>SUM(S14:S22)</f>
        <v>0</v>
      </c>
      <c r="V13" s="720"/>
    </row>
    <row r="14" spans="1:22" s="775" customFormat="1" ht="13.5" customHeight="1">
      <c r="A14" s="776"/>
      <c r="B14" s="777" t="s">
        <v>24</v>
      </c>
      <c r="C14" s="1040">
        <f>SUM(D14,J14,P14)</f>
        <v>603</v>
      </c>
      <c r="D14" s="1040">
        <f>SUM(E14:I14)</f>
        <v>332</v>
      </c>
      <c r="E14" s="778">
        <v>17</v>
      </c>
      <c r="F14" s="779">
        <v>254</v>
      </c>
      <c r="G14" s="780">
        <v>49</v>
      </c>
      <c r="H14" s="778">
        <v>1</v>
      </c>
      <c r="I14" s="779">
        <v>11</v>
      </c>
      <c r="J14" s="1214">
        <f>SUM(K14:O14)</f>
        <v>169</v>
      </c>
      <c r="K14" s="780">
        <v>52</v>
      </c>
      <c r="L14" s="654">
        <v>48</v>
      </c>
      <c r="M14" s="779">
        <v>39</v>
      </c>
      <c r="N14" s="780">
        <v>29</v>
      </c>
      <c r="O14" s="780">
        <v>1</v>
      </c>
      <c r="P14" s="1220">
        <f>SUM(Q14:S14)</f>
        <v>102</v>
      </c>
      <c r="Q14" s="773">
        <v>18</v>
      </c>
      <c r="R14" s="779">
        <v>84</v>
      </c>
      <c r="S14" s="781" t="s">
        <v>332</v>
      </c>
      <c r="V14" s="720"/>
    </row>
    <row r="15" spans="1:22" s="775" customFormat="1" ht="13.5" customHeight="1">
      <c r="A15" s="776"/>
      <c r="B15" s="777" t="s">
        <v>25</v>
      </c>
      <c r="C15" s="1040">
        <f aca="true" t="shared" si="2" ref="C15:C26">SUM(D15,J15,P15)</f>
        <v>333</v>
      </c>
      <c r="D15" s="1040">
        <f aca="true" t="shared" si="3" ref="D15:D26">SUM(E15:I15)</f>
        <v>281</v>
      </c>
      <c r="E15" s="778">
        <v>22</v>
      </c>
      <c r="F15" s="779">
        <v>223</v>
      </c>
      <c r="G15" s="780">
        <v>32</v>
      </c>
      <c r="H15" s="778" t="s">
        <v>332</v>
      </c>
      <c r="I15" s="779">
        <v>4</v>
      </c>
      <c r="J15" s="1214">
        <f aca="true" t="shared" si="4" ref="J15:J26">SUM(K15:O15)</f>
        <v>16</v>
      </c>
      <c r="K15" s="780">
        <v>2</v>
      </c>
      <c r="L15" s="654" t="s">
        <v>332</v>
      </c>
      <c r="M15" s="779">
        <v>1</v>
      </c>
      <c r="N15" s="780">
        <v>13</v>
      </c>
      <c r="O15" s="780" t="s">
        <v>332</v>
      </c>
      <c r="P15" s="1220">
        <f aca="true" t="shared" si="5" ref="P15:P26">SUM(Q15:S15)</f>
        <v>36</v>
      </c>
      <c r="Q15" s="773">
        <v>1</v>
      </c>
      <c r="R15" s="779">
        <v>35</v>
      </c>
      <c r="S15" s="781" t="s">
        <v>332</v>
      </c>
      <c r="V15" s="720"/>
    </row>
    <row r="16" spans="1:22" s="775" customFormat="1" ht="13.5" customHeight="1">
      <c r="A16" s="776"/>
      <c r="B16" s="782" t="s">
        <v>26</v>
      </c>
      <c r="C16" s="1040">
        <f t="shared" si="2"/>
        <v>351</v>
      </c>
      <c r="D16" s="1040">
        <f t="shared" si="3"/>
        <v>306</v>
      </c>
      <c r="E16" s="778">
        <v>26</v>
      </c>
      <c r="F16" s="779">
        <v>213</v>
      </c>
      <c r="G16" s="780">
        <v>61</v>
      </c>
      <c r="H16" s="778">
        <v>1</v>
      </c>
      <c r="I16" s="779">
        <v>5</v>
      </c>
      <c r="J16" s="1214">
        <f t="shared" si="4"/>
        <v>30</v>
      </c>
      <c r="K16" s="780" t="s">
        <v>332</v>
      </c>
      <c r="L16" s="654" t="s">
        <v>332</v>
      </c>
      <c r="M16" s="779">
        <v>1</v>
      </c>
      <c r="N16" s="780">
        <v>11</v>
      </c>
      <c r="O16" s="780">
        <v>18</v>
      </c>
      <c r="P16" s="1220">
        <f t="shared" si="5"/>
        <v>15</v>
      </c>
      <c r="Q16" s="773">
        <v>4</v>
      </c>
      <c r="R16" s="779">
        <v>11</v>
      </c>
      <c r="S16" s="781" t="s">
        <v>332</v>
      </c>
      <c r="V16" s="720"/>
    </row>
    <row r="17" spans="1:22" s="775" customFormat="1" ht="13.5" customHeight="1">
      <c r="A17" s="776"/>
      <c r="B17" s="777" t="s">
        <v>27</v>
      </c>
      <c r="C17" s="1040">
        <f t="shared" si="2"/>
        <v>225</v>
      </c>
      <c r="D17" s="1040">
        <f t="shared" si="3"/>
        <v>200</v>
      </c>
      <c r="E17" s="778">
        <v>21</v>
      </c>
      <c r="F17" s="779">
        <v>141</v>
      </c>
      <c r="G17" s="780">
        <v>38</v>
      </c>
      <c r="H17" s="778" t="s">
        <v>332</v>
      </c>
      <c r="I17" s="779" t="s">
        <v>332</v>
      </c>
      <c r="J17" s="1214">
        <f t="shared" si="4"/>
        <v>23</v>
      </c>
      <c r="K17" s="780" t="s">
        <v>332</v>
      </c>
      <c r="L17" s="654" t="s">
        <v>332</v>
      </c>
      <c r="M17" s="779">
        <v>5</v>
      </c>
      <c r="N17" s="780">
        <v>17</v>
      </c>
      <c r="O17" s="780">
        <v>1</v>
      </c>
      <c r="P17" s="1220">
        <f t="shared" si="5"/>
        <v>2</v>
      </c>
      <c r="Q17" s="773" t="s">
        <v>332</v>
      </c>
      <c r="R17" s="779">
        <v>2</v>
      </c>
      <c r="S17" s="781" t="s">
        <v>332</v>
      </c>
      <c r="V17" s="720"/>
    </row>
    <row r="18" spans="1:22" s="775" customFormat="1" ht="13.5" customHeight="1">
      <c r="A18" s="776"/>
      <c r="B18" s="777" t="s">
        <v>28</v>
      </c>
      <c r="C18" s="1040">
        <f t="shared" si="2"/>
        <v>314</v>
      </c>
      <c r="D18" s="1040">
        <f t="shared" si="3"/>
        <v>273</v>
      </c>
      <c r="E18" s="778">
        <v>12</v>
      </c>
      <c r="F18" s="779">
        <v>201</v>
      </c>
      <c r="G18" s="780">
        <v>57</v>
      </c>
      <c r="H18" s="778">
        <v>1</v>
      </c>
      <c r="I18" s="779">
        <v>2</v>
      </c>
      <c r="J18" s="1214">
        <f t="shared" si="4"/>
        <v>22</v>
      </c>
      <c r="K18" s="780">
        <v>1</v>
      </c>
      <c r="L18" s="654" t="s">
        <v>332</v>
      </c>
      <c r="M18" s="779">
        <v>1</v>
      </c>
      <c r="N18" s="780">
        <v>20</v>
      </c>
      <c r="O18" s="780" t="s">
        <v>332</v>
      </c>
      <c r="P18" s="1220">
        <f t="shared" si="5"/>
        <v>19</v>
      </c>
      <c r="Q18" s="773">
        <v>2</v>
      </c>
      <c r="R18" s="779">
        <v>17</v>
      </c>
      <c r="S18" s="781" t="s">
        <v>332</v>
      </c>
      <c r="V18" s="720"/>
    </row>
    <row r="19" spans="1:22" s="775" customFormat="1" ht="13.5" customHeight="1">
      <c r="A19" s="776"/>
      <c r="B19" s="777" t="s">
        <v>29</v>
      </c>
      <c r="C19" s="1040">
        <f t="shared" si="2"/>
        <v>399</v>
      </c>
      <c r="D19" s="1040">
        <f t="shared" si="3"/>
        <v>325</v>
      </c>
      <c r="E19" s="778">
        <v>17</v>
      </c>
      <c r="F19" s="779">
        <v>256</v>
      </c>
      <c r="G19" s="780">
        <v>51</v>
      </c>
      <c r="H19" s="778" t="s">
        <v>332</v>
      </c>
      <c r="I19" s="779">
        <v>1</v>
      </c>
      <c r="J19" s="1214">
        <f t="shared" si="4"/>
        <v>25</v>
      </c>
      <c r="K19" s="780">
        <v>1</v>
      </c>
      <c r="L19" s="654" t="s">
        <v>332</v>
      </c>
      <c r="M19" s="779">
        <v>1</v>
      </c>
      <c r="N19" s="780">
        <v>21</v>
      </c>
      <c r="O19" s="780">
        <v>2</v>
      </c>
      <c r="P19" s="1220">
        <f t="shared" si="5"/>
        <v>49</v>
      </c>
      <c r="Q19" s="773">
        <v>3</v>
      </c>
      <c r="R19" s="779">
        <v>46</v>
      </c>
      <c r="S19" s="781" t="s">
        <v>332</v>
      </c>
      <c r="V19" s="720"/>
    </row>
    <row r="20" spans="1:22" s="775" customFormat="1" ht="13.5" customHeight="1">
      <c r="A20" s="776"/>
      <c r="B20" s="777" t="s">
        <v>30</v>
      </c>
      <c r="C20" s="1040">
        <f t="shared" si="2"/>
        <v>482</v>
      </c>
      <c r="D20" s="1040">
        <f t="shared" si="3"/>
        <v>379</v>
      </c>
      <c r="E20" s="778">
        <v>18</v>
      </c>
      <c r="F20" s="779">
        <v>271</v>
      </c>
      <c r="G20" s="780">
        <v>87</v>
      </c>
      <c r="H20" s="778">
        <v>1</v>
      </c>
      <c r="I20" s="779">
        <v>2</v>
      </c>
      <c r="J20" s="1214">
        <f t="shared" si="4"/>
        <v>19</v>
      </c>
      <c r="K20" s="780" t="s">
        <v>332</v>
      </c>
      <c r="L20" s="654" t="s">
        <v>332</v>
      </c>
      <c r="M20" s="779" t="s">
        <v>332</v>
      </c>
      <c r="N20" s="780">
        <v>15</v>
      </c>
      <c r="O20" s="780">
        <v>4</v>
      </c>
      <c r="P20" s="1220">
        <f t="shared" si="5"/>
        <v>84</v>
      </c>
      <c r="Q20" s="773">
        <v>6</v>
      </c>
      <c r="R20" s="779">
        <v>78</v>
      </c>
      <c r="S20" s="781" t="s">
        <v>332</v>
      </c>
      <c r="V20" s="720"/>
    </row>
    <row r="21" spans="1:22" s="775" customFormat="1" ht="13.5" customHeight="1">
      <c r="A21" s="776"/>
      <c r="B21" s="777" t="s">
        <v>31</v>
      </c>
      <c r="C21" s="1040">
        <f t="shared" si="2"/>
        <v>1184</v>
      </c>
      <c r="D21" s="1040">
        <f t="shared" si="3"/>
        <v>531</v>
      </c>
      <c r="E21" s="778">
        <v>33</v>
      </c>
      <c r="F21" s="779">
        <v>327</v>
      </c>
      <c r="G21" s="780">
        <v>157</v>
      </c>
      <c r="H21" s="778">
        <v>3</v>
      </c>
      <c r="I21" s="779">
        <v>11</v>
      </c>
      <c r="J21" s="1214">
        <f t="shared" si="4"/>
        <v>583</v>
      </c>
      <c r="K21" s="780">
        <v>3</v>
      </c>
      <c r="L21" s="654">
        <v>27</v>
      </c>
      <c r="M21" s="779">
        <v>437</v>
      </c>
      <c r="N21" s="780">
        <v>71</v>
      </c>
      <c r="O21" s="780">
        <v>45</v>
      </c>
      <c r="P21" s="1220">
        <f t="shared" si="5"/>
        <v>70</v>
      </c>
      <c r="Q21" s="773">
        <v>49</v>
      </c>
      <c r="R21" s="779">
        <v>21</v>
      </c>
      <c r="S21" s="781" t="s">
        <v>332</v>
      </c>
      <c r="V21" s="720"/>
    </row>
    <row r="22" spans="1:22" s="789" customFormat="1" ht="13.5" customHeight="1">
      <c r="A22" s="783"/>
      <c r="B22" s="784" t="s">
        <v>32</v>
      </c>
      <c r="C22" s="1041">
        <f t="shared" si="2"/>
        <v>584</v>
      </c>
      <c r="D22" s="1040">
        <f t="shared" si="3"/>
        <v>324</v>
      </c>
      <c r="E22" s="785">
        <v>12</v>
      </c>
      <c r="F22" s="786">
        <v>209</v>
      </c>
      <c r="G22" s="787">
        <v>98</v>
      </c>
      <c r="H22" s="785" t="s">
        <v>332</v>
      </c>
      <c r="I22" s="786">
        <v>5</v>
      </c>
      <c r="J22" s="1215">
        <f t="shared" si="4"/>
        <v>206</v>
      </c>
      <c r="K22" s="787">
        <v>50</v>
      </c>
      <c r="L22" s="654">
        <v>19</v>
      </c>
      <c r="M22" s="786">
        <v>101</v>
      </c>
      <c r="N22" s="787">
        <v>36</v>
      </c>
      <c r="O22" s="787" t="s">
        <v>332</v>
      </c>
      <c r="P22" s="1221">
        <f t="shared" si="5"/>
        <v>54</v>
      </c>
      <c r="Q22" s="773">
        <v>11</v>
      </c>
      <c r="R22" s="786">
        <v>43</v>
      </c>
      <c r="S22" s="788" t="s">
        <v>332</v>
      </c>
      <c r="V22" s="720"/>
    </row>
    <row r="23" spans="1:28" s="791" customFormat="1" ht="13.5" customHeight="1">
      <c r="A23" s="580" t="s">
        <v>324</v>
      </c>
      <c r="B23" s="581" t="s">
        <v>708</v>
      </c>
      <c r="C23" s="1042">
        <f t="shared" si="2"/>
        <v>919</v>
      </c>
      <c r="D23" s="1042">
        <f t="shared" si="3"/>
        <v>721</v>
      </c>
      <c r="E23" s="678">
        <v>63</v>
      </c>
      <c r="F23" s="648">
        <v>441</v>
      </c>
      <c r="G23" s="648">
        <v>206</v>
      </c>
      <c r="H23" s="648" t="s">
        <v>332</v>
      </c>
      <c r="I23" s="648">
        <v>11</v>
      </c>
      <c r="J23" s="1216">
        <f t="shared" si="4"/>
        <v>118</v>
      </c>
      <c r="K23" s="648">
        <v>3</v>
      </c>
      <c r="L23" s="648" t="s">
        <v>332</v>
      </c>
      <c r="M23" s="648">
        <v>61</v>
      </c>
      <c r="N23" s="648">
        <v>49</v>
      </c>
      <c r="O23" s="648">
        <v>5</v>
      </c>
      <c r="P23" s="1222">
        <f t="shared" si="5"/>
        <v>80</v>
      </c>
      <c r="Q23" s="790">
        <v>11</v>
      </c>
      <c r="R23" s="679">
        <v>69</v>
      </c>
      <c r="S23" s="651" t="s">
        <v>332</v>
      </c>
      <c r="T23" s="775"/>
      <c r="U23" s="775"/>
      <c r="V23" s="720"/>
      <c r="W23" s="775"/>
      <c r="X23" s="775"/>
      <c r="Y23" s="775"/>
      <c r="Z23" s="775"/>
      <c r="AA23" s="775"/>
      <c r="AB23" s="775"/>
    </row>
    <row r="24" spans="1:28" s="791" customFormat="1" ht="13.5" customHeight="1">
      <c r="A24" s="580" t="s">
        <v>325</v>
      </c>
      <c r="B24" s="581" t="s">
        <v>154</v>
      </c>
      <c r="C24" s="1042">
        <f t="shared" si="2"/>
        <v>1138</v>
      </c>
      <c r="D24" s="1198">
        <f t="shared" si="3"/>
        <v>761</v>
      </c>
      <c r="E24" s="653">
        <v>54</v>
      </c>
      <c r="F24" s="653">
        <v>563</v>
      </c>
      <c r="G24" s="653">
        <v>136</v>
      </c>
      <c r="H24" s="653" t="s">
        <v>332</v>
      </c>
      <c r="I24" s="653">
        <v>8</v>
      </c>
      <c r="J24" s="1044">
        <f t="shared" si="4"/>
        <v>292</v>
      </c>
      <c r="K24" s="653" t="s">
        <v>332</v>
      </c>
      <c r="L24" s="653" t="s">
        <v>332</v>
      </c>
      <c r="M24" s="653">
        <v>169</v>
      </c>
      <c r="N24" s="653">
        <v>113</v>
      </c>
      <c r="O24" s="653">
        <v>10</v>
      </c>
      <c r="P24" s="1222">
        <f t="shared" si="5"/>
        <v>85</v>
      </c>
      <c r="Q24" s="790">
        <v>37</v>
      </c>
      <c r="R24" s="679">
        <v>47</v>
      </c>
      <c r="S24" s="655">
        <v>1</v>
      </c>
      <c r="T24" s="775"/>
      <c r="U24" s="775"/>
      <c r="V24" s="720"/>
      <c r="W24" s="775"/>
      <c r="X24" s="775"/>
      <c r="Y24" s="775"/>
      <c r="Z24" s="775"/>
      <c r="AA24" s="775"/>
      <c r="AB24" s="775"/>
    </row>
    <row r="25" spans="1:28" s="791" customFormat="1" ht="13.5" customHeight="1">
      <c r="A25" s="580" t="s">
        <v>326</v>
      </c>
      <c r="B25" s="581" t="s">
        <v>155</v>
      </c>
      <c r="C25" s="1042">
        <f t="shared" si="2"/>
        <v>1151</v>
      </c>
      <c r="D25" s="1042">
        <f t="shared" si="3"/>
        <v>764</v>
      </c>
      <c r="E25" s="678">
        <v>42</v>
      </c>
      <c r="F25" s="648">
        <v>501</v>
      </c>
      <c r="G25" s="648">
        <v>207</v>
      </c>
      <c r="H25" s="648">
        <v>5</v>
      </c>
      <c r="I25" s="648">
        <v>9</v>
      </c>
      <c r="J25" s="1216">
        <f t="shared" si="4"/>
        <v>222</v>
      </c>
      <c r="K25" s="648">
        <v>80</v>
      </c>
      <c r="L25" s="648">
        <v>38</v>
      </c>
      <c r="M25" s="648">
        <v>39</v>
      </c>
      <c r="N25" s="648">
        <v>54</v>
      </c>
      <c r="O25" s="648">
        <v>11</v>
      </c>
      <c r="P25" s="1222">
        <f t="shared" si="5"/>
        <v>165</v>
      </c>
      <c r="Q25" s="790">
        <v>12</v>
      </c>
      <c r="R25" s="679">
        <v>151</v>
      </c>
      <c r="S25" s="651">
        <v>2</v>
      </c>
      <c r="T25" s="775"/>
      <c r="U25" s="775"/>
      <c r="V25" s="720"/>
      <c r="W25" s="775"/>
      <c r="X25" s="775"/>
      <c r="Y25" s="775"/>
      <c r="Z25" s="775"/>
      <c r="AA25" s="775"/>
      <c r="AB25" s="775"/>
    </row>
    <row r="26" spans="1:28" s="791" customFormat="1" ht="13.5" customHeight="1">
      <c r="A26" s="580" t="s">
        <v>327</v>
      </c>
      <c r="B26" s="581" t="s">
        <v>156</v>
      </c>
      <c r="C26" s="1043">
        <f t="shared" si="2"/>
        <v>193</v>
      </c>
      <c r="D26" s="1199">
        <f t="shared" si="3"/>
        <v>129</v>
      </c>
      <c r="E26" s="653">
        <v>17</v>
      </c>
      <c r="F26" s="653">
        <v>92</v>
      </c>
      <c r="G26" s="653">
        <v>19</v>
      </c>
      <c r="H26" s="653" t="s">
        <v>332</v>
      </c>
      <c r="I26" s="653">
        <v>1</v>
      </c>
      <c r="J26" s="1044">
        <f t="shared" si="4"/>
        <v>17</v>
      </c>
      <c r="K26" s="653" t="s">
        <v>332</v>
      </c>
      <c r="L26" s="653" t="s">
        <v>332</v>
      </c>
      <c r="M26" s="653">
        <v>12</v>
      </c>
      <c r="N26" s="653">
        <v>2</v>
      </c>
      <c r="O26" s="653">
        <v>3</v>
      </c>
      <c r="P26" s="1222">
        <f t="shared" si="5"/>
        <v>47</v>
      </c>
      <c r="Q26" s="790">
        <v>3</v>
      </c>
      <c r="R26" s="679">
        <v>44</v>
      </c>
      <c r="S26" s="655" t="s">
        <v>332</v>
      </c>
      <c r="T26" s="775"/>
      <c r="U26" s="775"/>
      <c r="V26" s="720"/>
      <c r="W26" s="775"/>
      <c r="X26" s="775"/>
      <c r="Y26" s="775"/>
      <c r="Z26" s="775"/>
      <c r="AA26" s="775"/>
      <c r="AB26" s="775"/>
    </row>
    <row r="27" spans="1:28" s="1128" customFormat="1" ht="13.5" customHeight="1">
      <c r="A27" s="586" t="s">
        <v>157</v>
      </c>
      <c r="B27" s="587"/>
      <c r="C27" s="1043">
        <f>SUM(C28:C30)</f>
        <v>810</v>
      </c>
      <c r="D27" s="1043">
        <f aca="true" t="shared" si="6" ref="D27:S27">SUM(D28:D30)</f>
        <v>575</v>
      </c>
      <c r="E27" s="1043">
        <f t="shared" si="6"/>
        <v>32</v>
      </c>
      <c r="F27" s="1043">
        <f t="shared" si="6"/>
        <v>373</v>
      </c>
      <c r="G27" s="1043">
        <f t="shared" si="6"/>
        <v>163</v>
      </c>
      <c r="H27" s="1043">
        <f t="shared" si="6"/>
        <v>0</v>
      </c>
      <c r="I27" s="1043">
        <f t="shared" si="6"/>
        <v>7</v>
      </c>
      <c r="J27" s="1043">
        <f t="shared" si="6"/>
        <v>166</v>
      </c>
      <c r="K27" s="1043">
        <f t="shared" si="6"/>
        <v>0</v>
      </c>
      <c r="L27" s="1043">
        <f t="shared" si="6"/>
        <v>0</v>
      </c>
      <c r="M27" s="1043">
        <f t="shared" si="6"/>
        <v>107</v>
      </c>
      <c r="N27" s="1043">
        <f t="shared" si="6"/>
        <v>51</v>
      </c>
      <c r="O27" s="1043">
        <f t="shared" si="6"/>
        <v>8</v>
      </c>
      <c r="P27" s="1043">
        <f t="shared" si="6"/>
        <v>69</v>
      </c>
      <c r="Q27" s="1043">
        <f t="shared" si="6"/>
        <v>11</v>
      </c>
      <c r="R27" s="1043">
        <f t="shared" si="6"/>
        <v>58</v>
      </c>
      <c r="S27" s="1180">
        <f t="shared" si="6"/>
        <v>0</v>
      </c>
      <c r="T27" s="1126"/>
      <c r="U27" s="1126"/>
      <c r="V27" s="1135"/>
      <c r="W27" s="1126"/>
      <c r="X27" s="1126"/>
      <c r="Y27" s="1126"/>
      <c r="Z27" s="1126"/>
      <c r="AA27" s="1126"/>
      <c r="AB27" s="1126"/>
    </row>
    <row r="28" spans="1:28" s="791" customFormat="1" ht="13.5" customHeight="1">
      <c r="A28" s="680"/>
      <c r="B28" s="589" t="s">
        <v>158</v>
      </c>
      <c r="C28" s="1044">
        <f>SUM(D28,J28,P28)</f>
        <v>368</v>
      </c>
      <c r="D28" s="1044">
        <f>SUM(E28:I28)</f>
        <v>291</v>
      </c>
      <c r="E28" s="657">
        <v>16</v>
      </c>
      <c r="F28" s="653">
        <v>195</v>
      </c>
      <c r="G28" s="653">
        <v>78</v>
      </c>
      <c r="H28" s="653" t="s">
        <v>332</v>
      </c>
      <c r="I28" s="653">
        <v>2</v>
      </c>
      <c r="J28" s="1044">
        <f>SUM(K28:O28)</f>
        <v>48</v>
      </c>
      <c r="K28" s="653" t="s">
        <v>332</v>
      </c>
      <c r="L28" s="653" t="s">
        <v>332</v>
      </c>
      <c r="M28" s="653">
        <v>17</v>
      </c>
      <c r="N28" s="653">
        <v>25</v>
      </c>
      <c r="O28" s="653">
        <v>6</v>
      </c>
      <c r="P28" s="1044">
        <f>SUM(Q28:S28)</f>
        <v>29</v>
      </c>
      <c r="Q28" s="773">
        <v>9</v>
      </c>
      <c r="R28" s="653">
        <v>20</v>
      </c>
      <c r="S28" s="655" t="s">
        <v>332</v>
      </c>
      <c r="T28" s="775"/>
      <c r="U28" s="775"/>
      <c r="V28" s="720"/>
      <c r="W28" s="775"/>
      <c r="X28" s="775"/>
      <c r="Y28" s="775"/>
      <c r="Z28" s="775"/>
      <c r="AA28" s="775"/>
      <c r="AB28" s="775"/>
    </row>
    <row r="29" spans="1:28" s="791" customFormat="1" ht="13.5" customHeight="1">
      <c r="A29" s="680"/>
      <c r="B29" s="589" t="s">
        <v>159</v>
      </c>
      <c r="C29" s="1044">
        <f>SUM(D29,J29,P29)</f>
        <v>391</v>
      </c>
      <c r="D29" s="1044">
        <f>SUM(E29:I29)</f>
        <v>247</v>
      </c>
      <c r="E29" s="657">
        <v>16</v>
      </c>
      <c r="F29" s="653">
        <v>147</v>
      </c>
      <c r="G29" s="653">
        <v>79</v>
      </c>
      <c r="H29" s="653" t="s">
        <v>332</v>
      </c>
      <c r="I29" s="653">
        <v>5</v>
      </c>
      <c r="J29" s="1044">
        <f>SUM(K29:O29)</f>
        <v>110</v>
      </c>
      <c r="K29" s="653" t="s">
        <v>332</v>
      </c>
      <c r="L29" s="653" t="s">
        <v>332</v>
      </c>
      <c r="M29" s="653">
        <v>90</v>
      </c>
      <c r="N29" s="653">
        <v>18</v>
      </c>
      <c r="O29" s="653">
        <v>2</v>
      </c>
      <c r="P29" s="1044">
        <f>SUM(Q29:S29)</f>
        <v>34</v>
      </c>
      <c r="Q29" s="773">
        <v>2</v>
      </c>
      <c r="R29" s="653">
        <v>32</v>
      </c>
      <c r="S29" s="655" t="s">
        <v>332</v>
      </c>
      <c r="T29" s="775"/>
      <c r="U29" s="775"/>
      <c r="V29" s="720"/>
      <c r="W29" s="775"/>
      <c r="X29" s="775"/>
      <c r="Y29" s="775"/>
      <c r="Z29" s="775"/>
      <c r="AA29" s="775"/>
      <c r="AB29" s="775"/>
    </row>
    <row r="30" spans="1:28" s="791" customFormat="1" ht="13.5" customHeight="1">
      <c r="A30" s="591"/>
      <c r="B30" s="592" t="s">
        <v>328</v>
      </c>
      <c r="C30" s="1045">
        <f>SUM(D30,J30,P30)</f>
        <v>51</v>
      </c>
      <c r="D30" s="1045">
        <f>SUM(E30:I30)</f>
        <v>37</v>
      </c>
      <c r="E30" s="681" t="s">
        <v>332</v>
      </c>
      <c r="F30" s="660">
        <v>31</v>
      </c>
      <c r="G30" s="660">
        <v>6</v>
      </c>
      <c r="H30" s="660" t="s">
        <v>332</v>
      </c>
      <c r="I30" s="660" t="s">
        <v>332</v>
      </c>
      <c r="J30" s="1047">
        <f>SUM(K30:O30)</f>
        <v>8</v>
      </c>
      <c r="K30" s="660" t="s">
        <v>332</v>
      </c>
      <c r="L30" s="660" t="s">
        <v>332</v>
      </c>
      <c r="M30" s="660" t="s">
        <v>332</v>
      </c>
      <c r="N30" s="660">
        <v>8</v>
      </c>
      <c r="O30" s="660" t="s">
        <v>332</v>
      </c>
      <c r="P30" s="1047">
        <f>SUM(Q30:S30)</f>
        <v>6</v>
      </c>
      <c r="Q30" s="773" t="s">
        <v>332</v>
      </c>
      <c r="R30" s="660">
        <v>6</v>
      </c>
      <c r="S30" s="662" t="s">
        <v>332</v>
      </c>
      <c r="T30" s="775"/>
      <c r="U30" s="775"/>
      <c r="V30" s="720"/>
      <c r="W30" s="775"/>
      <c r="X30" s="775"/>
      <c r="Y30" s="775"/>
      <c r="Z30" s="775"/>
      <c r="AA30" s="775"/>
      <c r="AB30" s="775"/>
    </row>
    <row r="31" spans="1:28" s="1128" customFormat="1" ht="13.5" customHeight="1">
      <c r="A31" s="586" t="s">
        <v>160</v>
      </c>
      <c r="B31" s="587"/>
      <c r="C31" s="1044">
        <f>SUM(C32:C33)</f>
        <v>699</v>
      </c>
      <c r="D31" s="1044">
        <f>SUM(D32:D33)</f>
        <v>518</v>
      </c>
      <c r="E31" s="1044">
        <f aca="true" t="shared" si="7" ref="E31:S31">SUM(E32:E33)</f>
        <v>35</v>
      </c>
      <c r="F31" s="1044">
        <f t="shared" si="7"/>
        <v>358</v>
      </c>
      <c r="G31" s="1044">
        <f t="shared" si="7"/>
        <v>120</v>
      </c>
      <c r="H31" s="1044">
        <f t="shared" si="7"/>
        <v>0</v>
      </c>
      <c r="I31" s="1044">
        <f t="shared" si="7"/>
        <v>5</v>
      </c>
      <c r="J31" s="1044">
        <f t="shared" si="7"/>
        <v>100</v>
      </c>
      <c r="K31" s="1044">
        <f t="shared" si="7"/>
        <v>0</v>
      </c>
      <c r="L31" s="1044">
        <f t="shared" si="7"/>
        <v>0</v>
      </c>
      <c r="M31" s="1044">
        <f t="shared" si="7"/>
        <v>53</v>
      </c>
      <c r="N31" s="1044">
        <f t="shared" si="7"/>
        <v>42</v>
      </c>
      <c r="O31" s="1044">
        <f t="shared" si="7"/>
        <v>5</v>
      </c>
      <c r="P31" s="1044">
        <f t="shared" si="7"/>
        <v>81</v>
      </c>
      <c r="Q31" s="1191">
        <f t="shared" si="7"/>
        <v>13</v>
      </c>
      <c r="R31" s="1192">
        <f t="shared" si="7"/>
        <v>68</v>
      </c>
      <c r="S31" s="1183">
        <f t="shared" si="7"/>
        <v>0</v>
      </c>
      <c r="T31" s="1126"/>
      <c r="U31" s="1126"/>
      <c r="V31" s="1135"/>
      <c r="W31" s="1126"/>
      <c r="X31" s="1126"/>
      <c r="Y31" s="1126"/>
      <c r="Z31" s="1126"/>
      <c r="AA31" s="1126"/>
      <c r="AB31" s="1126"/>
    </row>
    <row r="32" spans="1:28" s="791" customFormat="1" ht="13.5" customHeight="1">
      <c r="A32" s="680"/>
      <c r="B32" s="589" t="s">
        <v>161</v>
      </c>
      <c r="C32" s="1044">
        <f>SUM(D32,J32,P32)</f>
        <v>419</v>
      </c>
      <c r="D32" s="1200">
        <f>SUM(E32:I32)</f>
        <v>324</v>
      </c>
      <c r="E32" s="653">
        <v>25</v>
      </c>
      <c r="F32" s="653">
        <v>244</v>
      </c>
      <c r="G32" s="653">
        <v>53</v>
      </c>
      <c r="H32" s="653" t="s">
        <v>332</v>
      </c>
      <c r="I32" s="653">
        <v>2</v>
      </c>
      <c r="J32" s="1044">
        <f>SUM(K32:O32)</f>
        <v>32</v>
      </c>
      <c r="K32" s="653" t="s">
        <v>332</v>
      </c>
      <c r="L32" s="653" t="s">
        <v>332</v>
      </c>
      <c r="M32" s="653">
        <v>5</v>
      </c>
      <c r="N32" s="653">
        <v>22</v>
      </c>
      <c r="O32" s="653">
        <v>5</v>
      </c>
      <c r="P32" s="1044">
        <f>SUM(Q32:S32)</f>
        <v>63</v>
      </c>
      <c r="Q32" s="773">
        <v>10</v>
      </c>
      <c r="R32" s="663">
        <v>53</v>
      </c>
      <c r="S32" s="655" t="s">
        <v>332</v>
      </c>
      <c r="T32" s="775"/>
      <c r="U32" s="775"/>
      <c r="V32" s="720"/>
      <c r="W32" s="775"/>
      <c r="X32" s="775"/>
      <c r="Y32" s="775"/>
      <c r="Z32" s="775"/>
      <c r="AA32" s="775"/>
      <c r="AB32" s="775"/>
    </row>
    <row r="33" spans="1:28" s="791" customFormat="1" ht="13.5" customHeight="1">
      <c r="A33" s="591"/>
      <c r="B33" s="592" t="s">
        <v>162</v>
      </c>
      <c r="C33" s="1045">
        <f>SUM(D33,J33,P33)</f>
        <v>280</v>
      </c>
      <c r="D33" s="1201">
        <f>SUM(E33:I33)</f>
        <v>194</v>
      </c>
      <c r="E33" s="653">
        <v>10</v>
      </c>
      <c r="F33" s="653">
        <v>114</v>
      </c>
      <c r="G33" s="653">
        <v>67</v>
      </c>
      <c r="H33" s="653" t="s">
        <v>332</v>
      </c>
      <c r="I33" s="653">
        <v>3</v>
      </c>
      <c r="J33" s="1044">
        <f>SUM(K33:O33)</f>
        <v>68</v>
      </c>
      <c r="K33" s="653" t="s">
        <v>332</v>
      </c>
      <c r="L33" s="653" t="s">
        <v>332</v>
      </c>
      <c r="M33" s="653">
        <v>48</v>
      </c>
      <c r="N33" s="653">
        <v>20</v>
      </c>
      <c r="O33" s="653" t="s">
        <v>332</v>
      </c>
      <c r="P33" s="1044">
        <f>SUM(Q33:S33)</f>
        <v>18</v>
      </c>
      <c r="Q33" s="792">
        <v>3</v>
      </c>
      <c r="R33" s="663">
        <v>15</v>
      </c>
      <c r="S33" s="655" t="s">
        <v>332</v>
      </c>
      <c r="T33" s="775"/>
      <c r="U33" s="775"/>
      <c r="V33" s="720"/>
      <c r="W33" s="775"/>
      <c r="X33" s="775"/>
      <c r="Y33" s="775"/>
      <c r="Z33" s="775"/>
      <c r="AA33" s="775"/>
      <c r="AB33" s="775"/>
    </row>
    <row r="34" spans="1:28" s="791" customFormat="1" ht="13.5" customHeight="1">
      <c r="A34" s="580" t="s">
        <v>329</v>
      </c>
      <c r="B34" s="581" t="s">
        <v>163</v>
      </c>
      <c r="C34" s="1042">
        <f>SUM(D34,J34,P34)</f>
        <v>640</v>
      </c>
      <c r="D34" s="1042">
        <f>SUM(E34:I34)</f>
        <v>558</v>
      </c>
      <c r="E34" s="678">
        <v>38</v>
      </c>
      <c r="F34" s="648">
        <v>392</v>
      </c>
      <c r="G34" s="648">
        <v>120</v>
      </c>
      <c r="H34" s="648">
        <v>2</v>
      </c>
      <c r="I34" s="648">
        <v>6</v>
      </c>
      <c r="J34" s="1216">
        <f>SUM(K34:O34)</f>
        <v>44</v>
      </c>
      <c r="K34" s="648" t="s">
        <v>332</v>
      </c>
      <c r="L34" s="648" t="s">
        <v>332</v>
      </c>
      <c r="M34" s="648">
        <v>7</v>
      </c>
      <c r="N34" s="648">
        <v>32</v>
      </c>
      <c r="O34" s="648">
        <v>5</v>
      </c>
      <c r="P34" s="1216">
        <f>SUM(Q34:S34)</f>
        <v>38</v>
      </c>
      <c r="Q34" s="792">
        <v>4</v>
      </c>
      <c r="R34" s="682">
        <v>34</v>
      </c>
      <c r="S34" s="651" t="s">
        <v>332</v>
      </c>
      <c r="T34" s="775"/>
      <c r="U34" s="775"/>
      <c r="V34" s="720"/>
      <c r="W34" s="775"/>
      <c r="X34" s="775"/>
      <c r="Y34" s="775"/>
      <c r="Z34" s="775"/>
      <c r="AA34" s="775"/>
      <c r="AB34" s="775"/>
    </row>
    <row r="35" spans="1:28" s="1128" customFormat="1" ht="13.5" customHeight="1">
      <c r="A35" s="586" t="s">
        <v>330</v>
      </c>
      <c r="B35" s="587"/>
      <c r="C35" s="1044">
        <f>SUM(C36:C39)</f>
        <v>695</v>
      </c>
      <c r="D35" s="1044">
        <f aca="true" t="shared" si="8" ref="D35:S35">SUM(D36:D39)</f>
        <v>590</v>
      </c>
      <c r="E35" s="1044">
        <f t="shared" si="8"/>
        <v>51</v>
      </c>
      <c r="F35" s="1044">
        <f t="shared" si="8"/>
        <v>394</v>
      </c>
      <c r="G35" s="1044">
        <f t="shared" si="8"/>
        <v>136</v>
      </c>
      <c r="H35" s="1044">
        <f t="shared" si="8"/>
        <v>1</v>
      </c>
      <c r="I35" s="1044">
        <f t="shared" si="8"/>
        <v>8</v>
      </c>
      <c r="J35" s="1044">
        <f t="shared" si="8"/>
        <v>71</v>
      </c>
      <c r="K35" s="1044">
        <f t="shared" si="8"/>
        <v>0</v>
      </c>
      <c r="L35" s="1044">
        <f t="shared" si="8"/>
        <v>0</v>
      </c>
      <c r="M35" s="1044">
        <f t="shared" si="8"/>
        <v>14</v>
      </c>
      <c r="N35" s="1044">
        <f t="shared" si="8"/>
        <v>51</v>
      </c>
      <c r="O35" s="1044">
        <f t="shared" si="8"/>
        <v>6</v>
      </c>
      <c r="P35" s="1044">
        <f t="shared" si="8"/>
        <v>34</v>
      </c>
      <c r="Q35" s="1044">
        <f t="shared" si="8"/>
        <v>10</v>
      </c>
      <c r="R35" s="1044">
        <f t="shared" si="8"/>
        <v>24</v>
      </c>
      <c r="S35" s="1183">
        <f t="shared" si="8"/>
        <v>0</v>
      </c>
      <c r="T35" s="1126"/>
      <c r="U35" s="1126"/>
      <c r="V35" s="1135"/>
      <c r="W35" s="1126"/>
      <c r="X35" s="1126"/>
      <c r="Y35" s="1126"/>
      <c r="Z35" s="1126"/>
      <c r="AA35" s="1126"/>
      <c r="AB35" s="1126"/>
    </row>
    <row r="36" spans="1:28" s="791" customFormat="1" ht="13.5" customHeight="1">
      <c r="A36" s="680"/>
      <c r="B36" s="589" t="s">
        <v>331</v>
      </c>
      <c r="C36" s="1044">
        <f>SUM(D36,J36,P36)</f>
        <v>441</v>
      </c>
      <c r="D36" s="1200">
        <f>SUM(E36:I36)</f>
        <v>377</v>
      </c>
      <c r="E36" s="653">
        <v>29</v>
      </c>
      <c r="F36" s="653">
        <v>238</v>
      </c>
      <c r="G36" s="653">
        <v>101</v>
      </c>
      <c r="H36" s="653">
        <v>1</v>
      </c>
      <c r="I36" s="653">
        <v>8</v>
      </c>
      <c r="J36" s="1044">
        <f>SUM(K36:O36)</f>
        <v>46</v>
      </c>
      <c r="K36" s="653" t="s">
        <v>332</v>
      </c>
      <c r="L36" s="653" t="s">
        <v>332</v>
      </c>
      <c r="M36" s="653">
        <v>3</v>
      </c>
      <c r="N36" s="653">
        <v>37</v>
      </c>
      <c r="O36" s="653">
        <v>6</v>
      </c>
      <c r="P36" s="1044">
        <f>SUM(Q36:S36)</f>
        <v>18</v>
      </c>
      <c r="Q36" s="773">
        <v>3</v>
      </c>
      <c r="R36" s="663">
        <v>15</v>
      </c>
      <c r="S36" s="655" t="s">
        <v>332</v>
      </c>
      <c r="T36" s="775"/>
      <c r="U36" s="775"/>
      <c r="V36" s="720"/>
      <c r="W36" s="775"/>
      <c r="X36" s="775"/>
      <c r="Y36" s="775"/>
      <c r="Z36" s="775"/>
      <c r="AA36" s="775"/>
      <c r="AB36" s="775"/>
    </row>
    <row r="37" spans="1:28" s="791" customFormat="1" ht="13.5" customHeight="1">
      <c r="A37" s="680"/>
      <c r="B37" s="589" t="s">
        <v>164</v>
      </c>
      <c r="C37" s="1044">
        <f>SUM(D37,J37,P37)</f>
        <v>173</v>
      </c>
      <c r="D37" s="1200">
        <f>SUM(E37:I37)</f>
        <v>145</v>
      </c>
      <c r="E37" s="653">
        <v>12</v>
      </c>
      <c r="F37" s="653">
        <v>108</v>
      </c>
      <c r="G37" s="653">
        <v>25</v>
      </c>
      <c r="H37" s="653" t="s">
        <v>332</v>
      </c>
      <c r="I37" s="653" t="s">
        <v>332</v>
      </c>
      <c r="J37" s="1044">
        <f>SUM(K37:O37)</f>
        <v>17</v>
      </c>
      <c r="K37" s="653" t="s">
        <v>332</v>
      </c>
      <c r="L37" s="653" t="s">
        <v>332</v>
      </c>
      <c r="M37" s="653">
        <v>6</v>
      </c>
      <c r="N37" s="653">
        <v>11</v>
      </c>
      <c r="O37" s="653" t="s">
        <v>332</v>
      </c>
      <c r="P37" s="1044">
        <f>SUM(Q37:S37)</f>
        <v>11</v>
      </c>
      <c r="Q37" s="773">
        <v>4</v>
      </c>
      <c r="R37" s="663">
        <v>7</v>
      </c>
      <c r="S37" s="655" t="s">
        <v>332</v>
      </c>
      <c r="T37" s="775"/>
      <c r="U37" s="775"/>
      <c r="V37" s="720"/>
      <c r="W37" s="775"/>
      <c r="X37" s="775"/>
      <c r="Y37" s="775"/>
      <c r="Z37" s="775"/>
      <c r="AA37" s="775"/>
      <c r="AB37" s="775"/>
    </row>
    <row r="38" spans="1:28" s="791" customFormat="1" ht="13.5" customHeight="1">
      <c r="A38" s="680"/>
      <c r="B38" s="589" t="s">
        <v>165</v>
      </c>
      <c r="C38" s="1044">
        <f>SUM(D38,J38,P38)</f>
        <v>36</v>
      </c>
      <c r="D38" s="1200">
        <f>SUM(E38:I38)</f>
        <v>32</v>
      </c>
      <c r="E38" s="653">
        <v>3</v>
      </c>
      <c r="F38" s="653">
        <v>24</v>
      </c>
      <c r="G38" s="653">
        <v>5</v>
      </c>
      <c r="H38" s="653" t="s">
        <v>332</v>
      </c>
      <c r="I38" s="653" t="s">
        <v>332</v>
      </c>
      <c r="J38" s="1044">
        <f>SUM(K38:O38)</f>
        <v>2</v>
      </c>
      <c r="K38" s="653" t="s">
        <v>332</v>
      </c>
      <c r="L38" s="653" t="s">
        <v>332</v>
      </c>
      <c r="M38" s="653">
        <v>1</v>
      </c>
      <c r="N38" s="653">
        <v>1</v>
      </c>
      <c r="O38" s="653" t="s">
        <v>332</v>
      </c>
      <c r="P38" s="1044">
        <f>SUM(Q38:S38)</f>
        <v>2</v>
      </c>
      <c r="Q38" s="773">
        <v>1</v>
      </c>
      <c r="R38" s="663">
        <v>1</v>
      </c>
      <c r="S38" s="655" t="s">
        <v>332</v>
      </c>
      <c r="T38" s="775"/>
      <c r="U38" s="775"/>
      <c r="V38" s="720"/>
      <c r="W38" s="775"/>
      <c r="X38" s="775"/>
      <c r="Y38" s="775"/>
      <c r="Z38" s="775"/>
      <c r="AA38" s="775"/>
      <c r="AB38" s="775"/>
    </row>
    <row r="39" spans="1:28" s="791" customFormat="1" ht="13.5" customHeight="1">
      <c r="A39" s="591"/>
      <c r="B39" s="589" t="s">
        <v>166</v>
      </c>
      <c r="C39" s="1044">
        <f>SUM(D39,J39,P39)</f>
        <v>45</v>
      </c>
      <c r="D39" s="1200">
        <f>SUM(E39:I39)</f>
        <v>36</v>
      </c>
      <c r="E39" s="653">
        <v>7</v>
      </c>
      <c r="F39" s="653">
        <v>24</v>
      </c>
      <c r="G39" s="653">
        <v>5</v>
      </c>
      <c r="H39" s="653" t="s">
        <v>332</v>
      </c>
      <c r="I39" s="653" t="s">
        <v>332</v>
      </c>
      <c r="J39" s="1044">
        <f>SUM(K39:O39)</f>
        <v>6</v>
      </c>
      <c r="K39" s="653" t="s">
        <v>332</v>
      </c>
      <c r="L39" s="653" t="s">
        <v>332</v>
      </c>
      <c r="M39" s="653">
        <v>4</v>
      </c>
      <c r="N39" s="653">
        <v>2</v>
      </c>
      <c r="O39" s="653" t="s">
        <v>332</v>
      </c>
      <c r="P39" s="1044">
        <f>SUM(Q39:S39)</f>
        <v>3</v>
      </c>
      <c r="Q39" s="773">
        <v>2</v>
      </c>
      <c r="R39" s="663">
        <v>1</v>
      </c>
      <c r="S39" s="655" t="s">
        <v>332</v>
      </c>
      <c r="T39" s="775"/>
      <c r="U39" s="775"/>
      <c r="V39" s="720"/>
      <c r="W39" s="775"/>
      <c r="X39" s="775"/>
      <c r="Y39" s="775"/>
      <c r="Z39" s="775"/>
      <c r="AA39" s="775"/>
      <c r="AB39" s="775"/>
    </row>
    <row r="40" spans="1:28" s="1128" customFormat="1" ht="13.5" customHeight="1">
      <c r="A40" s="586" t="s">
        <v>167</v>
      </c>
      <c r="B40" s="603"/>
      <c r="C40" s="1046">
        <f>SUM(C41:C46)</f>
        <v>485</v>
      </c>
      <c r="D40" s="1046">
        <f aca="true" t="shared" si="9" ref="D40:S40">SUM(D41:D46)</f>
        <v>386</v>
      </c>
      <c r="E40" s="1046">
        <f t="shared" si="9"/>
        <v>42</v>
      </c>
      <c r="F40" s="1046">
        <f t="shared" si="9"/>
        <v>212</v>
      </c>
      <c r="G40" s="1046">
        <f t="shared" si="9"/>
        <v>124</v>
      </c>
      <c r="H40" s="1046">
        <f t="shared" si="9"/>
        <v>0</v>
      </c>
      <c r="I40" s="1046">
        <f t="shared" si="9"/>
        <v>8</v>
      </c>
      <c r="J40" s="1046">
        <f t="shared" si="9"/>
        <v>59</v>
      </c>
      <c r="K40" s="1046">
        <f t="shared" si="9"/>
        <v>0</v>
      </c>
      <c r="L40" s="1046">
        <f t="shared" si="9"/>
        <v>0</v>
      </c>
      <c r="M40" s="1046">
        <f t="shared" si="9"/>
        <v>25</v>
      </c>
      <c r="N40" s="1046">
        <f t="shared" si="9"/>
        <v>25</v>
      </c>
      <c r="O40" s="1046">
        <f t="shared" si="9"/>
        <v>9</v>
      </c>
      <c r="P40" s="1046">
        <f t="shared" si="9"/>
        <v>40</v>
      </c>
      <c r="Q40" s="1046">
        <f t="shared" si="9"/>
        <v>15</v>
      </c>
      <c r="R40" s="1046">
        <f t="shared" si="9"/>
        <v>25</v>
      </c>
      <c r="S40" s="1185">
        <f t="shared" si="9"/>
        <v>0</v>
      </c>
      <c r="T40" s="1126"/>
      <c r="U40" s="1126"/>
      <c r="V40" s="1135"/>
      <c r="W40" s="1126"/>
      <c r="X40" s="1126"/>
      <c r="Y40" s="1126"/>
      <c r="Z40" s="1126"/>
      <c r="AA40" s="1126"/>
      <c r="AB40" s="1126"/>
    </row>
    <row r="41" spans="1:28" s="793" customFormat="1" ht="13.5" customHeight="1">
      <c r="A41" s="680"/>
      <c r="B41" s="589" t="s">
        <v>168</v>
      </c>
      <c r="C41" s="1044">
        <f aca="true" t="shared" si="10" ref="C41:C46">SUM(D41,J41,P41)</f>
        <v>105</v>
      </c>
      <c r="D41" s="1202">
        <f aca="true" t="shared" si="11" ref="D41:D46">SUM(E41:I41)</f>
        <v>79</v>
      </c>
      <c r="E41" s="657">
        <v>8</v>
      </c>
      <c r="F41" s="653">
        <v>52</v>
      </c>
      <c r="G41" s="653">
        <v>17</v>
      </c>
      <c r="H41" s="653" t="s">
        <v>332</v>
      </c>
      <c r="I41" s="653">
        <v>2</v>
      </c>
      <c r="J41" s="1044">
        <f aca="true" t="shared" si="12" ref="J41:J46">SUM(K41:O41)</f>
        <v>6</v>
      </c>
      <c r="K41" s="653" t="s">
        <v>332</v>
      </c>
      <c r="L41" s="653" t="s">
        <v>332</v>
      </c>
      <c r="M41" s="653" t="s">
        <v>332</v>
      </c>
      <c r="N41" s="653">
        <v>5</v>
      </c>
      <c r="O41" s="653">
        <v>1</v>
      </c>
      <c r="P41" s="1044">
        <f aca="true" t="shared" si="13" ref="P41:P46">SUM(Q41:S41)</f>
        <v>20</v>
      </c>
      <c r="Q41" s="773">
        <v>12</v>
      </c>
      <c r="R41" s="663">
        <v>8</v>
      </c>
      <c r="S41" s="655" t="s">
        <v>332</v>
      </c>
      <c r="T41" s="775"/>
      <c r="U41" s="775"/>
      <c r="V41" s="720"/>
      <c r="W41" s="775"/>
      <c r="X41" s="775"/>
      <c r="Y41" s="775"/>
      <c r="Z41" s="775"/>
      <c r="AA41" s="775"/>
      <c r="AB41" s="775"/>
    </row>
    <row r="42" spans="1:28" s="793" customFormat="1" ht="13.5" customHeight="1">
      <c r="A42" s="680"/>
      <c r="B42" s="589" t="s">
        <v>169</v>
      </c>
      <c r="C42" s="1044">
        <f t="shared" si="10"/>
        <v>134</v>
      </c>
      <c r="D42" s="1202">
        <f t="shared" si="11"/>
        <v>122</v>
      </c>
      <c r="E42" s="657">
        <v>11</v>
      </c>
      <c r="F42" s="653">
        <v>64</v>
      </c>
      <c r="G42" s="653">
        <v>45</v>
      </c>
      <c r="H42" s="653" t="s">
        <v>332</v>
      </c>
      <c r="I42" s="653">
        <v>2</v>
      </c>
      <c r="J42" s="1044">
        <f t="shared" si="12"/>
        <v>3</v>
      </c>
      <c r="K42" s="653" t="s">
        <v>332</v>
      </c>
      <c r="L42" s="653" t="s">
        <v>332</v>
      </c>
      <c r="M42" s="653" t="s">
        <v>332</v>
      </c>
      <c r="N42" s="653">
        <v>3</v>
      </c>
      <c r="O42" s="653" t="s">
        <v>332</v>
      </c>
      <c r="P42" s="1044">
        <f t="shared" si="13"/>
        <v>9</v>
      </c>
      <c r="Q42" s="773" t="s">
        <v>332</v>
      </c>
      <c r="R42" s="663">
        <v>9</v>
      </c>
      <c r="S42" s="655" t="s">
        <v>332</v>
      </c>
      <c r="T42" s="775"/>
      <c r="U42" s="775"/>
      <c r="V42" s="720"/>
      <c r="W42" s="775"/>
      <c r="X42" s="775"/>
      <c r="Y42" s="775"/>
      <c r="Z42" s="775"/>
      <c r="AA42" s="775"/>
      <c r="AB42" s="775"/>
    </row>
    <row r="43" spans="1:28" s="793" customFormat="1" ht="13.5" customHeight="1">
      <c r="A43" s="680"/>
      <c r="B43" s="589" t="s">
        <v>170</v>
      </c>
      <c r="C43" s="1044">
        <f t="shared" si="10"/>
        <v>71</v>
      </c>
      <c r="D43" s="1202">
        <f t="shared" si="11"/>
        <v>57</v>
      </c>
      <c r="E43" s="657">
        <v>7</v>
      </c>
      <c r="F43" s="653">
        <v>24</v>
      </c>
      <c r="G43" s="653">
        <v>25</v>
      </c>
      <c r="H43" s="653" t="s">
        <v>332</v>
      </c>
      <c r="I43" s="653">
        <v>1</v>
      </c>
      <c r="J43" s="1044">
        <f t="shared" si="12"/>
        <v>14</v>
      </c>
      <c r="K43" s="653" t="s">
        <v>332</v>
      </c>
      <c r="L43" s="653" t="s">
        <v>332</v>
      </c>
      <c r="M43" s="653">
        <v>11</v>
      </c>
      <c r="N43" s="653">
        <v>3</v>
      </c>
      <c r="O43" s="653" t="s">
        <v>332</v>
      </c>
      <c r="P43" s="1044">
        <f t="shared" si="13"/>
        <v>0</v>
      </c>
      <c r="Q43" s="773" t="s">
        <v>332</v>
      </c>
      <c r="R43" s="663" t="s">
        <v>332</v>
      </c>
      <c r="S43" s="655" t="s">
        <v>332</v>
      </c>
      <c r="T43" s="775"/>
      <c r="U43" s="775"/>
      <c r="V43" s="720"/>
      <c r="W43" s="775"/>
      <c r="X43" s="775"/>
      <c r="Y43" s="775"/>
      <c r="Z43" s="775"/>
      <c r="AA43" s="775"/>
      <c r="AB43" s="775"/>
    </row>
    <row r="44" spans="1:28" s="793" customFormat="1" ht="13.5" customHeight="1">
      <c r="A44" s="598"/>
      <c r="B44" s="589" t="s">
        <v>171</v>
      </c>
      <c r="C44" s="1044">
        <f t="shared" si="10"/>
        <v>70</v>
      </c>
      <c r="D44" s="1202">
        <f t="shared" si="11"/>
        <v>57</v>
      </c>
      <c r="E44" s="657">
        <v>6</v>
      </c>
      <c r="F44" s="653">
        <v>36</v>
      </c>
      <c r="G44" s="653">
        <v>14</v>
      </c>
      <c r="H44" s="653" t="s">
        <v>332</v>
      </c>
      <c r="I44" s="653">
        <v>1</v>
      </c>
      <c r="J44" s="1044">
        <f t="shared" si="12"/>
        <v>9</v>
      </c>
      <c r="K44" s="653" t="s">
        <v>332</v>
      </c>
      <c r="L44" s="653" t="s">
        <v>332</v>
      </c>
      <c r="M44" s="653">
        <v>2</v>
      </c>
      <c r="N44" s="653">
        <v>6</v>
      </c>
      <c r="O44" s="653">
        <v>1</v>
      </c>
      <c r="P44" s="1044">
        <f t="shared" si="13"/>
        <v>4</v>
      </c>
      <c r="Q44" s="773">
        <v>2</v>
      </c>
      <c r="R44" s="663">
        <v>2</v>
      </c>
      <c r="S44" s="655" t="s">
        <v>332</v>
      </c>
      <c r="T44" s="775"/>
      <c r="U44" s="775"/>
      <c r="V44" s="720"/>
      <c r="W44" s="775"/>
      <c r="X44" s="775"/>
      <c r="Y44" s="775"/>
      <c r="Z44" s="775"/>
      <c r="AA44" s="775"/>
      <c r="AB44" s="775"/>
    </row>
    <row r="45" spans="1:28" s="793" customFormat="1" ht="13.5" customHeight="1">
      <c r="A45" s="680"/>
      <c r="B45" s="589" t="s">
        <v>172</v>
      </c>
      <c r="C45" s="1044">
        <f t="shared" si="10"/>
        <v>81</v>
      </c>
      <c r="D45" s="1202">
        <f t="shared" si="11"/>
        <v>48</v>
      </c>
      <c r="E45" s="657">
        <v>2</v>
      </c>
      <c r="F45" s="653">
        <v>28</v>
      </c>
      <c r="G45" s="653">
        <v>17</v>
      </c>
      <c r="H45" s="653" t="s">
        <v>332</v>
      </c>
      <c r="I45" s="653">
        <v>1</v>
      </c>
      <c r="J45" s="1044">
        <f t="shared" si="12"/>
        <v>27</v>
      </c>
      <c r="K45" s="653" t="s">
        <v>332</v>
      </c>
      <c r="L45" s="653" t="s">
        <v>332</v>
      </c>
      <c r="M45" s="653">
        <v>12</v>
      </c>
      <c r="N45" s="653">
        <v>8</v>
      </c>
      <c r="O45" s="653">
        <v>7</v>
      </c>
      <c r="P45" s="1044">
        <f t="shared" si="13"/>
        <v>6</v>
      </c>
      <c r="Q45" s="773">
        <v>1</v>
      </c>
      <c r="R45" s="663">
        <v>5</v>
      </c>
      <c r="S45" s="655" t="s">
        <v>332</v>
      </c>
      <c r="T45" s="775"/>
      <c r="U45" s="775"/>
      <c r="V45" s="720"/>
      <c r="W45" s="775"/>
      <c r="X45" s="775"/>
      <c r="Y45" s="775"/>
      <c r="Z45" s="775"/>
      <c r="AA45" s="775"/>
      <c r="AB45" s="775"/>
    </row>
    <row r="46" spans="1:28" s="793" customFormat="1" ht="13.5" customHeight="1">
      <c r="A46" s="591"/>
      <c r="B46" s="589" t="s">
        <v>173</v>
      </c>
      <c r="C46" s="1045">
        <f t="shared" si="10"/>
        <v>24</v>
      </c>
      <c r="D46" s="1203">
        <f t="shared" si="11"/>
        <v>23</v>
      </c>
      <c r="E46" s="681">
        <v>8</v>
      </c>
      <c r="F46" s="660">
        <v>8</v>
      </c>
      <c r="G46" s="660">
        <v>6</v>
      </c>
      <c r="H46" s="660" t="s">
        <v>332</v>
      </c>
      <c r="I46" s="660">
        <v>1</v>
      </c>
      <c r="J46" s="1047">
        <f t="shared" si="12"/>
        <v>0</v>
      </c>
      <c r="K46" s="660" t="s">
        <v>332</v>
      </c>
      <c r="L46" s="660" t="s">
        <v>332</v>
      </c>
      <c r="M46" s="660" t="s">
        <v>332</v>
      </c>
      <c r="N46" s="660" t="s">
        <v>332</v>
      </c>
      <c r="O46" s="660" t="s">
        <v>332</v>
      </c>
      <c r="P46" s="1047">
        <f t="shared" si="13"/>
        <v>1</v>
      </c>
      <c r="Q46" s="792" t="s">
        <v>332</v>
      </c>
      <c r="R46" s="668">
        <v>1</v>
      </c>
      <c r="S46" s="662" t="s">
        <v>332</v>
      </c>
      <c r="T46" s="775"/>
      <c r="U46" s="775"/>
      <c r="V46" s="720"/>
      <c r="W46" s="775"/>
      <c r="X46" s="775"/>
      <c r="Y46" s="775"/>
      <c r="Z46" s="775"/>
      <c r="AA46" s="775"/>
      <c r="AB46" s="775"/>
    </row>
    <row r="47" spans="1:28" s="1134" customFormat="1" ht="13.5" customHeight="1">
      <c r="A47" s="586" t="s">
        <v>333</v>
      </c>
      <c r="B47" s="587"/>
      <c r="C47" s="1044">
        <f>SUM(C48:C51)</f>
        <v>243</v>
      </c>
      <c r="D47" s="1044">
        <f aca="true" t="shared" si="14" ref="D47:S47">SUM(D48:D51)</f>
        <v>212</v>
      </c>
      <c r="E47" s="1044">
        <f t="shared" si="14"/>
        <v>25</v>
      </c>
      <c r="F47" s="1044">
        <f t="shared" si="14"/>
        <v>126</v>
      </c>
      <c r="G47" s="1044">
        <f t="shared" si="14"/>
        <v>56</v>
      </c>
      <c r="H47" s="1044">
        <f t="shared" si="14"/>
        <v>0</v>
      </c>
      <c r="I47" s="1044">
        <f t="shared" si="14"/>
        <v>5</v>
      </c>
      <c r="J47" s="1044">
        <f t="shared" si="14"/>
        <v>16</v>
      </c>
      <c r="K47" s="1044">
        <f t="shared" si="14"/>
        <v>0</v>
      </c>
      <c r="L47" s="1044">
        <f t="shared" si="14"/>
        <v>0</v>
      </c>
      <c r="M47" s="1044">
        <f t="shared" si="14"/>
        <v>1</v>
      </c>
      <c r="N47" s="1044">
        <f t="shared" si="14"/>
        <v>9</v>
      </c>
      <c r="O47" s="1044">
        <f t="shared" si="14"/>
        <v>6</v>
      </c>
      <c r="P47" s="1044">
        <f t="shared" si="14"/>
        <v>15</v>
      </c>
      <c r="Q47" s="1044">
        <f t="shared" si="14"/>
        <v>5</v>
      </c>
      <c r="R47" s="1044">
        <f t="shared" si="14"/>
        <v>10</v>
      </c>
      <c r="S47" s="1183">
        <f t="shared" si="14"/>
        <v>0</v>
      </c>
      <c r="T47" s="1126"/>
      <c r="U47" s="1126"/>
      <c r="V47" s="1135"/>
      <c r="W47" s="1126"/>
      <c r="X47" s="1126"/>
      <c r="Y47" s="1126"/>
      <c r="Z47" s="1126"/>
      <c r="AA47" s="1126"/>
      <c r="AB47" s="1126"/>
    </row>
    <row r="48" spans="1:28" s="793" customFormat="1" ht="13.5" customHeight="1">
      <c r="A48" s="680"/>
      <c r="B48" s="589" t="s">
        <v>174</v>
      </c>
      <c r="C48" s="1044">
        <f>SUM(D48,J48,P48)</f>
        <v>61</v>
      </c>
      <c r="D48" s="1204">
        <f>SUM(E48:I48)</f>
        <v>54</v>
      </c>
      <c r="E48" s="653">
        <v>8</v>
      </c>
      <c r="F48" s="653">
        <v>33</v>
      </c>
      <c r="G48" s="653">
        <v>12</v>
      </c>
      <c r="H48" s="653" t="s">
        <v>332</v>
      </c>
      <c r="I48" s="653">
        <v>1</v>
      </c>
      <c r="J48" s="1044">
        <f>SUM(K48:O48)</f>
        <v>4</v>
      </c>
      <c r="K48" s="653" t="s">
        <v>332</v>
      </c>
      <c r="L48" s="653" t="s">
        <v>332</v>
      </c>
      <c r="M48" s="653" t="s">
        <v>332</v>
      </c>
      <c r="N48" s="653">
        <v>3</v>
      </c>
      <c r="O48" s="653">
        <v>1</v>
      </c>
      <c r="P48" s="1044">
        <f>SUM(Q48:S48)</f>
        <v>3</v>
      </c>
      <c r="Q48" s="773" t="s">
        <v>332</v>
      </c>
      <c r="R48" s="653">
        <v>3</v>
      </c>
      <c r="S48" s="655" t="s">
        <v>332</v>
      </c>
      <c r="T48" s="775"/>
      <c r="U48" s="775"/>
      <c r="V48" s="720"/>
      <c r="W48" s="775"/>
      <c r="X48" s="775"/>
      <c r="Y48" s="775"/>
      <c r="Z48" s="775"/>
      <c r="AA48" s="775"/>
      <c r="AB48" s="775"/>
    </row>
    <row r="49" spans="1:28" s="793" customFormat="1" ht="13.5" customHeight="1">
      <c r="A49" s="680"/>
      <c r="B49" s="589" t="s">
        <v>175</v>
      </c>
      <c r="C49" s="1044">
        <f>SUM(D49,J49,P49)</f>
        <v>115</v>
      </c>
      <c r="D49" s="1204">
        <f>SUM(E49:I49)</f>
        <v>98</v>
      </c>
      <c r="E49" s="653">
        <v>10</v>
      </c>
      <c r="F49" s="653">
        <v>59</v>
      </c>
      <c r="G49" s="653">
        <v>27</v>
      </c>
      <c r="H49" s="653" t="s">
        <v>332</v>
      </c>
      <c r="I49" s="653">
        <v>2</v>
      </c>
      <c r="J49" s="1044">
        <f>SUM(K49:O49)</f>
        <v>12</v>
      </c>
      <c r="K49" s="653" t="s">
        <v>332</v>
      </c>
      <c r="L49" s="653" t="s">
        <v>332</v>
      </c>
      <c r="M49" s="653">
        <v>1</v>
      </c>
      <c r="N49" s="653">
        <v>6</v>
      </c>
      <c r="O49" s="653">
        <v>5</v>
      </c>
      <c r="P49" s="1044">
        <f>SUM(Q49:S49)</f>
        <v>5</v>
      </c>
      <c r="Q49" s="773">
        <v>1</v>
      </c>
      <c r="R49" s="653">
        <v>4</v>
      </c>
      <c r="S49" s="655" t="s">
        <v>332</v>
      </c>
      <c r="T49" s="775"/>
      <c r="U49" s="775"/>
      <c r="V49" s="720"/>
      <c r="W49" s="775"/>
      <c r="X49" s="775"/>
      <c r="Y49" s="775"/>
      <c r="Z49" s="775"/>
      <c r="AA49" s="775"/>
      <c r="AB49" s="775"/>
    </row>
    <row r="50" spans="1:28" s="793" customFormat="1" ht="13.5" customHeight="1">
      <c r="A50" s="680"/>
      <c r="B50" s="589" t="s">
        <v>335</v>
      </c>
      <c r="C50" s="1044">
        <f>SUM(D50,J50,P50)</f>
        <v>24</v>
      </c>
      <c r="D50" s="1204">
        <f>SUM(E50:I50)</f>
        <v>22</v>
      </c>
      <c r="E50" s="653">
        <v>2</v>
      </c>
      <c r="F50" s="653">
        <v>14</v>
      </c>
      <c r="G50" s="653">
        <v>5</v>
      </c>
      <c r="H50" s="653" t="s">
        <v>332</v>
      </c>
      <c r="I50" s="653">
        <v>1</v>
      </c>
      <c r="J50" s="1044">
        <f>SUM(K50:O50)</f>
        <v>0</v>
      </c>
      <c r="K50" s="653" t="s">
        <v>332</v>
      </c>
      <c r="L50" s="653" t="s">
        <v>332</v>
      </c>
      <c r="M50" s="653" t="s">
        <v>332</v>
      </c>
      <c r="N50" s="653" t="s">
        <v>332</v>
      </c>
      <c r="O50" s="653" t="s">
        <v>332</v>
      </c>
      <c r="P50" s="1044">
        <f>SUM(Q50:S50)</f>
        <v>2</v>
      </c>
      <c r="Q50" s="773">
        <v>1</v>
      </c>
      <c r="R50" s="653">
        <v>1</v>
      </c>
      <c r="S50" s="655" t="s">
        <v>332</v>
      </c>
      <c r="T50" s="775"/>
      <c r="U50" s="775"/>
      <c r="V50" s="720"/>
      <c r="W50" s="775"/>
      <c r="X50" s="775"/>
      <c r="Y50" s="775"/>
      <c r="Z50" s="775"/>
      <c r="AA50" s="775"/>
      <c r="AB50" s="775"/>
    </row>
    <row r="51" spans="1:28" s="793" customFormat="1" ht="13.5" customHeight="1">
      <c r="A51" s="600"/>
      <c r="B51" s="601" t="s">
        <v>336</v>
      </c>
      <c r="C51" s="1045">
        <f>SUM(D51,J51,P51)</f>
        <v>43</v>
      </c>
      <c r="D51" s="1205">
        <f>SUM(E51:I51)</f>
        <v>38</v>
      </c>
      <c r="E51" s="660">
        <v>5</v>
      </c>
      <c r="F51" s="660">
        <v>20</v>
      </c>
      <c r="G51" s="660">
        <v>12</v>
      </c>
      <c r="H51" s="660" t="s">
        <v>332</v>
      </c>
      <c r="I51" s="660">
        <v>1</v>
      </c>
      <c r="J51" s="1047">
        <f>SUM(K51:O51)</f>
        <v>0</v>
      </c>
      <c r="K51" s="660" t="s">
        <v>332</v>
      </c>
      <c r="L51" s="660" t="s">
        <v>332</v>
      </c>
      <c r="M51" s="660" t="s">
        <v>332</v>
      </c>
      <c r="N51" s="660" t="s">
        <v>332</v>
      </c>
      <c r="O51" s="660" t="s">
        <v>332</v>
      </c>
      <c r="P51" s="1047">
        <f>SUM(Q51:S51)</f>
        <v>5</v>
      </c>
      <c r="Q51" s="773">
        <v>3</v>
      </c>
      <c r="R51" s="660">
        <v>2</v>
      </c>
      <c r="S51" s="662" t="s">
        <v>332</v>
      </c>
      <c r="T51" s="775"/>
      <c r="U51" s="775"/>
      <c r="V51" s="720"/>
      <c r="W51" s="775"/>
      <c r="X51" s="775"/>
      <c r="Y51" s="775"/>
      <c r="Z51" s="775"/>
      <c r="AA51" s="775"/>
      <c r="AB51" s="775"/>
    </row>
    <row r="52" spans="1:28" s="1134" customFormat="1" ht="13.5" customHeight="1">
      <c r="A52" s="680" t="s">
        <v>337</v>
      </c>
      <c r="B52" s="589"/>
      <c r="C52" s="1044">
        <f>SUM(C53:C55)</f>
        <v>173</v>
      </c>
      <c r="D52" s="1044">
        <f aca="true" t="shared" si="15" ref="D52:S52">SUM(D53:D55)</f>
        <v>131</v>
      </c>
      <c r="E52" s="1044">
        <f t="shared" si="15"/>
        <v>17</v>
      </c>
      <c r="F52" s="1044">
        <f t="shared" si="15"/>
        <v>64</v>
      </c>
      <c r="G52" s="1044">
        <f t="shared" si="15"/>
        <v>49</v>
      </c>
      <c r="H52" s="1044">
        <f t="shared" si="15"/>
        <v>0</v>
      </c>
      <c r="I52" s="1044">
        <f t="shared" si="15"/>
        <v>1</v>
      </c>
      <c r="J52" s="1044">
        <f t="shared" si="15"/>
        <v>23</v>
      </c>
      <c r="K52" s="1044">
        <f t="shared" si="15"/>
        <v>0</v>
      </c>
      <c r="L52" s="1044">
        <f t="shared" si="15"/>
        <v>0</v>
      </c>
      <c r="M52" s="1044">
        <f t="shared" si="15"/>
        <v>12</v>
      </c>
      <c r="N52" s="1044">
        <f t="shared" si="15"/>
        <v>9</v>
      </c>
      <c r="O52" s="1044">
        <f t="shared" si="15"/>
        <v>2</v>
      </c>
      <c r="P52" s="1044">
        <f t="shared" si="15"/>
        <v>19</v>
      </c>
      <c r="Q52" s="1191">
        <f t="shared" si="15"/>
        <v>9</v>
      </c>
      <c r="R52" s="1192">
        <f t="shared" si="15"/>
        <v>10</v>
      </c>
      <c r="S52" s="1183">
        <f t="shared" si="15"/>
        <v>0</v>
      </c>
      <c r="T52" s="1126"/>
      <c r="U52" s="1126"/>
      <c r="V52" s="1135"/>
      <c r="W52" s="1126"/>
      <c r="X52" s="1126"/>
      <c r="Y52" s="1126"/>
      <c r="Z52" s="1126"/>
      <c r="AA52" s="1126"/>
      <c r="AB52" s="1126"/>
    </row>
    <row r="53" spans="1:28" s="793" customFormat="1" ht="13.5" customHeight="1">
      <c r="A53" s="680"/>
      <c r="B53" s="589" t="s">
        <v>176</v>
      </c>
      <c r="C53" s="1044">
        <f>SUM(D53,J53,P53)</f>
        <v>48</v>
      </c>
      <c r="D53" s="1044">
        <f>SUM(E53:I53)</f>
        <v>39</v>
      </c>
      <c r="E53" s="657">
        <v>7</v>
      </c>
      <c r="F53" s="653">
        <v>14</v>
      </c>
      <c r="G53" s="653">
        <v>18</v>
      </c>
      <c r="H53" s="653" t="s">
        <v>332</v>
      </c>
      <c r="I53" s="653" t="s">
        <v>332</v>
      </c>
      <c r="J53" s="1044">
        <f>SUM(K53:O53)</f>
        <v>6</v>
      </c>
      <c r="K53" s="653" t="s">
        <v>332</v>
      </c>
      <c r="L53" s="653" t="s">
        <v>332</v>
      </c>
      <c r="M53" s="653" t="s">
        <v>332</v>
      </c>
      <c r="N53" s="653">
        <v>6</v>
      </c>
      <c r="O53" s="653" t="s">
        <v>332</v>
      </c>
      <c r="P53" s="1044">
        <f>SUM(Q53:S53)</f>
        <v>3</v>
      </c>
      <c r="Q53" s="773">
        <v>1</v>
      </c>
      <c r="R53" s="663">
        <v>2</v>
      </c>
      <c r="S53" s="655" t="s">
        <v>332</v>
      </c>
      <c r="T53" s="775"/>
      <c r="U53" s="775"/>
      <c r="V53" s="720"/>
      <c r="W53" s="775"/>
      <c r="X53" s="775"/>
      <c r="Y53" s="775"/>
      <c r="Z53" s="775"/>
      <c r="AA53" s="775"/>
      <c r="AB53" s="775"/>
    </row>
    <row r="54" spans="1:28" s="793" customFormat="1" ht="13.5" customHeight="1">
      <c r="A54" s="680"/>
      <c r="B54" s="589" t="s">
        <v>177</v>
      </c>
      <c r="C54" s="1044">
        <f>SUM(D54,J54,P54)</f>
        <v>110</v>
      </c>
      <c r="D54" s="1044">
        <f>SUM(E54:I54)</f>
        <v>79</v>
      </c>
      <c r="E54" s="657">
        <v>6</v>
      </c>
      <c r="F54" s="653">
        <v>42</v>
      </c>
      <c r="G54" s="653">
        <v>30</v>
      </c>
      <c r="H54" s="653" t="s">
        <v>332</v>
      </c>
      <c r="I54" s="653">
        <v>1</v>
      </c>
      <c r="J54" s="1044">
        <f>SUM(K54:O54)</f>
        <v>17</v>
      </c>
      <c r="K54" s="653" t="s">
        <v>332</v>
      </c>
      <c r="L54" s="653" t="s">
        <v>332</v>
      </c>
      <c r="M54" s="653">
        <v>12</v>
      </c>
      <c r="N54" s="653">
        <v>3</v>
      </c>
      <c r="O54" s="653">
        <v>2</v>
      </c>
      <c r="P54" s="1044">
        <f>SUM(Q54:S54)</f>
        <v>14</v>
      </c>
      <c r="Q54" s="773">
        <v>8</v>
      </c>
      <c r="R54" s="663">
        <v>6</v>
      </c>
      <c r="S54" s="655" t="s">
        <v>332</v>
      </c>
      <c r="T54" s="775"/>
      <c r="U54" s="775"/>
      <c r="V54" s="720"/>
      <c r="W54" s="775"/>
      <c r="X54" s="775"/>
      <c r="Y54" s="775"/>
      <c r="Z54" s="775"/>
      <c r="AA54" s="775"/>
      <c r="AB54" s="775"/>
    </row>
    <row r="55" spans="1:28" s="793" customFormat="1" ht="13.5" customHeight="1">
      <c r="A55" s="591"/>
      <c r="B55" s="592" t="s">
        <v>178</v>
      </c>
      <c r="C55" s="1045">
        <f>SUM(D55,J55,P55)</f>
        <v>15</v>
      </c>
      <c r="D55" s="1045">
        <f>SUM(E55:I55)</f>
        <v>13</v>
      </c>
      <c r="E55" s="681">
        <v>4</v>
      </c>
      <c r="F55" s="660">
        <v>8</v>
      </c>
      <c r="G55" s="660">
        <v>1</v>
      </c>
      <c r="H55" s="660" t="s">
        <v>332</v>
      </c>
      <c r="I55" s="660" t="s">
        <v>332</v>
      </c>
      <c r="J55" s="1047">
        <f>SUM(K55:O55)</f>
        <v>0</v>
      </c>
      <c r="K55" s="660" t="s">
        <v>332</v>
      </c>
      <c r="L55" s="660" t="s">
        <v>332</v>
      </c>
      <c r="M55" s="660" t="s">
        <v>332</v>
      </c>
      <c r="N55" s="660" t="s">
        <v>332</v>
      </c>
      <c r="O55" s="660" t="s">
        <v>332</v>
      </c>
      <c r="P55" s="1047">
        <f>SUM(Q55:S55)</f>
        <v>2</v>
      </c>
      <c r="Q55" s="792" t="s">
        <v>332</v>
      </c>
      <c r="R55" s="668">
        <v>2</v>
      </c>
      <c r="S55" s="662" t="s">
        <v>332</v>
      </c>
      <c r="T55" s="775"/>
      <c r="U55" s="775"/>
      <c r="V55" s="720"/>
      <c r="W55" s="775"/>
      <c r="X55" s="775"/>
      <c r="Y55" s="775"/>
      <c r="Z55" s="775"/>
      <c r="AA55" s="775"/>
      <c r="AB55" s="775"/>
    </row>
    <row r="56" spans="1:28" s="1134" customFormat="1" ht="13.5" customHeight="1">
      <c r="A56" s="586" t="s">
        <v>338</v>
      </c>
      <c r="B56" s="587"/>
      <c r="C56" s="1044">
        <f>SUM(C57:C59)</f>
        <v>66</v>
      </c>
      <c r="D56" s="1044">
        <f aca="true" t="shared" si="16" ref="D56:S56">SUM(D57:D59)</f>
        <v>53</v>
      </c>
      <c r="E56" s="1044">
        <f t="shared" si="16"/>
        <v>8</v>
      </c>
      <c r="F56" s="1044">
        <f t="shared" si="16"/>
        <v>30</v>
      </c>
      <c r="G56" s="1044">
        <f t="shared" si="16"/>
        <v>13</v>
      </c>
      <c r="H56" s="1044">
        <f t="shared" si="16"/>
        <v>0</v>
      </c>
      <c r="I56" s="1044">
        <f t="shared" si="16"/>
        <v>2</v>
      </c>
      <c r="J56" s="1044">
        <f t="shared" si="16"/>
        <v>11</v>
      </c>
      <c r="K56" s="1044">
        <f t="shared" si="16"/>
        <v>0</v>
      </c>
      <c r="L56" s="1044">
        <f t="shared" si="16"/>
        <v>0</v>
      </c>
      <c r="M56" s="1044">
        <f t="shared" si="16"/>
        <v>8</v>
      </c>
      <c r="N56" s="1044">
        <f t="shared" si="16"/>
        <v>2</v>
      </c>
      <c r="O56" s="1044">
        <f t="shared" si="16"/>
        <v>1</v>
      </c>
      <c r="P56" s="1044">
        <f t="shared" si="16"/>
        <v>2</v>
      </c>
      <c r="Q56" s="1044">
        <f t="shared" si="16"/>
        <v>0</v>
      </c>
      <c r="R56" s="1044">
        <f t="shared" si="16"/>
        <v>2</v>
      </c>
      <c r="S56" s="1183">
        <f t="shared" si="16"/>
        <v>0</v>
      </c>
      <c r="T56" s="1126"/>
      <c r="U56" s="1126"/>
      <c r="V56" s="1135"/>
      <c r="W56" s="1126"/>
      <c r="X56" s="1126"/>
      <c r="Y56" s="1126"/>
      <c r="Z56" s="1126"/>
      <c r="AA56" s="1126"/>
      <c r="AB56" s="1126"/>
    </row>
    <row r="57" spans="1:28" s="793" customFormat="1" ht="13.5" customHeight="1">
      <c r="A57" s="680"/>
      <c r="B57" s="589" t="s">
        <v>364</v>
      </c>
      <c r="C57" s="1044">
        <f>SUM(D57,J57,P57)</f>
        <v>12</v>
      </c>
      <c r="D57" s="1200">
        <f>SUM(E57:I57)</f>
        <v>12</v>
      </c>
      <c r="E57" s="653">
        <v>2</v>
      </c>
      <c r="F57" s="653">
        <v>10</v>
      </c>
      <c r="G57" s="653" t="s">
        <v>332</v>
      </c>
      <c r="H57" s="653" t="s">
        <v>332</v>
      </c>
      <c r="I57" s="653" t="s">
        <v>332</v>
      </c>
      <c r="J57" s="1044">
        <f>SUM(K57:O57)</f>
        <v>0</v>
      </c>
      <c r="K57" s="653" t="s">
        <v>332</v>
      </c>
      <c r="L57" s="653" t="s">
        <v>332</v>
      </c>
      <c r="M57" s="653" t="s">
        <v>332</v>
      </c>
      <c r="N57" s="653" t="s">
        <v>332</v>
      </c>
      <c r="O57" s="653" t="s">
        <v>332</v>
      </c>
      <c r="P57" s="1044">
        <f>SUM(Q57:S57)</f>
        <v>0</v>
      </c>
      <c r="Q57" s="773" t="s">
        <v>332</v>
      </c>
      <c r="R57" s="653" t="s">
        <v>332</v>
      </c>
      <c r="S57" s="655" t="s">
        <v>332</v>
      </c>
      <c r="T57" s="775"/>
      <c r="U57" s="775"/>
      <c r="V57" s="720"/>
      <c r="W57" s="775"/>
      <c r="X57" s="775"/>
      <c r="Y57" s="775"/>
      <c r="Z57" s="775"/>
      <c r="AA57" s="775"/>
      <c r="AB57" s="775"/>
    </row>
    <row r="58" spans="1:28" s="793" customFormat="1" ht="13.5" customHeight="1">
      <c r="A58" s="680"/>
      <c r="B58" s="589" t="s">
        <v>365</v>
      </c>
      <c r="C58" s="1044">
        <f>SUM(D58,J58,P58)</f>
        <v>49</v>
      </c>
      <c r="D58" s="1200">
        <f>SUM(E58:I58)</f>
        <v>38</v>
      </c>
      <c r="E58" s="653">
        <v>5</v>
      </c>
      <c r="F58" s="653">
        <v>18</v>
      </c>
      <c r="G58" s="653">
        <v>13</v>
      </c>
      <c r="H58" s="653" t="s">
        <v>332</v>
      </c>
      <c r="I58" s="653">
        <v>2</v>
      </c>
      <c r="J58" s="1044">
        <f>SUM(K58:O58)</f>
        <v>11</v>
      </c>
      <c r="K58" s="653" t="s">
        <v>332</v>
      </c>
      <c r="L58" s="653" t="s">
        <v>332</v>
      </c>
      <c r="M58" s="653">
        <v>8</v>
      </c>
      <c r="N58" s="653">
        <v>2</v>
      </c>
      <c r="O58" s="653">
        <v>1</v>
      </c>
      <c r="P58" s="1044">
        <f>SUM(Q58:S58)</f>
        <v>0</v>
      </c>
      <c r="Q58" s="773" t="s">
        <v>332</v>
      </c>
      <c r="R58" s="653" t="s">
        <v>332</v>
      </c>
      <c r="S58" s="655" t="s">
        <v>332</v>
      </c>
      <c r="T58" s="775"/>
      <c r="U58" s="775"/>
      <c r="V58" s="720"/>
      <c r="W58" s="775"/>
      <c r="X58" s="775"/>
      <c r="Y58" s="775"/>
      <c r="Z58" s="775"/>
      <c r="AA58" s="775"/>
      <c r="AB58" s="775"/>
    </row>
    <row r="59" spans="1:28" ht="13.5" customHeight="1">
      <c r="A59" s="680"/>
      <c r="B59" s="589" t="s">
        <v>179</v>
      </c>
      <c r="C59" s="1044">
        <f>SUM(D59,J59,P59)</f>
        <v>5</v>
      </c>
      <c r="D59" s="1200">
        <f>SUM(E59:I59)</f>
        <v>3</v>
      </c>
      <c r="E59" s="653">
        <v>1</v>
      </c>
      <c r="F59" s="653">
        <v>2</v>
      </c>
      <c r="G59" s="653" t="s">
        <v>332</v>
      </c>
      <c r="H59" s="653" t="s">
        <v>332</v>
      </c>
      <c r="I59" s="653" t="s">
        <v>332</v>
      </c>
      <c r="J59" s="1044">
        <f>SUM(K59:O59)</f>
        <v>0</v>
      </c>
      <c r="K59" s="653" t="s">
        <v>332</v>
      </c>
      <c r="L59" s="653" t="s">
        <v>332</v>
      </c>
      <c r="M59" s="653" t="s">
        <v>332</v>
      </c>
      <c r="N59" s="653" t="s">
        <v>332</v>
      </c>
      <c r="O59" s="653" t="s">
        <v>332</v>
      </c>
      <c r="P59" s="1044">
        <f>SUM(Q59:S59)</f>
        <v>2</v>
      </c>
      <c r="Q59" s="773" t="s">
        <v>332</v>
      </c>
      <c r="R59" s="653">
        <v>2</v>
      </c>
      <c r="S59" s="655" t="s">
        <v>332</v>
      </c>
      <c r="T59" s="775"/>
      <c r="U59" s="775"/>
      <c r="W59" s="775"/>
      <c r="X59" s="775"/>
      <c r="Y59" s="775"/>
      <c r="Z59" s="775"/>
      <c r="AA59" s="775"/>
      <c r="AB59" s="775"/>
    </row>
    <row r="60" spans="1:28" s="1135" customFormat="1" ht="13.5" customHeight="1">
      <c r="A60" s="602" t="s">
        <v>180</v>
      </c>
      <c r="B60" s="603"/>
      <c r="C60" s="1046">
        <f>SUM(C61:C63)</f>
        <v>192</v>
      </c>
      <c r="D60" s="1046">
        <f aca="true" t="shared" si="17" ref="D60:S60">SUM(D61:D63)</f>
        <v>160</v>
      </c>
      <c r="E60" s="1046">
        <f t="shared" si="17"/>
        <v>27</v>
      </c>
      <c r="F60" s="1046">
        <f t="shared" si="17"/>
        <v>86</v>
      </c>
      <c r="G60" s="1046">
        <f t="shared" si="17"/>
        <v>43</v>
      </c>
      <c r="H60" s="1046">
        <f t="shared" si="17"/>
        <v>0</v>
      </c>
      <c r="I60" s="1046">
        <f t="shared" si="17"/>
        <v>4</v>
      </c>
      <c r="J60" s="1046">
        <f t="shared" si="17"/>
        <v>18</v>
      </c>
      <c r="K60" s="1046">
        <f t="shared" si="17"/>
        <v>0</v>
      </c>
      <c r="L60" s="1046">
        <f t="shared" si="17"/>
        <v>0</v>
      </c>
      <c r="M60" s="1046">
        <f t="shared" si="17"/>
        <v>5</v>
      </c>
      <c r="N60" s="1046">
        <f t="shared" si="17"/>
        <v>7</v>
      </c>
      <c r="O60" s="1046">
        <f t="shared" si="17"/>
        <v>6</v>
      </c>
      <c r="P60" s="1046">
        <f t="shared" si="17"/>
        <v>14</v>
      </c>
      <c r="Q60" s="1046">
        <f t="shared" si="17"/>
        <v>0</v>
      </c>
      <c r="R60" s="1046">
        <f t="shared" si="17"/>
        <v>14</v>
      </c>
      <c r="S60" s="1185">
        <f t="shared" si="17"/>
        <v>0</v>
      </c>
      <c r="T60" s="1126"/>
      <c r="U60" s="1126"/>
      <c r="W60" s="1126"/>
      <c r="X60" s="1126"/>
      <c r="Y60" s="1126"/>
      <c r="Z60" s="1126"/>
      <c r="AA60" s="1126"/>
      <c r="AB60" s="1126"/>
    </row>
    <row r="61" spans="1:28" ht="13.5" customHeight="1">
      <c r="A61" s="680"/>
      <c r="B61" s="589" t="s">
        <v>181</v>
      </c>
      <c r="C61" s="1044">
        <f>SUM(D61,J61,P61)</f>
        <v>160</v>
      </c>
      <c r="D61" s="1044">
        <f>SUM(E61:I61)</f>
        <v>129</v>
      </c>
      <c r="E61" s="657">
        <v>20</v>
      </c>
      <c r="F61" s="653">
        <v>74</v>
      </c>
      <c r="G61" s="653">
        <v>31</v>
      </c>
      <c r="H61" s="653" t="s">
        <v>332</v>
      </c>
      <c r="I61" s="653">
        <v>4</v>
      </c>
      <c r="J61" s="1044">
        <f>SUM(K61:O61)</f>
        <v>17</v>
      </c>
      <c r="K61" s="653" t="s">
        <v>332</v>
      </c>
      <c r="L61" s="653" t="s">
        <v>332</v>
      </c>
      <c r="M61" s="653">
        <v>5</v>
      </c>
      <c r="N61" s="653">
        <v>6</v>
      </c>
      <c r="O61" s="653">
        <v>6</v>
      </c>
      <c r="P61" s="1044">
        <f>SUM(Q61:S61)</f>
        <v>14</v>
      </c>
      <c r="Q61" s="773" t="s">
        <v>332</v>
      </c>
      <c r="R61" s="653">
        <v>14</v>
      </c>
      <c r="S61" s="655" t="s">
        <v>332</v>
      </c>
      <c r="T61" s="775"/>
      <c r="U61" s="775"/>
      <c r="W61" s="775"/>
      <c r="X61" s="775"/>
      <c r="Y61" s="775"/>
      <c r="Z61" s="775"/>
      <c r="AA61" s="775"/>
      <c r="AB61" s="775"/>
    </row>
    <row r="62" spans="1:28" ht="13.5" customHeight="1">
      <c r="A62" s="680"/>
      <c r="B62" s="589" t="s">
        <v>341</v>
      </c>
      <c r="C62" s="1044">
        <f>SUM(D62,J62,P62)</f>
        <v>14</v>
      </c>
      <c r="D62" s="1044">
        <f>SUM(E62:I62)</f>
        <v>13</v>
      </c>
      <c r="E62" s="657">
        <v>2</v>
      </c>
      <c r="F62" s="653">
        <v>5</v>
      </c>
      <c r="G62" s="653">
        <v>6</v>
      </c>
      <c r="H62" s="653" t="s">
        <v>332</v>
      </c>
      <c r="I62" s="653" t="s">
        <v>332</v>
      </c>
      <c r="J62" s="1044">
        <f>SUM(K62:O62)</f>
        <v>1</v>
      </c>
      <c r="K62" s="653" t="s">
        <v>332</v>
      </c>
      <c r="L62" s="653" t="s">
        <v>332</v>
      </c>
      <c r="M62" s="653" t="s">
        <v>332</v>
      </c>
      <c r="N62" s="653">
        <v>1</v>
      </c>
      <c r="O62" s="653" t="s">
        <v>332</v>
      </c>
      <c r="P62" s="1044">
        <f>SUM(Q62:S62)</f>
        <v>0</v>
      </c>
      <c r="Q62" s="773" t="s">
        <v>332</v>
      </c>
      <c r="R62" s="653" t="s">
        <v>332</v>
      </c>
      <c r="S62" s="655" t="s">
        <v>332</v>
      </c>
      <c r="T62" s="775"/>
      <c r="U62" s="775"/>
      <c r="W62" s="775"/>
      <c r="X62" s="775"/>
      <c r="Y62" s="775"/>
      <c r="Z62" s="775"/>
      <c r="AA62" s="775"/>
      <c r="AB62" s="775"/>
    </row>
    <row r="63" spans="1:28" ht="13.5" customHeight="1">
      <c r="A63" s="600"/>
      <c r="B63" s="601" t="s">
        <v>342</v>
      </c>
      <c r="C63" s="1047">
        <f>SUM(D63,J63,P63)</f>
        <v>18</v>
      </c>
      <c r="D63" s="1047">
        <f>SUM(E63:I63)</f>
        <v>18</v>
      </c>
      <c r="E63" s="681">
        <v>5</v>
      </c>
      <c r="F63" s="660">
        <v>7</v>
      </c>
      <c r="G63" s="660">
        <v>6</v>
      </c>
      <c r="H63" s="660" t="s">
        <v>332</v>
      </c>
      <c r="I63" s="660" t="s">
        <v>332</v>
      </c>
      <c r="J63" s="1047">
        <f>SUM(K63:O63)</f>
        <v>0</v>
      </c>
      <c r="K63" s="660" t="s">
        <v>332</v>
      </c>
      <c r="L63" s="660" t="s">
        <v>332</v>
      </c>
      <c r="M63" s="660" t="s">
        <v>332</v>
      </c>
      <c r="N63" s="660" t="s">
        <v>332</v>
      </c>
      <c r="O63" s="660" t="s">
        <v>332</v>
      </c>
      <c r="P63" s="1047">
        <f>SUM(Q63:S63)</f>
        <v>0</v>
      </c>
      <c r="Q63" s="773" t="s">
        <v>332</v>
      </c>
      <c r="R63" s="660" t="s">
        <v>332</v>
      </c>
      <c r="S63" s="662" t="s">
        <v>332</v>
      </c>
      <c r="T63" s="775"/>
      <c r="U63" s="775"/>
      <c r="W63" s="775"/>
      <c r="X63" s="775"/>
      <c r="Y63" s="775"/>
      <c r="Z63" s="775"/>
      <c r="AA63" s="775"/>
      <c r="AB63" s="775"/>
    </row>
    <row r="64" spans="1:28" s="1135" customFormat="1" ht="13.5" customHeight="1">
      <c r="A64" s="680" t="s">
        <v>343</v>
      </c>
      <c r="B64" s="589"/>
      <c r="C64" s="1044">
        <f>SUM(C65:C66)</f>
        <v>106</v>
      </c>
      <c r="D64" s="1044">
        <f aca="true" t="shared" si="18" ref="D64:S64">SUM(D65:D66)</f>
        <v>88</v>
      </c>
      <c r="E64" s="1044">
        <f t="shared" si="18"/>
        <v>14</v>
      </c>
      <c r="F64" s="1044">
        <f t="shared" si="18"/>
        <v>39</v>
      </c>
      <c r="G64" s="1044">
        <f t="shared" si="18"/>
        <v>35</v>
      </c>
      <c r="H64" s="1044">
        <f t="shared" si="18"/>
        <v>0</v>
      </c>
      <c r="I64" s="1044">
        <f t="shared" si="18"/>
        <v>0</v>
      </c>
      <c r="J64" s="1044">
        <f t="shared" si="18"/>
        <v>10</v>
      </c>
      <c r="K64" s="1044">
        <f t="shared" si="18"/>
        <v>0</v>
      </c>
      <c r="L64" s="1044">
        <f t="shared" si="18"/>
        <v>0</v>
      </c>
      <c r="M64" s="1044">
        <f t="shared" si="18"/>
        <v>1</v>
      </c>
      <c r="N64" s="1044">
        <f t="shared" si="18"/>
        <v>7</v>
      </c>
      <c r="O64" s="1044">
        <f t="shared" si="18"/>
        <v>2</v>
      </c>
      <c r="P64" s="1044">
        <f t="shared" si="18"/>
        <v>8</v>
      </c>
      <c r="Q64" s="1191">
        <f t="shared" si="18"/>
        <v>2</v>
      </c>
      <c r="R64" s="1192">
        <f t="shared" si="18"/>
        <v>6</v>
      </c>
      <c r="S64" s="1183">
        <f t="shared" si="18"/>
        <v>0</v>
      </c>
      <c r="T64" s="1126"/>
      <c r="U64" s="1126"/>
      <c r="W64" s="1126"/>
      <c r="X64" s="1126"/>
      <c r="Y64" s="1126"/>
      <c r="Z64" s="1126"/>
      <c r="AA64" s="1126"/>
      <c r="AB64" s="1126"/>
    </row>
    <row r="65" spans="1:28" ht="13.5" customHeight="1">
      <c r="A65" s="680"/>
      <c r="B65" s="589" t="s">
        <v>344</v>
      </c>
      <c r="C65" s="1044">
        <f>SUM(D65,J65,P65)</f>
        <v>58</v>
      </c>
      <c r="D65" s="1200">
        <f>SUM(E65:I65)</f>
        <v>51</v>
      </c>
      <c r="E65" s="653">
        <v>6</v>
      </c>
      <c r="F65" s="653">
        <v>23</v>
      </c>
      <c r="G65" s="653">
        <v>22</v>
      </c>
      <c r="H65" s="653" t="s">
        <v>332</v>
      </c>
      <c r="I65" s="653" t="s">
        <v>332</v>
      </c>
      <c r="J65" s="1044">
        <f>SUM(K65:O65)</f>
        <v>3</v>
      </c>
      <c r="K65" s="653" t="s">
        <v>332</v>
      </c>
      <c r="L65" s="653" t="s">
        <v>332</v>
      </c>
      <c r="M65" s="653">
        <v>1</v>
      </c>
      <c r="N65" s="653">
        <v>2</v>
      </c>
      <c r="O65" s="653" t="s">
        <v>332</v>
      </c>
      <c r="P65" s="1044">
        <f>SUM(Q65:S65)</f>
        <v>4</v>
      </c>
      <c r="Q65" s="773">
        <v>2</v>
      </c>
      <c r="R65" s="663">
        <v>2</v>
      </c>
      <c r="S65" s="655" t="s">
        <v>332</v>
      </c>
      <c r="T65" s="775"/>
      <c r="U65" s="775"/>
      <c r="W65" s="775"/>
      <c r="X65" s="775"/>
      <c r="Y65" s="775"/>
      <c r="Z65" s="775"/>
      <c r="AA65" s="775"/>
      <c r="AB65" s="775"/>
    </row>
    <row r="66" spans="1:28" ht="13.5" customHeight="1">
      <c r="A66" s="591"/>
      <c r="B66" s="589" t="s">
        <v>345</v>
      </c>
      <c r="C66" s="1044">
        <f>SUM(D66,J66,P66)</f>
        <v>48</v>
      </c>
      <c r="D66" s="1200">
        <f>SUM(E66:I66)</f>
        <v>37</v>
      </c>
      <c r="E66" s="653">
        <v>8</v>
      </c>
      <c r="F66" s="653">
        <v>16</v>
      </c>
      <c r="G66" s="653">
        <v>13</v>
      </c>
      <c r="H66" s="653" t="s">
        <v>332</v>
      </c>
      <c r="I66" s="653" t="s">
        <v>332</v>
      </c>
      <c r="J66" s="1044">
        <f>SUM(K66:O66)</f>
        <v>7</v>
      </c>
      <c r="K66" s="653" t="s">
        <v>332</v>
      </c>
      <c r="L66" s="653" t="s">
        <v>332</v>
      </c>
      <c r="M66" s="653" t="s">
        <v>332</v>
      </c>
      <c r="N66" s="653">
        <v>5</v>
      </c>
      <c r="O66" s="653">
        <v>2</v>
      </c>
      <c r="P66" s="1044">
        <f>SUM(Q66:S66)</f>
        <v>4</v>
      </c>
      <c r="Q66" s="792" t="s">
        <v>332</v>
      </c>
      <c r="R66" s="663">
        <v>4</v>
      </c>
      <c r="S66" s="655" t="s">
        <v>332</v>
      </c>
      <c r="T66" s="775"/>
      <c r="U66" s="775"/>
      <c r="W66" s="775"/>
      <c r="X66" s="775"/>
      <c r="Y66" s="775"/>
      <c r="Z66" s="775"/>
      <c r="AA66" s="775"/>
      <c r="AB66" s="775"/>
    </row>
    <row r="67" spans="1:28" s="1135" customFormat="1" ht="13.5" customHeight="1">
      <c r="A67" s="586" t="s">
        <v>601</v>
      </c>
      <c r="B67" s="604"/>
      <c r="C67" s="1046">
        <f>SUM(C68:C69)</f>
        <v>204</v>
      </c>
      <c r="D67" s="1046">
        <f aca="true" t="shared" si="19" ref="D67:S67">SUM(D68:D69)</f>
        <v>151</v>
      </c>
      <c r="E67" s="1046">
        <f t="shared" si="19"/>
        <v>16</v>
      </c>
      <c r="F67" s="1046">
        <f t="shared" si="19"/>
        <v>89</v>
      </c>
      <c r="G67" s="1046">
        <f t="shared" si="19"/>
        <v>44</v>
      </c>
      <c r="H67" s="1046">
        <f t="shared" si="19"/>
        <v>0</v>
      </c>
      <c r="I67" s="1046">
        <f t="shared" si="19"/>
        <v>2</v>
      </c>
      <c r="J67" s="1046">
        <f t="shared" si="19"/>
        <v>44</v>
      </c>
      <c r="K67" s="1046">
        <f t="shared" si="19"/>
        <v>0</v>
      </c>
      <c r="L67" s="1046">
        <f t="shared" si="19"/>
        <v>0</v>
      </c>
      <c r="M67" s="1046">
        <f t="shared" si="19"/>
        <v>26</v>
      </c>
      <c r="N67" s="1046">
        <f t="shared" si="19"/>
        <v>11</v>
      </c>
      <c r="O67" s="1046">
        <f t="shared" si="19"/>
        <v>7</v>
      </c>
      <c r="P67" s="1046">
        <f t="shared" si="19"/>
        <v>9</v>
      </c>
      <c r="Q67" s="1046">
        <f t="shared" si="19"/>
        <v>1</v>
      </c>
      <c r="R67" s="1046">
        <f t="shared" si="19"/>
        <v>8</v>
      </c>
      <c r="S67" s="1185">
        <f t="shared" si="19"/>
        <v>0</v>
      </c>
      <c r="T67" s="1126"/>
      <c r="U67" s="1126"/>
      <c r="W67" s="1126"/>
      <c r="X67" s="1126"/>
      <c r="Y67" s="1126"/>
      <c r="Z67" s="1126"/>
      <c r="AA67" s="1126"/>
      <c r="AB67" s="1126"/>
    </row>
    <row r="68" spans="1:28" ht="13.5" customHeight="1">
      <c r="A68" s="680"/>
      <c r="B68" s="605" t="s">
        <v>629</v>
      </c>
      <c r="C68" s="1044">
        <f>SUM(D68,J68,P68)</f>
        <v>100</v>
      </c>
      <c r="D68" s="1200">
        <f>SUM(E68:I68)</f>
        <v>65</v>
      </c>
      <c r="E68" s="653">
        <v>5</v>
      </c>
      <c r="F68" s="653">
        <v>43</v>
      </c>
      <c r="G68" s="653">
        <v>16</v>
      </c>
      <c r="H68" s="653" t="s">
        <v>332</v>
      </c>
      <c r="I68" s="653">
        <v>1</v>
      </c>
      <c r="J68" s="1044">
        <f>SUM(K68:O68)</f>
        <v>27</v>
      </c>
      <c r="K68" s="653" t="s">
        <v>332</v>
      </c>
      <c r="L68" s="653" t="s">
        <v>332</v>
      </c>
      <c r="M68" s="653">
        <v>22</v>
      </c>
      <c r="N68" s="653">
        <v>4</v>
      </c>
      <c r="O68" s="653">
        <v>1</v>
      </c>
      <c r="P68" s="1044">
        <f>SUM(Q68:S68)</f>
        <v>8</v>
      </c>
      <c r="Q68" s="773" t="s">
        <v>332</v>
      </c>
      <c r="R68" s="663">
        <v>8</v>
      </c>
      <c r="S68" s="655" t="s">
        <v>332</v>
      </c>
      <c r="T68" s="775"/>
      <c r="U68" s="775"/>
      <c r="W68" s="775"/>
      <c r="X68" s="775"/>
      <c r="Y68" s="775"/>
      <c r="Z68" s="775"/>
      <c r="AA68" s="775"/>
      <c r="AB68" s="775"/>
    </row>
    <row r="69" spans="1:28" ht="13.5" customHeight="1">
      <c r="A69" s="591"/>
      <c r="B69" s="606" t="s">
        <v>630</v>
      </c>
      <c r="C69" s="1047">
        <f>SUM(D69,J69,P69)</f>
        <v>104</v>
      </c>
      <c r="D69" s="1206">
        <f>SUM(E69:I69)</f>
        <v>86</v>
      </c>
      <c r="E69" s="660">
        <v>11</v>
      </c>
      <c r="F69" s="660">
        <v>46</v>
      </c>
      <c r="G69" s="660">
        <v>28</v>
      </c>
      <c r="H69" s="660" t="s">
        <v>332</v>
      </c>
      <c r="I69" s="660">
        <v>1</v>
      </c>
      <c r="J69" s="1047">
        <f>SUM(K69:O69)</f>
        <v>17</v>
      </c>
      <c r="K69" s="660" t="s">
        <v>332</v>
      </c>
      <c r="L69" s="660" t="s">
        <v>332</v>
      </c>
      <c r="M69" s="660">
        <v>4</v>
      </c>
      <c r="N69" s="660">
        <v>7</v>
      </c>
      <c r="O69" s="660">
        <v>6</v>
      </c>
      <c r="P69" s="1047">
        <f>SUM(Q69:S69)</f>
        <v>1</v>
      </c>
      <c r="Q69" s="792">
        <v>1</v>
      </c>
      <c r="R69" s="668" t="s">
        <v>332</v>
      </c>
      <c r="S69" s="662" t="s">
        <v>332</v>
      </c>
      <c r="T69" s="775"/>
      <c r="U69" s="775"/>
      <c r="W69" s="775"/>
      <c r="X69" s="775"/>
      <c r="Y69" s="775"/>
      <c r="Z69" s="775"/>
      <c r="AA69" s="775"/>
      <c r="AB69" s="775"/>
    </row>
    <row r="70" spans="1:28" s="1135" customFormat="1" ht="13.5" customHeight="1">
      <c r="A70" s="586" t="s">
        <v>631</v>
      </c>
      <c r="B70" s="589"/>
      <c r="C70" s="1044">
        <f>SUM(C71:C73)</f>
        <v>269</v>
      </c>
      <c r="D70" s="1044">
        <f aca="true" t="shared" si="20" ref="D70:S70">SUM(D71:D73)</f>
        <v>232</v>
      </c>
      <c r="E70" s="1044">
        <f t="shared" si="20"/>
        <v>20</v>
      </c>
      <c r="F70" s="1044">
        <f t="shared" si="20"/>
        <v>138</v>
      </c>
      <c r="G70" s="1044">
        <f t="shared" si="20"/>
        <v>58</v>
      </c>
      <c r="H70" s="1044">
        <f t="shared" si="20"/>
        <v>3</v>
      </c>
      <c r="I70" s="1044">
        <f t="shared" si="20"/>
        <v>13</v>
      </c>
      <c r="J70" s="1044">
        <f t="shared" si="20"/>
        <v>26</v>
      </c>
      <c r="K70" s="1044">
        <f t="shared" si="20"/>
        <v>0</v>
      </c>
      <c r="L70" s="1044">
        <f t="shared" si="20"/>
        <v>0</v>
      </c>
      <c r="M70" s="1044">
        <f t="shared" si="20"/>
        <v>4</v>
      </c>
      <c r="N70" s="1044">
        <f t="shared" si="20"/>
        <v>14</v>
      </c>
      <c r="O70" s="1044">
        <f t="shared" si="20"/>
        <v>8</v>
      </c>
      <c r="P70" s="1044">
        <f t="shared" si="20"/>
        <v>11</v>
      </c>
      <c r="Q70" s="1044">
        <f t="shared" si="20"/>
        <v>2</v>
      </c>
      <c r="R70" s="1044">
        <f t="shared" si="20"/>
        <v>9</v>
      </c>
      <c r="S70" s="1183">
        <f t="shared" si="20"/>
        <v>0</v>
      </c>
      <c r="T70" s="1126"/>
      <c r="U70" s="1126"/>
      <c r="W70" s="1126"/>
      <c r="X70" s="1126"/>
      <c r="Y70" s="1126"/>
      <c r="Z70" s="1126"/>
      <c r="AA70" s="1126"/>
      <c r="AB70" s="1126"/>
    </row>
    <row r="71" spans="1:28" ht="13.5" customHeight="1">
      <c r="A71" s="680"/>
      <c r="B71" s="589" t="s">
        <v>632</v>
      </c>
      <c r="C71" s="1044">
        <f>SUM(D71,J71,P71)</f>
        <v>109</v>
      </c>
      <c r="D71" s="1200">
        <f>SUM(E71:I71)</f>
        <v>90</v>
      </c>
      <c r="E71" s="653">
        <v>5</v>
      </c>
      <c r="F71" s="653">
        <v>49</v>
      </c>
      <c r="G71" s="653">
        <v>30</v>
      </c>
      <c r="H71" s="653">
        <v>3</v>
      </c>
      <c r="I71" s="653">
        <v>3</v>
      </c>
      <c r="J71" s="1044">
        <f>SUM(K71:O71)</f>
        <v>16</v>
      </c>
      <c r="K71" s="653" t="s">
        <v>332</v>
      </c>
      <c r="L71" s="653" t="s">
        <v>332</v>
      </c>
      <c r="M71" s="653">
        <v>1</v>
      </c>
      <c r="N71" s="653">
        <v>8</v>
      </c>
      <c r="O71" s="653">
        <v>7</v>
      </c>
      <c r="P71" s="1044">
        <f>SUM(Q71:S71)</f>
        <v>3</v>
      </c>
      <c r="Q71" s="773">
        <v>1</v>
      </c>
      <c r="R71" s="653">
        <v>2</v>
      </c>
      <c r="S71" s="655" t="s">
        <v>332</v>
      </c>
      <c r="T71" s="775"/>
      <c r="U71" s="775"/>
      <c r="W71" s="775"/>
      <c r="X71" s="775"/>
      <c r="Y71" s="775"/>
      <c r="Z71" s="775"/>
      <c r="AA71" s="775"/>
      <c r="AB71" s="775"/>
    </row>
    <row r="72" spans="1:28" ht="13.5" customHeight="1">
      <c r="A72" s="680"/>
      <c r="B72" s="589" t="s">
        <v>346</v>
      </c>
      <c r="C72" s="1044">
        <f>SUM(D72,J72,P72)</f>
        <v>86</v>
      </c>
      <c r="D72" s="1200">
        <f>SUM(E72:I72)</f>
        <v>75</v>
      </c>
      <c r="E72" s="653">
        <v>10</v>
      </c>
      <c r="F72" s="653">
        <v>42</v>
      </c>
      <c r="G72" s="653">
        <v>16</v>
      </c>
      <c r="H72" s="653" t="s">
        <v>332</v>
      </c>
      <c r="I72" s="653">
        <v>7</v>
      </c>
      <c r="J72" s="1044">
        <f>SUM(K72:O72)</f>
        <v>5</v>
      </c>
      <c r="K72" s="653" t="s">
        <v>332</v>
      </c>
      <c r="L72" s="653" t="s">
        <v>332</v>
      </c>
      <c r="M72" s="653" t="s">
        <v>332</v>
      </c>
      <c r="N72" s="653">
        <v>4</v>
      </c>
      <c r="O72" s="653">
        <v>1</v>
      </c>
      <c r="P72" s="1044">
        <f>SUM(Q72:S72)</f>
        <v>6</v>
      </c>
      <c r="Q72" s="773">
        <v>1</v>
      </c>
      <c r="R72" s="653">
        <v>5</v>
      </c>
      <c r="S72" s="655" t="s">
        <v>332</v>
      </c>
      <c r="T72" s="775"/>
      <c r="U72" s="775"/>
      <c r="W72" s="775"/>
      <c r="X72" s="775"/>
      <c r="Y72" s="775"/>
      <c r="Z72" s="775"/>
      <c r="AA72" s="775"/>
      <c r="AB72" s="775"/>
    </row>
    <row r="73" spans="1:28" ht="13.5" customHeight="1" thickBot="1">
      <c r="A73" s="683"/>
      <c r="B73" s="608" t="s">
        <v>347</v>
      </c>
      <c r="C73" s="1048">
        <f>SUM(D73,J73,P73)</f>
        <v>74</v>
      </c>
      <c r="D73" s="1207">
        <f>SUM(E73:I73)</f>
        <v>67</v>
      </c>
      <c r="E73" s="674">
        <v>5</v>
      </c>
      <c r="F73" s="674">
        <v>47</v>
      </c>
      <c r="G73" s="674">
        <v>12</v>
      </c>
      <c r="H73" s="674" t="s">
        <v>332</v>
      </c>
      <c r="I73" s="674">
        <v>3</v>
      </c>
      <c r="J73" s="1048">
        <f>SUM(K73:O73)</f>
        <v>5</v>
      </c>
      <c r="K73" s="674" t="s">
        <v>332</v>
      </c>
      <c r="L73" s="674" t="s">
        <v>332</v>
      </c>
      <c r="M73" s="674">
        <v>3</v>
      </c>
      <c r="N73" s="674">
        <v>2</v>
      </c>
      <c r="O73" s="674" t="s">
        <v>332</v>
      </c>
      <c r="P73" s="1048">
        <f>SUM(Q73:S73)</f>
        <v>2</v>
      </c>
      <c r="Q73" s="794" t="s">
        <v>332</v>
      </c>
      <c r="R73" s="674">
        <v>2</v>
      </c>
      <c r="S73" s="677" t="s">
        <v>332</v>
      </c>
      <c r="T73" s="775"/>
      <c r="U73" s="775"/>
      <c r="W73" s="775"/>
      <c r="X73" s="775"/>
      <c r="Y73" s="775"/>
      <c r="Z73" s="775"/>
      <c r="AA73" s="775"/>
      <c r="AB73" s="775"/>
    </row>
    <row r="74" spans="3:17" ht="12">
      <c r="C74" s="720"/>
      <c r="D74" s="1135"/>
      <c r="E74" s="720"/>
      <c r="F74" s="720"/>
      <c r="G74" s="720"/>
      <c r="H74" s="720"/>
      <c r="I74" s="720"/>
      <c r="J74" s="1135"/>
      <c r="K74" s="722"/>
      <c r="L74" s="721"/>
      <c r="N74" s="720"/>
      <c r="O74" s="720"/>
      <c r="P74" s="1135"/>
      <c r="Q74" s="721"/>
    </row>
    <row r="75" spans="3:17" ht="12">
      <c r="C75" s="720"/>
      <c r="D75" s="1135"/>
      <c r="E75" s="720"/>
      <c r="F75" s="720"/>
      <c r="G75" s="720"/>
      <c r="H75" s="720"/>
      <c r="I75" s="720"/>
      <c r="J75" s="1135"/>
      <c r="K75" s="722"/>
      <c r="L75" s="721"/>
      <c r="N75" s="720"/>
      <c r="O75" s="720"/>
      <c r="P75" s="1135"/>
      <c r="Q75" s="721"/>
    </row>
    <row r="76" spans="3:16" s="793" customFormat="1" ht="11.25">
      <c r="C76" s="795"/>
      <c r="D76" s="1208"/>
      <c r="E76" s="796"/>
      <c r="F76" s="796"/>
      <c r="G76" s="796"/>
      <c r="H76" s="796"/>
      <c r="I76" s="796"/>
      <c r="J76" s="1217"/>
      <c r="N76" s="796"/>
      <c r="O76" s="796"/>
      <c r="P76" s="1217"/>
    </row>
    <row r="77" spans="3:16" s="793" customFormat="1" ht="11.25">
      <c r="C77" s="795"/>
      <c r="D77" s="1208"/>
      <c r="E77" s="796"/>
      <c r="F77" s="796"/>
      <c r="G77" s="796"/>
      <c r="H77" s="796"/>
      <c r="I77" s="796"/>
      <c r="J77" s="1217"/>
      <c r="N77" s="796"/>
      <c r="O77" s="796"/>
      <c r="P77" s="1217"/>
    </row>
    <row r="78" spans="3:16" s="793" customFormat="1" ht="11.25">
      <c r="C78" s="795"/>
      <c r="D78" s="1208"/>
      <c r="E78" s="796"/>
      <c r="F78" s="796"/>
      <c r="G78" s="796"/>
      <c r="H78" s="796"/>
      <c r="I78" s="796"/>
      <c r="J78" s="1217"/>
      <c r="N78" s="796"/>
      <c r="O78" s="796"/>
      <c r="P78" s="1217"/>
    </row>
    <row r="79" spans="3:16" s="793" customFormat="1" ht="11.25">
      <c r="C79" s="795"/>
      <c r="D79" s="1208"/>
      <c r="E79" s="796"/>
      <c r="F79" s="796"/>
      <c r="G79" s="796"/>
      <c r="H79" s="796"/>
      <c r="I79" s="796"/>
      <c r="J79" s="1217"/>
      <c r="N79" s="796"/>
      <c r="O79" s="796"/>
      <c r="P79" s="1217"/>
    </row>
    <row r="80" spans="3:16" s="793" customFormat="1" ht="11.25">
      <c r="C80" s="795"/>
      <c r="D80" s="1208"/>
      <c r="E80" s="796"/>
      <c r="F80" s="796"/>
      <c r="G80" s="796"/>
      <c r="H80" s="796"/>
      <c r="I80" s="796"/>
      <c r="J80" s="1217"/>
      <c r="N80" s="796"/>
      <c r="O80" s="796"/>
      <c r="P80" s="1217"/>
    </row>
    <row r="81" spans="3:16" s="793" customFormat="1" ht="11.25">
      <c r="C81" s="795"/>
      <c r="D81" s="1208"/>
      <c r="E81" s="796"/>
      <c r="F81" s="796"/>
      <c r="G81" s="796"/>
      <c r="H81" s="796"/>
      <c r="I81" s="796"/>
      <c r="J81" s="1217"/>
      <c r="N81" s="796"/>
      <c r="O81" s="796"/>
      <c r="P81" s="1217"/>
    </row>
    <row r="82" spans="3:16" s="793" customFormat="1" ht="11.25">
      <c r="C82" s="795"/>
      <c r="D82" s="1208"/>
      <c r="E82" s="796"/>
      <c r="F82" s="796"/>
      <c r="G82" s="796"/>
      <c r="H82" s="796"/>
      <c r="I82" s="796"/>
      <c r="J82" s="1217"/>
      <c r="N82" s="796"/>
      <c r="O82" s="796"/>
      <c r="P82" s="1217"/>
    </row>
    <row r="83" spans="3:16" s="793" customFormat="1" ht="11.25">
      <c r="C83" s="795"/>
      <c r="D83" s="1208"/>
      <c r="E83" s="796"/>
      <c r="F83" s="796"/>
      <c r="G83" s="796"/>
      <c r="H83" s="796"/>
      <c r="I83" s="796"/>
      <c r="J83" s="1217"/>
      <c r="N83" s="796"/>
      <c r="O83" s="796"/>
      <c r="P83" s="1217"/>
    </row>
  </sheetData>
  <mergeCells count="23">
    <mergeCell ref="P3:S3"/>
    <mergeCell ref="E4:F5"/>
    <mergeCell ref="G4:I5"/>
    <mergeCell ref="K4:L5"/>
    <mergeCell ref="M4:N5"/>
    <mergeCell ref="Q5:Q8"/>
    <mergeCell ref="R5:R8"/>
    <mergeCell ref="S5:S8"/>
    <mergeCell ref="L7:L8"/>
    <mergeCell ref="M7:M8"/>
    <mergeCell ref="D3:I3"/>
    <mergeCell ref="J3:O3"/>
    <mergeCell ref="C5:C7"/>
    <mergeCell ref="J5:J8"/>
    <mergeCell ref="O5:O8"/>
    <mergeCell ref="P5:P8"/>
    <mergeCell ref="E7:E8"/>
    <mergeCell ref="F7:F8"/>
    <mergeCell ref="G7:G8"/>
    <mergeCell ref="H7:H8"/>
    <mergeCell ref="I7:I8"/>
    <mergeCell ref="K7:K8"/>
    <mergeCell ref="N7:N8"/>
  </mergeCells>
  <printOptions/>
  <pageMargins left="0.7874015748031497" right="0.57" top="0.7086614173228347" bottom="0.45" header="0.5118110236220472" footer="0.32"/>
  <pageSetup horizontalDpi="300" verticalDpi="300" orientation="portrait" paperSize="9" scale="70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B95"/>
  <sheetViews>
    <sheetView zoomScale="80" zoomScaleNormal="80" workbookViewId="0" topLeftCell="A1">
      <selection activeCell="F13" sqref="F13"/>
    </sheetView>
  </sheetViews>
  <sheetFormatPr defaultColWidth="13.375" defaultRowHeight="14.25"/>
  <cols>
    <col min="1" max="1" width="16.00390625" style="447" customWidth="1"/>
    <col min="2" max="2" width="11.125" style="447" customWidth="1"/>
    <col min="3" max="3" width="17.125" style="447" customWidth="1"/>
    <col min="4" max="4" width="15.125" style="1154" customWidth="1"/>
    <col min="5" max="9" width="15.125" style="447" customWidth="1"/>
    <col min="10" max="10" width="13.50390625" style="1154" customWidth="1"/>
    <col min="11" max="15" width="13.50390625" style="447" customWidth="1"/>
    <col min="16" max="16" width="13.50390625" style="1154" customWidth="1"/>
    <col min="17" max="17" width="13.50390625" style="447" customWidth="1"/>
    <col min="18" max="18" width="13.50390625" style="909" customWidth="1"/>
    <col min="19" max="19" width="13.50390625" style="447" customWidth="1"/>
    <col min="20" max="16384" width="13.375" style="447" customWidth="1"/>
  </cols>
  <sheetData>
    <row r="1" spans="1:18" s="448" customFormat="1" ht="45" customHeight="1" thickBot="1">
      <c r="A1" s="684" t="s">
        <v>116</v>
      </c>
      <c r="D1" s="1154"/>
      <c r="J1" s="1154"/>
      <c r="P1" s="1154"/>
      <c r="R1" s="448" t="s">
        <v>137</v>
      </c>
    </row>
    <row r="2" spans="1:20" ht="14.25">
      <c r="A2" s="1432" t="s">
        <v>34</v>
      </c>
      <c r="B2" s="1433"/>
      <c r="C2" s="685"/>
      <c r="D2" s="1223"/>
      <c r="E2" s="686" t="s">
        <v>117</v>
      </c>
      <c r="F2" s="687"/>
      <c r="G2" s="687"/>
      <c r="H2" s="687"/>
      <c r="I2" s="688"/>
      <c r="J2" s="1223"/>
      <c r="K2" s="689" t="s">
        <v>118</v>
      </c>
      <c r="L2" s="687"/>
      <c r="M2" s="690"/>
      <c r="N2" s="687"/>
      <c r="O2" s="691"/>
      <c r="P2" s="1226"/>
      <c r="Q2" s="689" t="s">
        <v>138</v>
      </c>
      <c r="R2" s="687"/>
      <c r="S2" s="692"/>
      <c r="T2" s="21"/>
    </row>
    <row r="3" spans="1:20" ht="14.25">
      <c r="A3" s="1434"/>
      <c r="B3" s="1435"/>
      <c r="C3" s="29" t="s">
        <v>119</v>
      </c>
      <c r="D3" s="1155"/>
      <c r="E3" s="1425" t="s">
        <v>139</v>
      </c>
      <c r="F3" s="1426"/>
      <c r="G3" s="1425" t="s">
        <v>120</v>
      </c>
      <c r="H3" s="1498"/>
      <c r="I3" s="1426"/>
      <c r="J3" s="1155"/>
      <c r="K3" s="1425" t="s">
        <v>121</v>
      </c>
      <c r="L3" s="1426"/>
      <c r="M3" s="1425" t="s">
        <v>122</v>
      </c>
      <c r="N3" s="1426"/>
      <c r="O3" s="694" t="s">
        <v>140</v>
      </c>
      <c r="P3" s="1155"/>
      <c r="Q3" s="694" t="s">
        <v>141</v>
      </c>
      <c r="R3" s="1429" t="s">
        <v>142</v>
      </c>
      <c r="S3" s="1496" t="s">
        <v>123</v>
      </c>
      <c r="T3" s="21"/>
    </row>
    <row r="4" spans="1:20" ht="15" thickBot="1">
      <c r="A4" s="1436"/>
      <c r="B4" s="1437"/>
      <c r="C4" s="281"/>
      <c r="D4" s="1224"/>
      <c r="E4" s="696" t="s">
        <v>47</v>
      </c>
      <c r="F4" s="35" t="s">
        <v>143</v>
      </c>
      <c r="G4" s="697" t="s">
        <v>144</v>
      </c>
      <c r="H4" s="697" t="s">
        <v>145</v>
      </c>
      <c r="I4" s="698" t="s">
        <v>146</v>
      </c>
      <c r="J4" s="1224"/>
      <c r="K4" s="35" t="s">
        <v>40</v>
      </c>
      <c r="L4" s="35" t="s">
        <v>124</v>
      </c>
      <c r="M4" s="35" t="s">
        <v>125</v>
      </c>
      <c r="N4" s="35" t="s">
        <v>126</v>
      </c>
      <c r="O4" s="698" t="s">
        <v>147</v>
      </c>
      <c r="P4" s="1224"/>
      <c r="Q4" s="697" t="s">
        <v>148</v>
      </c>
      <c r="R4" s="1377"/>
      <c r="S4" s="1497"/>
      <c r="T4" s="21"/>
    </row>
    <row r="5" spans="1:20" ht="17.25" customHeight="1">
      <c r="A5" s="699" t="s">
        <v>149</v>
      </c>
      <c r="B5" s="700" t="s">
        <v>150</v>
      </c>
      <c r="C5" s="1227">
        <f>SUM(C6:C7)</f>
        <v>12458</v>
      </c>
      <c r="D5" s="1227">
        <f aca="true" t="shared" si="0" ref="D5:S5">SUM(D6:D7)</f>
        <v>8980</v>
      </c>
      <c r="E5" s="1227">
        <f t="shared" si="0"/>
        <v>679</v>
      </c>
      <c r="F5" s="1227">
        <f t="shared" si="0"/>
        <v>5993</v>
      </c>
      <c r="G5" s="1227">
        <f t="shared" si="0"/>
        <v>2159</v>
      </c>
      <c r="H5" s="1227">
        <f t="shared" si="0"/>
        <v>18</v>
      </c>
      <c r="I5" s="1227">
        <f t="shared" si="0"/>
        <v>131</v>
      </c>
      <c r="J5" s="1227">
        <f t="shared" si="0"/>
        <v>2330</v>
      </c>
      <c r="K5" s="1227">
        <f t="shared" si="0"/>
        <v>192</v>
      </c>
      <c r="L5" s="1227">
        <f t="shared" si="0"/>
        <v>132</v>
      </c>
      <c r="M5" s="1227">
        <f t="shared" si="0"/>
        <v>1130</v>
      </c>
      <c r="N5" s="1227">
        <f t="shared" si="0"/>
        <v>711</v>
      </c>
      <c r="O5" s="1227">
        <f t="shared" si="0"/>
        <v>165</v>
      </c>
      <c r="P5" s="1227">
        <f t="shared" si="0"/>
        <v>1148</v>
      </c>
      <c r="Q5" s="1227">
        <f t="shared" si="0"/>
        <v>229</v>
      </c>
      <c r="R5" s="1227">
        <f>SUM(R6:R7)</f>
        <v>916</v>
      </c>
      <c r="S5" s="1228">
        <f t="shared" si="0"/>
        <v>3</v>
      </c>
      <c r="T5" s="21"/>
    </row>
    <row r="6" spans="1:20" ht="17.25" customHeight="1">
      <c r="A6" s="701"/>
      <c r="B6" s="700" t="s">
        <v>151</v>
      </c>
      <c r="C6" s="1229">
        <f>SUM(C10,C14,C18,C22,C26,C30,C34,C38,C42,C46,C50,C54,C58,C62)</f>
        <v>3260</v>
      </c>
      <c r="D6" s="1229">
        <f aca="true" t="shared" si="1" ref="D6:S7">SUM(D10,D14,D18,D22,D26,D30,D34,D38,D42,D46,D50,D54,D58,D62)</f>
        <v>1853</v>
      </c>
      <c r="E6" s="1229">
        <f t="shared" si="1"/>
        <v>384</v>
      </c>
      <c r="F6" s="1229">
        <f t="shared" si="1"/>
        <v>932</v>
      </c>
      <c r="G6" s="1229">
        <f t="shared" si="1"/>
        <v>508</v>
      </c>
      <c r="H6" s="1229">
        <f t="shared" si="1"/>
        <v>3</v>
      </c>
      <c r="I6" s="1229">
        <f t="shared" si="1"/>
        <v>26</v>
      </c>
      <c r="J6" s="1229">
        <f t="shared" si="1"/>
        <v>1185</v>
      </c>
      <c r="K6" s="1229">
        <f t="shared" si="1"/>
        <v>87</v>
      </c>
      <c r="L6" s="1229">
        <f t="shared" si="1"/>
        <v>46</v>
      </c>
      <c r="M6" s="1229">
        <f t="shared" si="1"/>
        <v>724</v>
      </c>
      <c r="N6" s="1229">
        <f t="shared" si="1"/>
        <v>238</v>
      </c>
      <c r="O6" s="1229">
        <f t="shared" si="1"/>
        <v>90</v>
      </c>
      <c r="P6" s="1229">
        <f t="shared" si="1"/>
        <v>222</v>
      </c>
      <c r="Q6" s="1229">
        <f t="shared" si="1"/>
        <v>95</v>
      </c>
      <c r="R6" s="1229">
        <f>SUM(R10,R14,R18,R22,R26,R30,R34,R38,R42,R46,R50,R54,R58,R62)</f>
        <v>127</v>
      </c>
      <c r="S6" s="1230">
        <f t="shared" si="1"/>
        <v>0</v>
      </c>
      <c r="T6" s="21"/>
    </row>
    <row r="7" spans="1:20" ht="17.25" customHeight="1">
      <c r="A7" s="701"/>
      <c r="B7" s="700" t="s">
        <v>152</v>
      </c>
      <c r="C7" s="1229">
        <f>SUM(C11,C15,C19,C23,C27,C31,C35,C39,C43,C47,C51,C55,C59,C63)</f>
        <v>9198</v>
      </c>
      <c r="D7" s="1229">
        <f t="shared" si="1"/>
        <v>7127</v>
      </c>
      <c r="E7" s="1229">
        <f t="shared" si="1"/>
        <v>295</v>
      </c>
      <c r="F7" s="1229">
        <f t="shared" si="1"/>
        <v>5061</v>
      </c>
      <c r="G7" s="1229">
        <f t="shared" si="1"/>
        <v>1651</v>
      </c>
      <c r="H7" s="1229">
        <f t="shared" si="1"/>
        <v>15</v>
      </c>
      <c r="I7" s="1229">
        <f t="shared" si="1"/>
        <v>105</v>
      </c>
      <c r="J7" s="1229">
        <f t="shared" si="1"/>
        <v>1145</v>
      </c>
      <c r="K7" s="1229">
        <f t="shared" si="1"/>
        <v>105</v>
      </c>
      <c r="L7" s="1229">
        <f t="shared" si="1"/>
        <v>86</v>
      </c>
      <c r="M7" s="1229">
        <f t="shared" si="1"/>
        <v>406</v>
      </c>
      <c r="N7" s="1229">
        <f t="shared" si="1"/>
        <v>473</v>
      </c>
      <c r="O7" s="1229">
        <f t="shared" si="1"/>
        <v>75</v>
      </c>
      <c r="P7" s="1229">
        <f t="shared" si="1"/>
        <v>926</v>
      </c>
      <c r="Q7" s="1229">
        <f t="shared" si="1"/>
        <v>134</v>
      </c>
      <c r="R7" s="1229">
        <f>SUM(R11,R15,R19,R23,R27,R31,R35,R39,R43,R47,R51,R55,R59,R63)</f>
        <v>789</v>
      </c>
      <c r="S7" s="1230">
        <f t="shared" si="1"/>
        <v>3</v>
      </c>
      <c r="T7" s="21"/>
    </row>
    <row r="8" spans="1:20" ht="17.25" customHeight="1">
      <c r="A8" s="701"/>
      <c r="B8" s="700"/>
      <c r="C8" s="702"/>
      <c r="D8" s="1022"/>
      <c r="E8" s="702"/>
      <c r="F8" s="702"/>
      <c r="G8" s="702"/>
      <c r="H8" s="702"/>
      <c r="I8" s="702"/>
      <c r="J8" s="1022"/>
      <c r="K8" s="702"/>
      <c r="L8" s="702"/>
      <c r="M8" s="702"/>
      <c r="N8" s="702"/>
      <c r="O8" s="702"/>
      <c r="P8" s="1022"/>
      <c r="Q8" s="702"/>
      <c r="R8" s="702"/>
      <c r="S8" s="703"/>
      <c r="T8" s="21"/>
    </row>
    <row r="9" spans="1:20" ht="19.5" customHeight="1">
      <c r="A9" s="699" t="s">
        <v>52</v>
      </c>
      <c r="B9" s="700" t="s">
        <v>55</v>
      </c>
      <c r="C9" s="1049">
        <f>SUM(C10:C11)</f>
        <v>551</v>
      </c>
      <c r="D9" s="1049">
        <f aca="true" t="shared" si="2" ref="D9:S9">SUM(D10:D11)</f>
        <v>365</v>
      </c>
      <c r="E9" s="704">
        <f t="shared" si="2"/>
        <v>0</v>
      </c>
      <c r="F9" s="704">
        <f t="shared" si="2"/>
        <v>219</v>
      </c>
      <c r="G9" s="704">
        <f t="shared" si="2"/>
        <v>145</v>
      </c>
      <c r="H9" s="704">
        <f t="shared" si="2"/>
        <v>0</v>
      </c>
      <c r="I9" s="704">
        <f t="shared" si="2"/>
        <v>1</v>
      </c>
      <c r="J9" s="1049">
        <f t="shared" si="2"/>
        <v>179</v>
      </c>
      <c r="K9" s="704">
        <f t="shared" si="2"/>
        <v>11</v>
      </c>
      <c r="L9" s="704">
        <f t="shared" si="2"/>
        <v>93</v>
      </c>
      <c r="M9" s="704">
        <f t="shared" si="2"/>
        <v>45</v>
      </c>
      <c r="N9" s="704">
        <f t="shared" si="2"/>
        <v>25</v>
      </c>
      <c r="O9" s="704">
        <f t="shared" si="2"/>
        <v>5</v>
      </c>
      <c r="P9" s="1049">
        <f t="shared" si="2"/>
        <v>7</v>
      </c>
      <c r="Q9" s="704">
        <f t="shared" si="2"/>
        <v>6</v>
      </c>
      <c r="R9" s="704">
        <f t="shared" si="2"/>
        <v>1</v>
      </c>
      <c r="S9" s="703">
        <f t="shared" si="2"/>
        <v>0</v>
      </c>
      <c r="T9" s="21"/>
    </row>
    <row r="10" spans="1:20" ht="19.5" customHeight="1">
      <c r="A10" s="701"/>
      <c r="B10" s="700" t="s">
        <v>56</v>
      </c>
      <c r="C10" s="1049">
        <f>SUM(D10,J10,P10)</f>
        <v>104</v>
      </c>
      <c r="D10" s="1049">
        <f>SUM(E10:I10)</f>
        <v>58</v>
      </c>
      <c r="E10" s="704" t="s">
        <v>332</v>
      </c>
      <c r="F10" s="704">
        <v>31</v>
      </c>
      <c r="G10" s="704">
        <v>27</v>
      </c>
      <c r="H10" s="704" t="s">
        <v>332</v>
      </c>
      <c r="I10" s="704" t="s">
        <v>332</v>
      </c>
      <c r="J10" s="1049">
        <f>SUM(K10:O10)</f>
        <v>45</v>
      </c>
      <c r="K10" s="704" t="s">
        <v>332</v>
      </c>
      <c r="L10" s="704">
        <v>30</v>
      </c>
      <c r="M10" s="704">
        <v>11</v>
      </c>
      <c r="N10" s="704">
        <v>2</v>
      </c>
      <c r="O10" s="704">
        <v>2</v>
      </c>
      <c r="P10" s="1049">
        <f>SUM(Q10:S10)</f>
        <v>1</v>
      </c>
      <c r="Q10" s="704">
        <v>1</v>
      </c>
      <c r="R10" s="704" t="s">
        <v>332</v>
      </c>
      <c r="S10" s="703" t="s">
        <v>332</v>
      </c>
      <c r="T10" s="21"/>
    </row>
    <row r="11" spans="1:20" ht="19.5" customHeight="1">
      <c r="A11" s="701"/>
      <c r="B11" s="700" t="s">
        <v>53</v>
      </c>
      <c r="C11" s="1049">
        <f>SUM(D11,J11,P11)</f>
        <v>447</v>
      </c>
      <c r="D11" s="1049">
        <f>SUM(E11:I11)</f>
        <v>307</v>
      </c>
      <c r="E11" s="704" t="s">
        <v>332</v>
      </c>
      <c r="F11" s="704">
        <v>188</v>
      </c>
      <c r="G11" s="704">
        <v>118</v>
      </c>
      <c r="H11" s="704" t="s">
        <v>332</v>
      </c>
      <c r="I11" s="704">
        <v>1</v>
      </c>
      <c r="J11" s="1049">
        <f>SUM(K11:O11)</f>
        <v>134</v>
      </c>
      <c r="K11" s="704">
        <v>11</v>
      </c>
      <c r="L11" s="704">
        <v>63</v>
      </c>
      <c r="M11" s="704">
        <v>34</v>
      </c>
      <c r="N11" s="704">
        <v>23</v>
      </c>
      <c r="O11" s="704">
        <v>3</v>
      </c>
      <c r="P11" s="1049">
        <f>SUM(Q11:S11)</f>
        <v>6</v>
      </c>
      <c r="Q11" s="704">
        <v>5</v>
      </c>
      <c r="R11" s="704">
        <v>1</v>
      </c>
      <c r="S11" s="703" t="s">
        <v>332</v>
      </c>
      <c r="T11" s="21"/>
    </row>
    <row r="12" spans="1:20" ht="19.5" customHeight="1">
      <c r="A12" s="701"/>
      <c r="B12" s="700"/>
      <c r="C12" s="1049"/>
      <c r="D12" s="1049"/>
      <c r="E12" s="704"/>
      <c r="F12" s="704"/>
      <c r="G12" s="704"/>
      <c r="H12" s="704"/>
      <c r="I12" s="704"/>
      <c r="J12" s="1049"/>
      <c r="K12" s="704"/>
      <c r="L12" s="704"/>
      <c r="M12" s="704"/>
      <c r="N12" s="704"/>
      <c r="O12" s="704"/>
      <c r="P12" s="1049"/>
      <c r="Q12" s="704"/>
      <c r="R12" s="704"/>
      <c r="S12" s="703"/>
      <c r="T12" s="21"/>
    </row>
    <row r="13" spans="1:20" ht="19.5" customHeight="1">
      <c r="A13" s="699" t="s">
        <v>54</v>
      </c>
      <c r="B13" s="700" t="s">
        <v>55</v>
      </c>
      <c r="C13" s="1049">
        <f aca="true" t="shared" si="3" ref="C13:S13">SUM(C14:C15)</f>
        <v>1698</v>
      </c>
      <c r="D13" s="1049">
        <f t="shared" si="3"/>
        <v>1221</v>
      </c>
      <c r="E13" s="704">
        <f t="shared" si="3"/>
        <v>4</v>
      </c>
      <c r="F13" s="704">
        <f t="shared" si="3"/>
        <v>827</v>
      </c>
      <c r="G13" s="704">
        <f t="shared" si="3"/>
        <v>384</v>
      </c>
      <c r="H13" s="704">
        <f t="shared" si="3"/>
        <v>0</v>
      </c>
      <c r="I13" s="704">
        <f t="shared" si="3"/>
        <v>6</v>
      </c>
      <c r="J13" s="1049">
        <f t="shared" si="3"/>
        <v>377</v>
      </c>
      <c r="K13" s="704">
        <f t="shared" si="3"/>
        <v>26</v>
      </c>
      <c r="L13" s="704">
        <f t="shared" si="3"/>
        <v>33</v>
      </c>
      <c r="M13" s="704">
        <f t="shared" si="3"/>
        <v>228</v>
      </c>
      <c r="N13" s="704">
        <f t="shared" si="3"/>
        <v>69</v>
      </c>
      <c r="O13" s="704">
        <f t="shared" si="3"/>
        <v>21</v>
      </c>
      <c r="P13" s="1049">
        <f t="shared" si="3"/>
        <v>100</v>
      </c>
      <c r="Q13" s="704">
        <f t="shared" si="3"/>
        <v>32</v>
      </c>
      <c r="R13" s="704">
        <f t="shared" si="3"/>
        <v>68</v>
      </c>
      <c r="S13" s="705">
        <f t="shared" si="3"/>
        <v>0</v>
      </c>
      <c r="T13" s="21"/>
    </row>
    <row r="14" spans="1:20" ht="19.5" customHeight="1">
      <c r="A14" s="701"/>
      <c r="B14" s="700" t="s">
        <v>56</v>
      </c>
      <c r="C14" s="1049">
        <f>SUM(D14,J14,P14)</f>
        <v>415</v>
      </c>
      <c r="D14" s="1049">
        <f>SUM(E14:I14)</f>
        <v>240</v>
      </c>
      <c r="E14" s="704">
        <v>3</v>
      </c>
      <c r="F14" s="704">
        <v>159</v>
      </c>
      <c r="G14" s="704">
        <v>78</v>
      </c>
      <c r="H14" s="704" t="s">
        <v>332</v>
      </c>
      <c r="I14" s="704" t="s">
        <v>332</v>
      </c>
      <c r="J14" s="1049">
        <f>SUM(K14:O14)</f>
        <v>157</v>
      </c>
      <c r="K14" s="704">
        <v>6</v>
      </c>
      <c r="L14" s="704">
        <v>14</v>
      </c>
      <c r="M14" s="704">
        <v>104</v>
      </c>
      <c r="N14" s="704">
        <v>23</v>
      </c>
      <c r="O14" s="704">
        <v>10</v>
      </c>
      <c r="P14" s="1049">
        <f>SUM(Q14:S14)</f>
        <v>18</v>
      </c>
      <c r="Q14" s="704">
        <v>13</v>
      </c>
      <c r="R14" s="704">
        <v>5</v>
      </c>
      <c r="S14" s="703" t="s">
        <v>332</v>
      </c>
      <c r="T14" s="21"/>
    </row>
    <row r="15" spans="1:20" ht="19.5" customHeight="1">
      <c r="A15" s="701"/>
      <c r="B15" s="700" t="s">
        <v>53</v>
      </c>
      <c r="C15" s="1049">
        <f>SUM(D15,J15,P15)</f>
        <v>1283</v>
      </c>
      <c r="D15" s="1049">
        <f>SUM(E15:I15)</f>
        <v>981</v>
      </c>
      <c r="E15" s="704">
        <v>1</v>
      </c>
      <c r="F15" s="704">
        <v>668</v>
      </c>
      <c r="G15" s="704">
        <v>306</v>
      </c>
      <c r="H15" s="704" t="s">
        <v>332</v>
      </c>
      <c r="I15" s="704">
        <v>6</v>
      </c>
      <c r="J15" s="1049">
        <f>SUM(K15:O15)</f>
        <v>220</v>
      </c>
      <c r="K15" s="704">
        <v>20</v>
      </c>
      <c r="L15" s="704">
        <v>19</v>
      </c>
      <c r="M15" s="704">
        <v>124</v>
      </c>
      <c r="N15" s="704">
        <v>46</v>
      </c>
      <c r="O15" s="704">
        <v>11</v>
      </c>
      <c r="P15" s="1049">
        <f>SUM(Q15:S15)</f>
        <v>82</v>
      </c>
      <c r="Q15" s="704">
        <v>19</v>
      </c>
      <c r="R15" s="704">
        <v>63</v>
      </c>
      <c r="S15" s="703" t="s">
        <v>332</v>
      </c>
      <c r="T15" s="21"/>
    </row>
    <row r="16" spans="1:20" ht="19.5" customHeight="1">
      <c r="A16" s="701"/>
      <c r="B16" s="700"/>
      <c r="C16" s="1049"/>
      <c r="D16" s="1049"/>
      <c r="E16" s="704"/>
      <c r="F16" s="704"/>
      <c r="G16" s="704"/>
      <c r="H16" s="704"/>
      <c r="I16" s="704"/>
      <c r="J16" s="1049"/>
      <c r="K16" s="704"/>
      <c r="L16" s="704"/>
      <c r="M16" s="704"/>
      <c r="N16" s="704"/>
      <c r="O16" s="704"/>
      <c r="P16" s="1049"/>
      <c r="Q16" s="704"/>
      <c r="R16" s="704"/>
      <c r="S16" s="703"/>
      <c r="T16" s="21"/>
    </row>
    <row r="17" spans="1:20" ht="19.5" customHeight="1">
      <c r="A17" s="699" t="s">
        <v>57</v>
      </c>
      <c r="B17" s="700" t="s">
        <v>55</v>
      </c>
      <c r="C17" s="1049">
        <f aca="true" t="shared" si="4" ref="C17:S17">SUM(C18:C19)</f>
        <v>1712</v>
      </c>
      <c r="D17" s="1049">
        <f t="shared" si="4"/>
        <v>1257</v>
      </c>
      <c r="E17" s="704">
        <f t="shared" si="4"/>
        <v>22</v>
      </c>
      <c r="F17" s="704">
        <f t="shared" si="4"/>
        <v>925</v>
      </c>
      <c r="G17" s="704">
        <f t="shared" si="4"/>
        <v>301</v>
      </c>
      <c r="H17" s="704">
        <f t="shared" si="4"/>
        <v>0</v>
      </c>
      <c r="I17" s="704">
        <f t="shared" si="4"/>
        <v>9</v>
      </c>
      <c r="J17" s="1049">
        <f t="shared" si="4"/>
        <v>273</v>
      </c>
      <c r="K17" s="704">
        <f t="shared" si="4"/>
        <v>20</v>
      </c>
      <c r="L17" s="704">
        <f t="shared" si="4"/>
        <v>4</v>
      </c>
      <c r="M17" s="704">
        <f t="shared" si="4"/>
        <v>178</v>
      </c>
      <c r="N17" s="704">
        <f t="shared" si="4"/>
        <v>48</v>
      </c>
      <c r="O17" s="704">
        <f t="shared" si="4"/>
        <v>23</v>
      </c>
      <c r="P17" s="1049">
        <f t="shared" si="4"/>
        <v>182</v>
      </c>
      <c r="Q17" s="704">
        <f t="shared" si="4"/>
        <v>37</v>
      </c>
      <c r="R17" s="704">
        <f t="shared" si="4"/>
        <v>145</v>
      </c>
      <c r="S17" s="705">
        <f t="shared" si="4"/>
        <v>0</v>
      </c>
      <c r="T17" s="21"/>
    </row>
    <row r="18" spans="1:20" ht="19.5" customHeight="1">
      <c r="A18" s="701"/>
      <c r="B18" s="700" t="s">
        <v>56</v>
      </c>
      <c r="C18" s="1049">
        <f>SUM(D18,J18,P18)</f>
        <v>436</v>
      </c>
      <c r="D18" s="1049">
        <f>SUM(E18:I18)</f>
        <v>290</v>
      </c>
      <c r="E18" s="704">
        <v>18</v>
      </c>
      <c r="F18" s="704">
        <v>190</v>
      </c>
      <c r="G18" s="704">
        <v>78</v>
      </c>
      <c r="H18" s="704" t="s">
        <v>332</v>
      </c>
      <c r="I18" s="704">
        <v>4</v>
      </c>
      <c r="J18" s="1049">
        <f>SUM(K18:O18)</f>
        <v>129</v>
      </c>
      <c r="K18" s="704">
        <v>7</v>
      </c>
      <c r="L18" s="704">
        <v>2</v>
      </c>
      <c r="M18" s="704">
        <v>100</v>
      </c>
      <c r="N18" s="704">
        <v>10</v>
      </c>
      <c r="O18" s="704">
        <v>10</v>
      </c>
      <c r="P18" s="1049">
        <f>SUM(Q18:S18)</f>
        <v>17</v>
      </c>
      <c r="Q18" s="704">
        <v>14</v>
      </c>
      <c r="R18" s="704">
        <v>3</v>
      </c>
      <c r="S18" s="703" t="s">
        <v>332</v>
      </c>
      <c r="T18" s="21"/>
    </row>
    <row r="19" spans="1:20" ht="19.5" customHeight="1">
      <c r="A19" s="701"/>
      <c r="B19" s="700" t="s">
        <v>53</v>
      </c>
      <c r="C19" s="1049">
        <f>SUM(D19,J19,P19)</f>
        <v>1276</v>
      </c>
      <c r="D19" s="1049">
        <f>SUM(E19:I19)</f>
        <v>967</v>
      </c>
      <c r="E19" s="704">
        <v>4</v>
      </c>
      <c r="F19" s="704">
        <v>735</v>
      </c>
      <c r="G19" s="704">
        <v>223</v>
      </c>
      <c r="H19" s="704" t="s">
        <v>332</v>
      </c>
      <c r="I19" s="704">
        <v>5</v>
      </c>
      <c r="J19" s="1049">
        <f>SUM(K19:O19)</f>
        <v>144</v>
      </c>
      <c r="K19" s="704">
        <v>13</v>
      </c>
      <c r="L19" s="704">
        <v>2</v>
      </c>
      <c r="M19" s="704">
        <v>78</v>
      </c>
      <c r="N19" s="704">
        <v>38</v>
      </c>
      <c r="O19" s="704">
        <v>13</v>
      </c>
      <c r="P19" s="1049">
        <f>SUM(Q19:S19)</f>
        <v>165</v>
      </c>
      <c r="Q19" s="704">
        <v>23</v>
      </c>
      <c r="R19" s="704">
        <v>142</v>
      </c>
      <c r="S19" s="703" t="s">
        <v>332</v>
      </c>
      <c r="T19" s="21"/>
    </row>
    <row r="20" spans="1:20" ht="19.5" customHeight="1">
      <c r="A20" s="701"/>
      <c r="B20" s="700"/>
      <c r="C20" s="1049"/>
      <c r="D20" s="1049"/>
      <c r="E20" s="704"/>
      <c r="F20" s="704"/>
      <c r="G20" s="704"/>
      <c r="H20" s="704"/>
      <c r="I20" s="704"/>
      <c r="J20" s="1049"/>
      <c r="K20" s="704"/>
      <c r="L20" s="704"/>
      <c r="M20" s="704"/>
      <c r="N20" s="704"/>
      <c r="O20" s="704"/>
      <c r="P20" s="1049"/>
      <c r="Q20" s="704"/>
      <c r="R20" s="704"/>
      <c r="S20" s="703"/>
      <c r="T20" s="21"/>
    </row>
    <row r="21" spans="1:20" ht="19.5" customHeight="1">
      <c r="A21" s="699" t="s">
        <v>58</v>
      </c>
      <c r="B21" s="700" t="s">
        <v>55</v>
      </c>
      <c r="C21" s="1049">
        <f aca="true" t="shared" si="5" ref="C21:S21">SUM(C22:C23)</f>
        <v>1647</v>
      </c>
      <c r="D21" s="1049">
        <f t="shared" si="5"/>
        <v>1168</v>
      </c>
      <c r="E21" s="704">
        <f t="shared" si="5"/>
        <v>33</v>
      </c>
      <c r="F21" s="704">
        <f t="shared" si="5"/>
        <v>848</v>
      </c>
      <c r="G21" s="704">
        <f t="shared" si="5"/>
        <v>277</v>
      </c>
      <c r="H21" s="704">
        <f t="shared" si="5"/>
        <v>0</v>
      </c>
      <c r="I21" s="704">
        <f t="shared" si="5"/>
        <v>10</v>
      </c>
      <c r="J21" s="1049">
        <f t="shared" si="5"/>
        <v>311</v>
      </c>
      <c r="K21" s="704">
        <f t="shared" si="5"/>
        <v>19</v>
      </c>
      <c r="L21" s="704">
        <f t="shared" si="5"/>
        <v>1</v>
      </c>
      <c r="M21" s="704">
        <f t="shared" si="5"/>
        <v>216</v>
      </c>
      <c r="N21" s="704">
        <f t="shared" si="5"/>
        <v>45</v>
      </c>
      <c r="O21" s="704">
        <f t="shared" si="5"/>
        <v>30</v>
      </c>
      <c r="P21" s="1049">
        <f t="shared" si="5"/>
        <v>168</v>
      </c>
      <c r="Q21" s="704">
        <f t="shared" si="5"/>
        <v>35</v>
      </c>
      <c r="R21" s="704">
        <f t="shared" si="5"/>
        <v>133</v>
      </c>
      <c r="S21" s="705">
        <f t="shared" si="5"/>
        <v>0</v>
      </c>
      <c r="T21" s="21"/>
    </row>
    <row r="22" spans="1:20" ht="19.5" customHeight="1">
      <c r="A22" s="701"/>
      <c r="B22" s="700" t="s">
        <v>56</v>
      </c>
      <c r="C22" s="1049">
        <f>SUM(D22,J22,P22)</f>
        <v>437</v>
      </c>
      <c r="D22" s="1049">
        <f>SUM(E22:I22)</f>
        <v>248</v>
      </c>
      <c r="E22" s="704">
        <v>24</v>
      </c>
      <c r="F22" s="704">
        <v>158</v>
      </c>
      <c r="G22" s="704">
        <v>64</v>
      </c>
      <c r="H22" s="704" t="s">
        <v>332</v>
      </c>
      <c r="I22" s="704">
        <v>2</v>
      </c>
      <c r="J22" s="1049">
        <f>SUM(K22:O22)</f>
        <v>177</v>
      </c>
      <c r="K22" s="704">
        <v>8</v>
      </c>
      <c r="L22" s="704" t="s">
        <v>332</v>
      </c>
      <c r="M22" s="704">
        <v>148</v>
      </c>
      <c r="N22" s="704">
        <v>12</v>
      </c>
      <c r="O22" s="704">
        <v>9</v>
      </c>
      <c r="P22" s="1049">
        <f>SUM(Q22:S22)</f>
        <v>12</v>
      </c>
      <c r="Q22" s="704">
        <v>11</v>
      </c>
      <c r="R22" s="704">
        <v>1</v>
      </c>
      <c r="S22" s="703" t="s">
        <v>332</v>
      </c>
      <c r="T22" s="21"/>
    </row>
    <row r="23" spans="1:20" ht="19.5" customHeight="1">
      <c r="A23" s="701"/>
      <c r="B23" s="700" t="s">
        <v>53</v>
      </c>
      <c r="C23" s="1049">
        <f>SUM(D23,J23,P23)</f>
        <v>1210</v>
      </c>
      <c r="D23" s="1049">
        <f>SUM(E23:I23)</f>
        <v>920</v>
      </c>
      <c r="E23" s="704">
        <v>9</v>
      </c>
      <c r="F23" s="704">
        <v>690</v>
      </c>
      <c r="G23" s="704">
        <v>213</v>
      </c>
      <c r="H23" s="704" t="s">
        <v>332</v>
      </c>
      <c r="I23" s="704">
        <v>8</v>
      </c>
      <c r="J23" s="1049">
        <f>SUM(K23:O23)</f>
        <v>134</v>
      </c>
      <c r="K23" s="704">
        <v>11</v>
      </c>
      <c r="L23" s="704">
        <v>1</v>
      </c>
      <c r="M23" s="704">
        <v>68</v>
      </c>
      <c r="N23" s="704">
        <v>33</v>
      </c>
      <c r="O23" s="704">
        <v>21</v>
      </c>
      <c r="P23" s="1049">
        <f>SUM(Q23:S23)</f>
        <v>156</v>
      </c>
      <c r="Q23" s="704">
        <v>24</v>
      </c>
      <c r="R23" s="704">
        <v>132</v>
      </c>
      <c r="S23" s="703" t="s">
        <v>332</v>
      </c>
      <c r="T23" s="21"/>
    </row>
    <row r="24" spans="1:20" ht="19.5" customHeight="1">
      <c r="A24" s="701"/>
      <c r="B24" s="700"/>
      <c r="C24" s="1049"/>
      <c r="D24" s="1049"/>
      <c r="E24" s="704"/>
      <c r="F24" s="704"/>
      <c r="G24" s="704"/>
      <c r="H24" s="704"/>
      <c r="I24" s="704"/>
      <c r="J24" s="1049"/>
      <c r="K24" s="704"/>
      <c r="L24" s="704"/>
      <c r="M24" s="704"/>
      <c r="N24" s="704"/>
      <c r="O24" s="704"/>
      <c r="P24" s="1049"/>
      <c r="Q24" s="704"/>
      <c r="R24" s="704"/>
      <c r="S24" s="703"/>
      <c r="T24" s="21"/>
    </row>
    <row r="25" spans="1:20" ht="19.5" customHeight="1">
      <c r="A25" s="699" t="s">
        <v>59</v>
      </c>
      <c r="B25" s="700" t="s">
        <v>55</v>
      </c>
      <c r="C25" s="1049">
        <f aca="true" t="shared" si="6" ref="C25:S25">SUM(C26:C27)</f>
        <v>1494</v>
      </c>
      <c r="D25" s="1049">
        <f t="shared" si="6"/>
        <v>1104</v>
      </c>
      <c r="E25" s="704">
        <f t="shared" si="6"/>
        <v>61</v>
      </c>
      <c r="F25" s="704">
        <f t="shared" si="6"/>
        <v>785</v>
      </c>
      <c r="G25" s="704">
        <f t="shared" si="6"/>
        <v>239</v>
      </c>
      <c r="H25" s="704">
        <f t="shared" si="6"/>
        <v>3</v>
      </c>
      <c r="I25" s="704">
        <f t="shared" si="6"/>
        <v>16</v>
      </c>
      <c r="J25" s="1049">
        <f t="shared" si="6"/>
        <v>292</v>
      </c>
      <c r="K25" s="704">
        <f t="shared" si="6"/>
        <v>21</v>
      </c>
      <c r="L25" s="704">
        <f t="shared" si="6"/>
        <v>0</v>
      </c>
      <c r="M25" s="704">
        <f t="shared" si="6"/>
        <v>196</v>
      </c>
      <c r="N25" s="704">
        <f t="shared" si="6"/>
        <v>62</v>
      </c>
      <c r="O25" s="704">
        <f t="shared" si="6"/>
        <v>13</v>
      </c>
      <c r="P25" s="1049">
        <f t="shared" si="6"/>
        <v>98</v>
      </c>
      <c r="Q25" s="704">
        <f t="shared" si="6"/>
        <v>25</v>
      </c>
      <c r="R25" s="704">
        <f t="shared" si="6"/>
        <v>72</v>
      </c>
      <c r="S25" s="705">
        <f t="shared" si="6"/>
        <v>1</v>
      </c>
      <c r="T25" s="21"/>
    </row>
    <row r="26" spans="1:20" ht="19.5" customHeight="1">
      <c r="A26" s="701"/>
      <c r="B26" s="700" t="s">
        <v>56</v>
      </c>
      <c r="C26" s="1049">
        <f>SUM(D26,J26,P26)</f>
        <v>383</v>
      </c>
      <c r="D26" s="1049">
        <f>SUM(E26:I26)</f>
        <v>196</v>
      </c>
      <c r="E26" s="704">
        <v>44</v>
      </c>
      <c r="F26" s="704">
        <v>91</v>
      </c>
      <c r="G26" s="704">
        <v>57</v>
      </c>
      <c r="H26" s="704" t="s">
        <v>332</v>
      </c>
      <c r="I26" s="704">
        <v>4</v>
      </c>
      <c r="J26" s="1049">
        <f>SUM(K26:O26)</f>
        <v>174</v>
      </c>
      <c r="K26" s="704">
        <v>11</v>
      </c>
      <c r="L26" s="704" t="s">
        <v>332</v>
      </c>
      <c r="M26" s="704">
        <v>137</v>
      </c>
      <c r="N26" s="704">
        <v>19</v>
      </c>
      <c r="O26" s="704">
        <v>7</v>
      </c>
      <c r="P26" s="1049">
        <f>SUM(Q26:S26)</f>
        <v>13</v>
      </c>
      <c r="Q26" s="704">
        <v>13</v>
      </c>
      <c r="R26" s="704" t="s">
        <v>332</v>
      </c>
      <c r="S26" s="703" t="s">
        <v>332</v>
      </c>
      <c r="T26" s="21"/>
    </row>
    <row r="27" spans="1:20" ht="19.5" customHeight="1">
      <c r="A27" s="701"/>
      <c r="B27" s="700" t="s">
        <v>53</v>
      </c>
      <c r="C27" s="1049">
        <f>SUM(D27,J27,P27)</f>
        <v>1111</v>
      </c>
      <c r="D27" s="1049">
        <f>SUM(E27:I27)</f>
        <v>908</v>
      </c>
      <c r="E27" s="704">
        <v>17</v>
      </c>
      <c r="F27" s="704">
        <v>694</v>
      </c>
      <c r="G27" s="704">
        <v>182</v>
      </c>
      <c r="H27" s="704">
        <v>3</v>
      </c>
      <c r="I27" s="704">
        <v>12</v>
      </c>
      <c r="J27" s="1049">
        <f>SUM(K27:O27)</f>
        <v>118</v>
      </c>
      <c r="K27" s="704">
        <v>10</v>
      </c>
      <c r="L27" s="704" t="s">
        <v>332</v>
      </c>
      <c r="M27" s="704">
        <v>59</v>
      </c>
      <c r="N27" s="704">
        <v>43</v>
      </c>
      <c r="O27" s="704">
        <v>6</v>
      </c>
      <c r="P27" s="1049">
        <f>SUM(Q27:S27)</f>
        <v>85</v>
      </c>
      <c r="Q27" s="704">
        <v>12</v>
      </c>
      <c r="R27" s="704">
        <v>72</v>
      </c>
      <c r="S27" s="703">
        <v>1</v>
      </c>
      <c r="T27" s="21"/>
    </row>
    <row r="28" spans="1:20" ht="19.5" customHeight="1">
      <c r="A28" s="701"/>
      <c r="B28" s="700"/>
      <c r="C28" s="1049"/>
      <c r="D28" s="1049"/>
      <c r="E28" s="704"/>
      <c r="F28" s="704"/>
      <c r="G28" s="704"/>
      <c r="H28" s="704"/>
      <c r="I28" s="704"/>
      <c r="J28" s="1049"/>
      <c r="K28" s="704"/>
      <c r="L28" s="704"/>
      <c r="M28" s="704"/>
      <c r="N28" s="704"/>
      <c r="O28" s="704"/>
      <c r="P28" s="1049"/>
      <c r="Q28" s="704"/>
      <c r="R28" s="704"/>
      <c r="S28" s="703"/>
      <c r="T28" s="21"/>
    </row>
    <row r="29" spans="1:20" ht="19.5" customHeight="1">
      <c r="A29" s="699" t="s">
        <v>60</v>
      </c>
      <c r="B29" s="700" t="s">
        <v>55</v>
      </c>
      <c r="C29" s="1049">
        <f aca="true" t="shared" si="7" ref="C29:S29">SUM(C30:C31)</f>
        <v>1546</v>
      </c>
      <c r="D29" s="1049">
        <f t="shared" si="7"/>
        <v>1220</v>
      </c>
      <c r="E29" s="704">
        <f t="shared" si="7"/>
        <v>86</v>
      </c>
      <c r="F29" s="704">
        <f t="shared" si="7"/>
        <v>836</v>
      </c>
      <c r="G29" s="704">
        <f t="shared" si="7"/>
        <v>268</v>
      </c>
      <c r="H29" s="704">
        <f t="shared" si="7"/>
        <v>4</v>
      </c>
      <c r="I29" s="704">
        <f t="shared" si="7"/>
        <v>26</v>
      </c>
      <c r="J29" s="1049">
        <f t="shared" si="7"/>
        <v>241</v>
      </c>
      <c r="K29" s="704">
        <f t="shared" si="7"/>
        <v>21</v>
      </c>
      <c r="L29" s="704">
        <f t="shared" si="7"/>
        <v>1</v>
      </c>
      <c r="M29" s="704">
        <f t="shared" si="7"/>
        <v>122</v>
      </c>
      <c r="N29" s="704">
        <f t="shared" si="7"/>
        <v>81</v>
      </c>
      <c r="O29" s="704">
        <f t="shared" si="7"/>
        <v>16</v>
      </c>
      <c r="P29" s="1049">
        <f t="shared" si="7"/>
        <v>85</v>
      </c>
      <c r="Q29" s="704">
        <f t="shared" si="7"/>
        <v>28</v>
      </c>
      <c r="R29" s="704">
        <f t="shared" si="7"/>
        <v>57</v>
      </c>
      <c r="S29" s="705">
        <f t="shared" si="7"/>
        <v>0</v>
      </c>
      <c r="T29" s="21"/>
    </row>
    <row r="30" spans="1:20" ht="19.5" customHeight="1">
      <c r="A30" s="701"/>
      <c r="B30" s="700" t="s">
        <v>56</v>
      </c>
      <c r="C30" s="1049">
        <f>SUM(D30,J30,P30)</f>
        <v>354</v>
      </c>
      <c r="D30" s="1049">
        <f>SUM(E30:I30)</f>
        <v>197</v>
      </c>
      <c r="E30" s="704">
        <v>50</v>
      </c>
      <c r="F30" s="704">
        <v>70</v>
      </c>
      <c r="G30" s="704">
        <v>73</v>
      </c>
      <c r="H30" s="704" t="s">
        <v>332</v>
      </c>
      <c r="I30" s="704">
        <v>4</v>
      </c>
      <c r="J30" s="1049">
        <f>SUM(K30:O30)</f>
        <v>145</v>
      </c>
      <c r="K30" s="704">
        <v>9</v>
      </c>
      <c r="L30" s="704" t="s">
        <v>332</v>
      </c>
      <c r="M30" s="704">
        <v>99</v>
      </c>
      <c r="N30" s="704">
        <v>26</v>
      </c>
      <c r="O30" s="704">
        <v>11</v>
      </c>
      <c r="P30" s="1049">
        <f>SUM(Q30:S30)</f>
        <v>12</v>
      </c>
      <c r="Q30" s="704">
        <v>12</v>
      </c>
      <c r="R30" s="704" t="s">
        <v>332</v>
      </c>
      <c r="S30" s="703" t="s">
        <v>332</v>
      </c>
      <c r="T30" s="21"/>
    </row>
    <row r="31" spans="1:20" ht="19.5" customHeight="1">
      <c r="A31" s="701"/>
      <c r="B31" s="700" t="s">
        <v>53</v>
      </c>
      <c r="C31" s="1049">
        <f>SUM(D31,J31,P31)</f>
        <v>1192</v>
      </c>
      <c r="D31" s="1049">
        <f>SUM(E31:I31)</f>
        <v>1023</v>
      </c>
      <c r="E31" s="704">
        <v>36</v>
      </c>
      <c r="F31" s="704">
        <v>766</v>
      </c>
      <c r="G31" s="704">
        <v>195</v>
      </c>
      <c r="H31" s="704">
        <v>4</v>
      </c>
      <c r="I31" s="704">
        <v>22</v>
      </c>
      <c r="J31" s="1049">
        <f>SUM(K31:O31)</f>
        <v>96</v>
      </c>
      <c r="K31" s="704">
        <v>12</v>
      </c>
      <c r="L31" s="704">
        <v>1</v>
      </c>
      <c r="M31" s="704">
        <v>23</v>
      </c>
      <c r="N31" s="704">
        <v>55</v>
      </c>
      <c r="O31" s="704">
        <v>5</v>
      </c>
      <c r="P31" s="1049">
        <f>SUM(Q31:S31)</f>
        <v>73</v>
      </c>
      <c r="Q31" s="704">
        <v>16</v>
      </c>
      <c r="R31" s="704">
        <v>57</v>
      </c>
      <c r="S31" s="703" t="s">
        <v>332</v>
      </c>
      <c r="T31" s="21"/>
    </row>
    <row r="32" spans="1:20" ht="19.5" customHeight="1">
      <c r="A32" s="701"/>
      <c r="B32" s="700"/>
      <c r="C32" s="1049"/>
      <c r="D32" s="1049"/>
      <c r="E32" s="704"/>
      <c r="F32" s="704"/>
      <c r="G32" s="704"/>
      <c r="H32" s="704"/>
      <c r="I32" s="704"/>
      <c r="J32" s="1049"/>
      <c r="K32" s="704"/>
      <c r="L32" s="704"/>
      <c r="M32" s="704"/>
      <c r="N32" s="704"/>
      <c r="O32" s="704"/>
      <c r="P32" s="1049"/>
      <c r="Q32" s="704"/>
      <c r="R32" s="704"/>
      <c r="S32" s="703"/>
      <c r="T32" s="21"/>
    </row>
    <row r="33" spans="1:20" ht="19.5" customHeight="1">
      <c r="A33" s="699" t="s">
        <v>61</v>
      </c>
      <c r="B33" s="700" t="s">
        <v>55</v>
      </c>
      <c r="C33" s="1049">
        <f aca="true" t="shared" si="8" ref="C33:S33">SUM(C34:C35)</f>
        <v>1259</v>
      </c>
      <c r="D33" s="1049">
        <f t="shared" si="8"/>
        <v>1008</v>
      </c>
      <c r="E33" s="704">
        <f t="shared" si="8"/>
        <v>103</v>
      </c>
      <c r="F33" s="704">
        <f t="shared" si="8"/>
        <v>651</v>
      </c>
      <c r="G33" s="704">
        <f t="shared" si="8"/>
        <v>228</v>
      </c>
      <c r="H33" s="704">
        <f t="shared" si="8"/>
        <v>4</v>
      </c>
      <c r="I33" s="704">
        <f t="shared" si="8"/>
        <v>22</v>
      </c>
      <c r="J33" s="1049">
        <f t="shared" si="8"/>
        <v>180</v>
      </c>
      <c r="K33" s="704">
        <f t="shared" si="8"/>
        <v>19</v>
      </c>
      <c r="L33" s="704">
        <f t="shared" si="8"/>
        <v>0</v>
      </c>
      <c r="M33" s="704">
        <f t="shared" si="8"/>
        <v>71</v>
      </c>
      <c r="N33" s="704">
        <f t="shared" si="8"/>
        <v>75</v>
      </c>
      <c r="O33" s="704">
        <f t="shared" si="8"/>
        <v>15</v>
      </c>
      <c r="P33" s="1049">
        <f t="shared" si="8"/>
        <v>71</v>
      </c>
      <c r="Q33" s="704">
        <f t="shared" si="8"/>
        <v>16</v>
      </c>
      <c r="R33" s="704">
        <f t="shared" si="8"/>
        <v>55</v>
      </c>
      <c r="S33" s="705">
        <f t="shared" si="8"/>
        <v>0</v>
      </c>
      <c r="T33" s="21"/>
    </row>
    <row r="34" spans="1:20" ht="19.5" customHeight="1">
      <c r="A34" s="701"/>
      <c r="B34" s="700" t="s">
        <v>56</v>
      </c>
      <c r="C34" s="1049">
        <f>SUM(D34,J34,P34)</f>
        <v>283</v>
      </c>
      <c r="D34" s="1049">
        <f>SUM(E34:I34)</f>
        <v>179</v>
      </c>
      <c r="E34" s="704">
        <v>57</v>
      </c>
      <c r="F34" s="704">
        <v>51</v>
      </c>
      <c r="G34" s="704">
        <v>65</v>
      </c>
      <c r="H34" s="704">
        <v>2</v>
      </c>
      <c r="I34" s="704">
        <v>4</v>
      </c>
      <c r="J34" s="1049">
        <f>SUM(K34:O34)</f>
        <v>95</v>
      </c>
      <c r="K34" s="704">
        <v>10</v>
      </c>
      <c r="L34" s="704" t="s">
        <v>332</v>
      </c>
      <c r="M34" s="704">
        <v>58</v>
      </c>
      <c r="N34" s="704">
        <v>16</v>
      </c>
      <c r="O34" s="704">
        <v>11</v>
      </c>
      <c r="P34" s="1049">
        <f>SUM(Q34:S34)</f>
        <v>9</v>
      </c>
      <c r="Q34" s="704">
        <v>6</v>
      </c>
      <c r="R34" s="704">
        <v>3</v>
      </c>
      <c r="S34" s="703" t="s">
        <v>332</v>
      </c>
      <c r="T34" s="21"/>
    </row>
    <row r="35" spans="1:20" ht="19.5" customHeight="1">
      <c r="A35" s="701"/>
      <c r="B35" s="700" t="s">
        <v>53</v>
      </c>
      <c r="C35" s="1049">
        <f>SUM(D35,J35,P35)</f>
        <v>976</v>
      </c>
      <c r="D35" s="1049">
        <f>SUM(E35:I35)</f>
        <v>829</v>
      </c>
      <c r="E35" s="704">
        <v>46</v>
      </c>
      <c r="F35" s="704">
        <v>600</v>
      </c>
      <c r="G35" s="704">
        <v>163</v>
      </c>
      <c r="H35" s="704">
        <v>2</v>
      </c>
      <c r="I35" s="704">
        <v>18</v>
      </c>
      <c r="J35" s="1049">
        <f>SUM(K35:O35)</f>
        <v>85</v>
      </c>
      <c r="K35" s="704">
        <v>9</v>
      </c>
      <c r="L35" s="704" t="s">
        <v>332</v>
      </c>
      <c r="M35" s="704">
        <v>13</v>
      </c>
      <c r="N35" s="704">
        <v>59</v>
      </c>
      <c r="O35" s="704">
        <v>4</v>
      </c>
      <c r="P35" s="1049">
        <f>SUM(Q35:S35)</f>
        <v>62</v>
      </c>
      <c r="Q35" s="704">
        <v>10</v>
      </c>
      <c r="R35" s="704">
        <v>52</v>
      </c>
      <c r="S35" s="703" t="s">
        <v>332</v>
      </c>
      <c r="T35" s="21"/>
    </row>
    <row r="36" spans="1:20" ht="19.5" customHeight="1">
      <c r="A36" s="701"/>
      <c r="B36" s="700"/>
      <c r="C36" s="1049"/>
      <c r="D36" s="1049"/>
      <c r="E36" s="704"/>
      <c r="F36" s="704"/>
      <c r="G36" s="704"/>
      <c r="H36" s="704"/>
      <c r="I36" s="704"/>
      <c r="J36" s="1049"/>
      <c r="K36" s="704"/>
      <c r="L36" s="704"/>
      <c r="M36" s="704"/>
      <c r="N36" s="704"/>
      <c r="O36" s="704"/>
      <c r="P36" s="1049"/>
      <c r="Q36" s="704"/>
      <c r="R36" s="704"/>
      <c r="S36" s="703"/>
      <c r="T36" s="21"/>
    </row>
    <row r="37" spans="1:20" ht="19.5" customHeight="1">
      <c r="A37" s="699" t="s">
        <v>62</v>
      </c>
      <c r="B37" s="700" t="s">
        <v>55</v>
      </c>
      <c r="C37" s="1049">
        <f aca="true" t="shared" si="9" ref="C37:S37">SUM(C38:C39)</f>
        <v>1005</v>
      </c>
      <c r="D37" s="1049">
        <f t="shared" si="9"/>
        <v>766</v>
      </c>
      <c r="E37" s="704">
        <f t="shared" si="9"/>
        <v>109</v>
      </c>
      <c r="F37" s="704">
        <f t="shared" si="9"/>
        <v>457</v>
      </c>
      <c r="G37" s="704">
        <f t="shared" si="9"/>
        <v>176</v>
      </c>
      <c r="H37" s="704">
        <f t="shared" si="9"/>
        <v>6</v>
      </c>
      <c r="I37" s="704">
        <f t="shared" si="9"/>
        <v>18</v>
      </c>
      <c r="J37" s="1049">
        <f t="shared" si="9"/>
        <v>183</v>
      </c>
      <c r="K37" s="704">
        <f t="shared" si="9"/>
        <v>23</v>
      </c>
      <c r="L37" s="704">
        <f t="shared" si="9"/>
        <v>0</v>
      </c>
      <c r="M37" s="704">
        <f t="shared" si="9"/>
        <v>40</v>
      </c>
      <c r="N37" s="704">
        <f t="shared" si="9"/>
        <v>84</v>
      </c>
      <c r="O37" s="704">
        <f t="shared" si="9"/>
        <v>36</v>
      </c>
      <c r="P37" s="1049">
        <f t="shared" si="9"/>
        <v>56</v>
      </c>
      <c r="Q37" s="704">
        <f t="shared" si="9"/>
        <v>17</v>
      </c>
      <c r="R37" s="704">
        <f t="shared" si="9"/>
        <v>38</v>
      </c>
      <c r="S37" s="705">
        <f t="shared" si="9"/>
        <v>1</v>
      </c>
      <c r="T37" s="21"/>
    </row>
    <row r="38" spans="1:20" ht="19.5" customHeight="1">
      <c r="A38" s="701"/>
      <c r="B38" s="700" t="s">
        <v>56</v>
      </c>
      <c r="C38" s="1049">
        <f>SUM(D38,J38,P38)</f>
        <v>256</v>
      </c>
      <c r="D38" s="1049">
        <f>SUM(E38:I38)</f>
        <v>145</v>
      </c>
      <c r="E38" s="704">
        <v>57</v>
      </c>
      <c r="F38" s="704">
        <v>38</v>
      </c>
      <c r="G38" s="704">
        <v>44</v>
      </c>
      <c r="H38" s="704" t="s">
        <v>332</v>
      </c>
      <c r="I38" s="704">
        <v>6</v>
      </c>
      <c r="J38" s="1049">
        <f>SUM(K38:O38)</f>
        <v>97</v>
      </c>
      <c r="K38" s="704">
        <v>12</v>
      </c>
      <c r="L38" s="704" t="s">
        <v>332</v>
      </c>
      <c r="M38" s="704">
        <v>37</v>
      </c>
      <c r="N38" s="704">
        <v>21</v>
      </c>
      <c r="O38" s="704">
        <v>27</v>
      </c>
      <c r="P38" s="1049">
        <f>SUM(Q38:S38)</f>
        <v>14</v>
      </c>
      <c r="Q38" s="704">
        <v>11</v>
      </c>
      <c r="R38" s="704">
        <v>3</v>
      </c>
      <c r="S38" s="703" t="s">
        <v>332</v>
      </c>
      <c r="T38" s="21"/>
    </row>
    <row r="39" spans="1:20" ht="19.5" customHeight="1">
      <c r="A39" s="701"/>
      <c r="B39" s="700" t="s">
        <v>53</v>
      </c>
      <c r="C39" s="1049">
        <f>SUM(D39,J39,P39)</f>
        <v>749</v>
      </c>
      <c r="D39" s="1049">
        <f>SUM(E39:I39)</f>
        <v>621</v>
      </c>
      <c r="E39" s="704">
        <v>52</v>
      </c>
      <c r="F39" s="704">
        <v>419</v>
      </c>
      <c r="G39" s="704">
        <v>132</v>
      </c>
      <c r="H39" s="704">
        <v>6</v>
      </c>
      <c r="I39" s="704">
        <v>12</v>
      </c>
      <c r="J39" s="1049">
        <f>SUM(K39:O39)</f>
        <v>86</v>
      </c>
      <c r="K39" s="704">
        <v>11</v>
      </c>
      <c r="L39" s="704" t="s">
        <v>332</v>
      </c>
      <c r="M39" s="704">
        <v>3</v>
      </c>
      <c r="N39" s="704">
        <v>63</v>
      </c>
      <c r="O39" s="704">
        <v>9</v>
      </c>
      <c r="P39" s="1049">
        <f>SUM(Q39:S39)</f>
        <v>42</v>
      </c>
      <c r="Q39" s="704">
        <v>6</v>
      </c>
      <c r="R39" s="704">
        <v>35</v>
      </c>
      <c r="S39" s="703">
        <v>1</v>
      </c>
      <c r="T39" s="21"/>
    </row>
    <row r="40" spans="1:20" ht="19.5" customHeight="1">
      <c r="A40" s="701"/>
      <c r="B40" s="700"/>
      <c r="C40" s="1049"/>
      <c r="D40" s="1049"/>
      <c r="E40" s="704"/>
      <c r="F40" s="704"/>
      <c r="G40" s="704"/>
      <c r="H40" s="704"/>
      <c r="I40" s="704"/>
      <c r="J40" s="1049"/>
      <c r="K40" s="704"/>
      <c r="L40" s="704"/>
      <c r="M40" s="704"/>
      <c r="N40" s="704"/>
      <c r="O40" s="704"/>
      <c r="P40" s="1049"/>
      <c r="Q40" s="704"/>
      <c r="R40" s="704"/>
      <c r="S40" s="703"/>
      <c r="T40" s="21"/>
    </row>
    <row r="41" spans="1:20" ht="19.5" customHeight="1">
      <c r="A41" s="699" t="s">
        <v>63</v>
      </c>
      <c r="B41" s="700" t="s">
        <v>55</v>
      </c>
      <c r="C41" s="1049">
        <f aca="true" t="shared" si="10" ref="C41:S41">SUM(C42:C43)</f>
        <v>559</v>
      </c>
      <c r="D41" s="1049">
        <f t="shared" si="10"/>
        <v>371</v>
      </c>
      <c r="E41" s="704">
        <f t="shared" si="10"/>
        <v>77</v>
      </c>
      <c r="F41" s="704">
        <f t="shared" si="10"/>
        <v>210</v>
      </c>
      <c r="G41" s="704">
        <f t="shared" si="10"/>
        <v>70</v>
      </c>
      <c r="H41" s="704">
        <f t="shared" si="10"/>
        <v>1</v>
      </c>
      <c r="I41" s="704">
        <f t="shared" si="10"/>
        <v>13</v>
      </c>
      <c r="J41" s="1049">
        <f t="shared" si="10"/>
        <v>124</v>
      </c>
      <c r="K41" s="704">
        <f t="shared" si="10"/>
        <v>19</v>
      </c>
      <c r="L41" s="704">
        <f t="shared" si="10"/>
        <v>0</v>
      </c>
      <c r="M41" s="704">
        <f t="shared" si="10"/>
        <v>18</v>
      </c>
      <c r="N41" s="704">
        <f t="shared" si="10"/>
        <v>83</v>
      </c>
      <c r="O41" s="704">
        <f t="shared" si="10"/>
        <v>4</v>
      </c>
      <c r="P41" s="1049">
        <f t="shared" si="10"/>
        <v>64</v>
      </c>
      <c r="Q41" s="704">
        <f t="shared" si="10"/>
        <v>13</v>
      </c>
      <c r="R41" s="704">
        <f t="shared" si="10"/>
        <v>51</v>
      </c>
      <c r="S41" s="705">
        <f t="shared" si="10"/>
        <v>0</v>
      </c>
      <c r="T41" s="21"/>
    </row>
    <row r="42" spans="1:20" ht="19.5" customHeight="1">
      <c r="A42" s="701"/>
      <c r="B42" s="700" t="s">
        <v>56</v>
      </c>
      <c r="C42" s="1049">
        <f>SUM(D42,J42,P42)</f>
        <v>189</v>
      </c>
      <c r="D42" s="1049">
        <f>SUM(E42:I42)</f>
        <v>101</v>
      </c>
      <c r="E42" s="704">
        <v>41</v>
      </c>
      <c r="F42" s="704">
        <v>48</v>
      </c>
      <c r="G42" s="704">
        <v>10</v>
      </c>
      <c r="H42" s="704">
        <v>1</v>
      </c>
      <c r="I42" s="704">
        <v>1</v>
      </c>
      <c r="J42" s="1049">
        <f>SUM(K42:O42)</f>
        <v>74</v>
      </c>
      <c r="K42" s="704">
        <v>12</v>
      </c>
      <c r="L42" s="704" t="s">
        <v>332</v>
      </c>
      <c r="M42" s="704">
        <v>18</v>
      </c>
      <c r="N42" s="704">
        <v>41</v>
      </c>
      <c r="O42" s="704">
        <v>3</v>
      </c>
      <c r="P42" s="1049">
        <f>SUM(Q42:S42)</f>
        <v>14</v>
      </c>
      <c r="Q42" s="704">
        <v>3</v>
      </c>
      <c r="R42" s="704">
        <v>11</v>
      </c>
      <c r="S42" s="703" t="s">
        <v>332</v>
      </c>
      <c r="T42" s="21"/>
    </row>
    <row r="43" spans="1:20" ht="19.5" customHeight="1">
      <c r="A43" s="701"/>
      <c r="B43" s="700" t="s">
        <v>53</v>
      </c>
      <c r="C43" s="1049">
        <f>SUM(D43,J43,P43)</f>
        <v>370</v>
      </c>
      <c r="D43" s="1049">
        <f>SUM(E43:I43)</f>
        <v>270</v>
      </c>
      <c r="E43" s="704">
        <v>36</v>
      </c>
      <c r="F43" s="704">
        <v>162</v>
      </c>
      <c r="G43" s="704">
        <v>60</v>
      </c>
      <c r="H43" s="704" t="s">
        <v>332</v>
      </c>
      <c r="I43" s="704">
        <v>12</v>
      </c>
      <c r="J43" s="1049">
        <f>SUM(K43:O43)</f>
        <v>50</v>
      </c>
      <c r="K43" s="704">
        <v>7</v>
      </c>
      <c r="L43" s="704" t="s">
        <v>332</v>
      </c>
      <c r="M43" s="704" t="s">
        <v>332</v>
      </c>
      <c r="N43" s="704">
        <v>42</v>
      </c>
      <c r="O43" s="704">
        <v>1</v>
      </c>
      <c r="P43" s="1049">
        <f>SUM(Q43:S43)</f>
        <v>50</v>
      </c>
      <c r="Q43" s="704">
        <v>10</v>
      </c>
      <c r="R43" s="704">
        <v>40</v>
      </c>
      <c r="S43" s="703" t="s">
        <v>332</v>
      </c>
      <c r="T43" s="21"/>
    </row>
    <row r="44" spans="1:20" ht="19.5" customHeight="1">
      <c r="A44" s="701"/>
      <c r="B44" s="700"/>
      <c r="C44" s="1049"/>
      <c r="D44" s="1049"/>
      <c r="E44" s="704"/>
      <c r="F44" s="704"/>
      <c r="G44" s="704"/>
      <c r="H44" s="704"/>
      <c r="I44" s="704"/>
      <c r="J44" s="1049"/>
      <c r="K44" s="704"/>
      <c r="L44" s="704"/>
      <c r="M44" s="704"/>
      <c r="N44" s="704"/>
      <c r="O44" s="704"/>
      <c r="P44" s="1049"/>
      <c r="Q44" s="704"/>
      <c r="R44" s="704"/>
      <c r="S44" s="703"/>
      <c r="T44" s="21"/>
    </row>
    <row r="45" spans="1:20" ht="19.5" customHeight="1">
      <c r="A45" s="699" t="s">
        <v>64</v>
      </c>
      <c r="B45" s="700" t="s">
        <v>55</v>
      </c>
      <c r="C45" s="1049">
        <f aca="true" t="shared" si="11" ref="C45:S45">SUM(C46:C47)</f>
        <v>366</v>
      </c>
      <c r="D45" s="1049">
        <f t="shared" si="11"/>
        <v>204</v>
      </c>
      <c r="E45" s="704">
        <f t="shared" si="11"/>
        <v>53</v>
      </c>
      <c r="F45" s="704">
        <f t="shared" si="11"/>
        <v>116</v>
      </c>
      <c r="G45" s="704">
        <f t="shared" si="11"/>
        <v>33</v>
      </c>
      <c r="H45" s="704">
        <f t="shared" si="11"/>
        <v>0</v>
      </c>
      <c r="I45" s="704">
        <f t="shared" si="11"/>
        <v>2</v>
      </c>
      <c r="J45" s="1049">
        <f t="shared" si="11"/>
        <v>85</v>
      </c>
      <c r="K45" s="704">
        <f t="shared" si="11"/>
        <v>10</v>
      </c>
      <c r="L45" s="704">
        <f t="shared" si="11"/>
        <v>0</v>
      </c>
      <c r="M45" s="704">
        <f t="shared" si="11"/>
        <v>8</v>
      </c>
      <c r="N45" s="704">
        <f t="shared" si="11"/>
        <v>66</v>
      </c>
      <c r="O45" s="704">
        <f t="shared" si="11"/>
        <v>1</v>
      </c>
      <c r="P45" s="1049">
        <f t="shared" si="11"/>
        <v>77</v>
      </c>
      <c r="Q45" s="704">
        <f t="shared" si="11"/>
        <v>12</v>
      </c>
      <c r="R45" s="704">
        <f t="shared" si="11"/>
        <v>64</v>
      </c>
      <c r="S45" s="705">
        <f t="shared" si="11"/>
        <v>1</v>
      </c>
      <c r="T45" s="21"/>
    </row>
    <row r="46" spans="1:20" ht="19.5" customHeight="1">
      <c r="A46" s="701"/>
      <c r="B46" s="700" t="s">
        <v>56</v>
      </c>
      <c r="C46" s="1049">
        <f>SUM(D46,J46,P46)</f>
        <v>141</v>
      </c>
      <c r="D46" s="1049">
        <f>SUM(E46:I46)</f>
        <v>73</v>
      </c>
      <c r="E46" s="704">
        <v>28</v>
      </c>
      <c r="F46" s="704">
        <v>39</v>
      </c>
      <c r="G46" s="704">
        <v>6</v>
      </c>
      <c r="H46" s="704" t="s">
        <v>332</v>
      </c>
      <c r="I46" s="704" t="s">
        <v>332</v>
      </c>
      <c r="J46" s="1049">
        <f>SUM(K46:O46)</f>
        <v>46</v>
      </c>
      <c r="K46" s="704">
        <v>10</v>
      </c>
      <c r="L46" s="704" t="s">
        <v>332</v>
      </c>
      <c r="M46" s="704">
        <v>6</v>
      </c>
      <c r="N46" s="704">
        <v>30</v>
      </c>
      <c r="O46" s="704" t="s">
        <v>332</v>
      </c>
      <c r="P46" s="1049">
        <f>SUM(Q46:S46)</f>
        <v>22</v>
      </c>
      <c r="Q46" s="704">
        <v>6</v>
      </c>
      <c r="R46" s="704">
        <v>16</v>
      </c>
      <c r="S46" s="703" t="s">
        <v>332</v>
      </c>
      <c r="T46" s="21"/>
    </row>
    <row r="47" spans="1:20" ht="19.5" customHeight="1">
      <c r="A47" s="701"/>
      <c r="B47" s="700" t="s">
        <v>53</v>
      </c>
      <c r="C47" s="1049">
        <f>SUM(D47,J47,P47)</f>
        <v>225</v>
      </c>
      <c r="D47" s="1049">
        <f>SUM(E47:I47)</f>
        <v>131</v>
      </c>
      <c r="E47" s="704">
        <v>25</v>
      </c>
      <c r="F47" s="704">
        <v>77</v>
      </c>
      <c r="G47" s="704">
        <v>27</v>
      </c>
      <c r="H47" s="704" t="s">
        <v>332</v>
      </c>
      <c r="I47" s="704">
        <v>2</v>
      </c>
      <c r="J47" s="1049">
        <f>SUM(K47:O47)</f>
        <v>39</v>
      </c>
      <c r="K47" s="704" t="s">
        <v>332</v>
      </c>
      <c r="L47" s="704" t="s">
        <v>332</v>
      </c>
      <c r="M47" s="704">
        <v>2</v>
      </c>
      <c r="N47" s="704">
        <v>36</v>
      </c>
      <c r="O47" s="704">
        <v>1</v>
      </c>
      <c r="P47" s="1049">
        <f>SUM(Q47:S47)</f>
        <v>55</v>
      </c>
      <c r="Q47" s="704">
        <v>6</v>
      </c>
      <c r="R47" s="704">
        <v>48</v>
      </c>
      <c r="S47" s="703">
        <v>1</v>
      </c>
      <c r="T47" s="21"/>
    </row>
    <row r="48" spans="1:20" ht="19.5" customHeight="1">
      <c r="A48" s="701"/>
      <c r="B48" s="700"/>
      <c r="C48" s="1049"/>
      <c r="D48" s="1049"/>
      <c r="E48" s="704"/>
      <c r="F48" s="704"/>
      <c r="G48" s="704"/>
      <c r="H48" s="704"/>
      <c r="I48" s="704"/>
      <c r="J48" s="1049"/>
      <c r="K48" s="704"/>
      <c r="L48" s="704"/>
      <c r="M48" s="704"/>
      <c r="N48" s="704"/>
      <c r="O48" s="704"/>
      <c r="P48" s="1049"/>
      <c r="Q48" s="704"/>
      <c r="R48" s="704"/>
      <c r="S48" s="703"/>
      <c r="T48" s="21"/>
    </row>
    <row r="49" spans="1:20" ht="19.5" customHeight="1">
      <c r="A49" s="699" t="s">
        <v>65</v>
      </c>
      <c r="B49" s="700" t="s">
        <v>55</v>
      </c>
      <c r="C49" s="1049">
        <f aca="true" t="shared" si="12" ref="C49:S49">SUM(C50:C51)</f>
        <v>268</v>
      </c>
      <c r="D49" s="1049">
        <f t="shared" si="12"/>
        <v>127</v>
      </c>
      <c r="E49" s="704">
        <f t="shared" si="12"/>
        <v>47</v>
      </c>
      <c r="F49" s="704">
        <f t="shared" si="12"/>
        <v>59</v>
      </c>
      <c r="G49" s="704">
        <f t="shared" si="12"/>
        <v>16</v>
      </c>
      <c r="H49" s="704">
        <f t="shared" si="12"/>
        <v>0</v>
      </c>
      <c r="I49" s="704">
        <f t="shared" si="12"/>
        <v>5</v>
      </c>
      <c r="J49" s="1049">
        <f t="shared" si="12"/>
        <v>51</v>
      </c>
      <c r="K49" s="704">
        <f t="shared" si="12"/>
        <v>3</v>
      </c>
      <c r="L49" s="704">
        <f t="shared" si="12"/>
        <v>0</v>
      </c>
      <c r="M49" s="704">
        <f t="shared" si="12"/>
        <v>6</v>
      </c>
      <c r="N49" s="704">
        <f t="shared" si="12"/>
        <v>42</v>
      </c>
      <c r="O49" s="704">
        <f t="shared" si="12"/>
        <v>0</v>
      </c>
      <c r="P49" s="1049">
        <f t="shared" si="12"/>
        <v>90</v>
      </c>
      <c r="Q49" s="704">
        <f t="shared" si="12"/>
        <v>4</v>
      </c>
      <c r="R49" s="704">
        <f t="shared" si="12"/>
        <v>86</v>
      </c>
      <c r="S49" s="705">
        <f t="shared" si="12"/>
        <v>0</v>
      </c>
      <c r="T49" s="21"/>
    </row>
    <row r="50" spans="1:20" ht="19.5" customHeight="1">
      <c r="A50" s="701"/>
      <c r="B50" s="700" t="s">
        <v>56</v>
      </c>
      <c r="C50" s="1049">
        <f>SUM(D50,J50,P50)</f>
        <v>114</v>
      </c>
      <c r="D50" s="1049">
        <f>SUM(E50:I50)</f>
        <v>54</v>
      </c>
      <c r="E50" s="704">
        <v>25</v>
      </c>
      <c r="F50" s="704">
        <v>28</v>
      </c>
      <c r="G50" s="704">
        <v>1</v>
      </c>
      <c r="H50" s="704" t="s">
        <v>332</v>
      </c>
      <c r="I50" s="704" t="s">
        <v>332</v>
      </c>
      <c r="J50" s="1049">
        <f>SUM(K50:O50)</f>
        <v>29</v>
      </c>
      <c r="K50" s="704">
        <v>2</v>
      </c>
      <c r="L50" s="704" t="s">
        <v>332</v>
      </c>
      <c r="M50" s="704">
        <v>5</v>
      </c>
      <c r="N50" s="704">
        <v>22</v>
      </c>
      <c r="O50" s="704" t="s">
        <v>332</v>
      </c>
      <c r="P50" s="1049">
        <f>SUM(Q50:S50)</f>
        <v>31</v>
      </c>
      <c r="Q50" s="704">
        <v>2</v>
      </c>
      <c r="R50" s="704">
        <v>29</v>
      </c>
      <c r="S50" s="703" t="s">
        <v>332</v>
      </c>
      <c r="T50" s="21"/>
    </row>
    <row r="51" spans="1:20" ht="19.5" customHeight="1">
      <c r="A51" s="701"/>
      <c r="B51" s="700" t="s">
        <v>53</v>
      </c>
      <c r="C51" s="1049">
        <f>SUM(D51,J51,P51)</f>
        <v>154</v>
      </c>
      <c r="D51" s="1049">
        <f>SUM(E51:I51)</f>
        <v>73</v>
      </c>
      <c r="E51" s="704">
        <v>22</v>
      </c>
      <c r="F51" s="704">
        <v>31</v>
      </c>
      <c r="G51" s="704">
        <v>15</v>
      </c>
      <c r="H51" s="704" t="s">
        <v>332</v>
      </c>
      <c r="I51" s="704">
        <v>5</v>
      </c>
      <c r="J51" s="1049">
        <f>SUM(K51:O51)</f>
        <v>22</v>
      </c>
      <c r="K51" s="704">
        <v>1</v>
      </c>
      <c r="L51" s="704" t="s">
        <v>332</v>
      </c>
      <c r="M51" s="704">
        <v>1</v>
      </c>
      <c r="N51" s="704">
        <v>20</v>
      </c>
      <c r="O51" s="704" t="s">
        <v>332</v>
      </c>
      <c r="P51" s="1049">
        <f>SUM(Q51:S51)</f>
        <v>59</v>
      </c>
      <c r="Q51" s="704">
        <v>2</v>
      </c>
      <c r="R51" s="704">
        <v>57</v>
      </c>
      <c r="S51" s="703" t="s">
        <v>332</v>
      </c>
      <c r="T51" s="21"/>
    </row>
    <row r="52" spans="1:20" ht="19.5" customHeight="1">
      <c r="A52" s="701"/>
      <c r="B52" s="700"/>
      <c r="C52" s="1049"/>
      <c r="D52" s="1049"/>
      <c r="E52" s="704"/>
      <c r="F52" s="704"/>
      <c r="G52" s="704"/>
      <c r="H52" s="704"/>
      <c r="I52" s="704"/>
      <c r="J52" s="1049"/>
      <c r="K52" s="704"/>
      <c r="L52" s="704"/>
      <c r="M52" s="704"/>
      <c r="N52" s="704"/>
      <c r="O52" s="704"/>
      <c r="P52" s="1049"/>
      <c r="Q52" s="704"/>
      <c r="R52" s="704"/>
      <c r="S52" s="703"/>
      <c r="T52" s="21"/>
    </row>
    <row r="53" spans="1:20" ht="19.5" customHeight="1">
      <c r="A53" s="699" t="s">
        <v>66</v>
      </c>
      <c r="B53" s="700" t="s">
        <v>55</v>
      </c>
      <c r="C53" s="1049">
        <f aca="true" t="shared" si="13" ref="C53:S53">SUM(C54:C55)</f>
        <v>208</v>
      </c>
      <c r="D53" s="1049">
        <f t="shared" si="13"/>
        <v>108</v>
      </c>
      <c r="E53" s="704">
        <f t="shared" si="13"/>
        <v>43</v>
      </c>
      <c r="F53" s="704">
        <f t="shared" si="13"/>
        <v>44</v>
      </c>
      <c r="G53" s="704">
        <f t="shared" si="13"/>
        <v>18</v>
      </c>
      <c r="H53" s="704">
        <f t="shared" si="13"/>
        <v>0</v>
      </c>
      <c r="I53" s="704">
        <f t="shared" si="13"/>
        <v>3</v>
      </c>
      <c r="J53" s="1049">
        <f t="shared" si="13"/>
        <v>19</v>
      </c>
      <c r="K53" s="704">
        <f t="shared" si="13"/>
        <v>0</v>
      </c>
      <c r="L53" s="704">
        <f t="shared" si="13"/>
        <v>0</v>
      </c>
      <c r="M53" s="704">
        <f t="shared" si="13"/>
        <v>1</v>
      </c>
      <c r="N53" s="704">
        <f t="shared" si="13"/>
        <v>17</v>
      </c>
      <c r="O53" s="704">
        <f t="shared" si="13"/>
        <v>1</v>
      </c>
      <c r="P53" s="1049">
        <f t="shared" si="13"/>
        <v>81</v>
      </c>
      <c r="Q53" s="704">
        <f t="shared" si="13"/>
        <v>3</v>
      </c>
      <c r="R53" s="704">
        <f t="shared" si="13"/>
        <v>78</v>
      </c>
      <c r="S53" s="705">
        <f t="shared" si="13"/>
        <v>0</v>
      </c>
      <c r="T53" s="21"/>
    </row>
    <row r="54" spans="1:20" ht="19.5" customHeight="1">
      <c r="A54" s="701"/>
      <c r="B54" s="700" t="s">
        <v>56</v>
      </c>
      <c r="C54" s="1049">
        <f>SUM(D54,J54,P54)</f>
        <v>89</v>
      </c>
      <c r="D54" s="1049">
        <f>SUM(E54:I54)</f>
        <v>51</v>
      </c>
      <c r="E54" s="704">
        <v>23</v>
      </c>
      <c r="F54" s="704">
        <v>22</v>
      </c>
      <c r="G54" s="704">
        <v>5</v>
      </c>
      <c r="H54" s="704" t="s">
        <v>332</v>
      </c>
      <c r="I54" s="704">
        <v>1</v>
      </c>
      <c r="J54" s="1049">
        <f>SUM(K54:O54)</f>
        <v>9</v>
      </c>
      <c r="K54" s="704" t="s">
        <v>332</v>
      </c>
      <c r="L54" s="704" t="s">
        <v>332</v>
      </c>
      <c r="M54" s="704" t="s">
        <v>332</v>
      </c>
      <c r="N54" s="704">
        <v>9</v>
      </c>
      <c r="O54" s="704" t="s">
        <v>332</v>
      </c>
      <c r="P54" s="1049">
        <f>SUM(Q54:S54)</f>
        <v>29</v>
      </c>
      <c r="Q54" s="704">
        <v>2</v>
      </c>
      <c r="R54" s="704">
        <v>27</v>
      </c>
      <c r="S54" s="703" t="s">
        <v>332</v>
      </c>
      <c r="T54" s="21"/>
    </row>
    <row r="55" spans="1:20" ht="19.5" customHeight="1">
      <c r="A55" s="701"/>
      <c r="B55" s="700" t="s">
        <v>53</v>
      </c>
      <c r="C55" s="1049">
        <f>SUM(D55,J55,P55)</f>
        <v>119</v>
      </c>
      <c r="D55" s="1049">
        <f>SUM(E55:I55)</f>
        <v>57</v>
      </c>
      <c r="E55" s="704">
        <v>20</v>
      </c>
      <c r="F55" s="704">
        <v>22</v>
      </c>
      <c r="G55" s="704">
        <v>13</v>
      </c>
      <c r="H55" s="704" t="s">
        <v>332</v>
      </c>
      <c r="I55" s="704">
        <v>2</v>
      </c>
      <c r="J55" s="1049">
        <f>SUM(K55:O55)</f>
        <v>10</v>
      </c>
      <c r="K55" s="704" t="s">
        <v>332</v>
      </c>
      <c r="L55" s="704" t="s">
        <v>332</v>
      </c>
      <c r="M55" s="704">
        <v>1</v>
      </c>
      <c r="N55" s="704">
        <v>8</v>
      </c>
      <c r="O55" s="704">
        <v>1</v>
      </c>
      <c r="P55" s="1049">
        <f>SUM(Q55:S55)</f>
        <v>52</v>
      </c>
      <c r="Q55" s="704">
        <v>1</v>
      </c>
      <c r="R55" s="704">
        <v>51</v>
      </c>
      <c r="S55" s="703" t="s">
        <v>332</v>
      </c>
      <c r="T55" s="21"/>
    </row>
    <row r="56" spans="1:20" ht="19.5" customHeight="1">
      <c r="A56" s="701"/>
      <c r="B56" s="700"/>
      <c r="C56" s="1049"/>
      <c r="D56" s="1049"/>
      <c r="E56" s="704"/>
      <c r="F56" s="704"/>
      <c r="G56" s="704"/>
      <c r="H56" s="704"/>
      <c r="I56" s="704"/>
      <c r="J56" s="1049"/>
      <c r="K56" s="704"/>
      <c r="L56" s="704"/>
      <c r="M56" s="704"/>
      <c r="N56" s="704"/>
      <c r="O56" s="704"/>
      <c r="P56" s="1049"/>
      <c r="Q56" s="704"/>
      <c r="R56" s="704"/>
      <c r="S56" s="703"/>
      <c r="T56" s="21"/>
    </row>
    <row r="57" spans="1:20" ht="19.5" customHeight="1">
      <c r="A57" s="699" t="s">
        <v>67</v>
      </c>
      <c r="B57" s="700" t="s">
        <v>55</v>
      </c>
      <c r="C57" s="1049">
        <f aca="true" t="shared" si="14" ref="C57:S57">SUM(C58:C59)</f>
        <v>99</v>
      </c>
      <c r="D57" s="1049">
        <f t="shared" si="14"/>
        <v>40</v>
      </c>
      <c r="E57" s="704">
        <f t="shared" si="14"/>
        <v>27</v>
      </c>
      <c r="F57" s="704">
        <f t="shared" si="14"/>
        <v>11</v>
      </c>
      <c r="G57" s="704">
        <f t="shared" si="14"/>
        <v>2</v>
      </c>
      <c r="H57" s="704">
        <f t="shared" si="14"/>
        <v>0</v>
      </c>
      <c r="I57" s="704">
        <f t="shared" si="14"/>
        <v>0</v>
      </c>
      <c r="J57" s="1049">
        <f t="shared" si="14"/>
        <v>15</v>
      </c>
      <c r="K57" s="704">
        <f t="shared" si="14"/>
        <v>0</v>
      </c>
      <c r="L57" s="704">
        <f t="shared" si="14"/>
        <v>0</v>
      </c>
      <c r="M57" s="704">
        <f t="shared" si="14"/>
        <v>1</v>
      </c>
      <c r="N57" s="704">
        <f t="shared" si="14"/>
        <v>14</v>
      </c>
      <c r="O57" s="704">
        <f t="shared" si="14"/>
        <v>0</v>
      </c>
      <c r="P57" s="1049">
        <f t="shared" si="14"/>
        <v>44</v>
      </c>
      <c r="Q57" s="704">
        <f t="shared" si="14"/>
        <v>0</v>
      </c>
      <c r="R57" s="704">
        <f t="shared" si="14"/>
        <v>44</v>
      </c>
      <c r="S57" s="705">
        <f t="shared" si="14"/>
        <v>0</v>
      </c>
      <c r="T57" s="21"/>
    </row>
    <row r="58" spans="1:20" ht="19.5" customHeight="1">
      <c r="A58" s="701"/>
      <c r="B58" s="700" t="s">
        <v>56</v>
      </c>
      <c r="C58" s="1049">
        <f>SUM(D58,J58,P58)</f>
        <v>43</v>
      </c>
      <c r="D58" s="1049">
        <f>SUM(E58:I58)</f>
        <v>14</v>
      </c>
      <c r="E58" s="704">
        <v>11</v>
      </c>
      <c r="F58" s="704">
        <v>3</v>
      </c>
      <c r="G58" s="704" t="s">
        <v>332</v>
      </c>
      <c r="H58" s="704" t="s">
        <v>332</v>
      </c>
      <c r="I58" s="704" t="s">
        <v>332</v>
      </c>
      <c r="J58" s="1049">
        <f>SUM(K58:O58)</f>
        <v>8</v>
      </c>
      <c r="K58" s="704" t="s">
        <v>332</v>
      </c>
      <c r="L58" s="704" t="s">
        <v>332</v>
      </c>
      <c r="M58" s="704">
        <v>1</v>
      </c>
      <c r="N58" s="704">
        <v>7</v>
      </c>
      <c r="O58" s="704" t="s">
        <v>332</v>
      </c>
      <c r="P58" s="1049">
        <f>SUM(Q58:S58)</f>
        <v>21</v>
      </c>
      <c r="Q58" s="704" t="s">
        <v>332</v>
      </c>
      <c r="R58" s="704">
        <v>21</v>
      </c>
      <c r="S58" s="703" t="s">
        <v>332</v>
      </c>
      <c r="T58" s="21"/>
    </row>
    <row r="59" spans="1:20" ht="19.5" customHeight="1">
      <c r="A59" s="701"/>
      <c r="B59" s="700" t="s">
        <v>53</v>
      </c>
      <c r="C59" s="1049">
        <f>SUM(D59,J59,P59)</f>
        <v>56</v>
      </c>
      <c r="D59" s="1049">
        <f>SUM(E59:I59)</f>
        <v>26</v>
      </c>
      <c r="E59" s="704">
        <v>16</v>
      </c>
      <c r="F59" s="704">
        <v>8</v>
      </c>
      <c r="G59" s="704">
        <v>2</v>
      </c>
      <c r="H59" s="704" t="s">
        <v>332</v>
      </c>
      <c r="I59" s="704" t="s">
        <v>332</v>
      </c>
      <c r="J59" s="1049">
        <f>SUM(K59:O59)</f>
        <v>7</v>
      </c>
      <c r="K59" s="704" t="s">
        <v>332</v>
      </c>
      <c r="L59" s="704" t="s">
        <v>332</v>
      </c>
      <c r="M59" s="704" t="s">
        <v>332</v>
      </c>
      <c r="N59" s="704">
        <v>7</v>
      </c>
      <c r="O59" s="704" t="s">
        <v>332</v>
      </c>
      <c r="P59" s="1049">
        <f>SUM(Q59:S59)</f>
        <v>23</v>
      </c>
      <c r="Q59" s="704" t="s">
        <v>332</v>
      </c>
      <c r="R59" s="704">
        <v>23</v>
      </c>
      <c r="S59" s="703" t="s">
        <v>332</v>
      </c>
      <c r="T59" s="21"/>
    </row>
    <row r="60" spans="1:20" ht="19.5" customHeight="1">
      <c r="A60" s="701"/>
      <c r="B60" s="700"/>
      <c r="C60" s="1049"/>
      <c r="D60" s="1049"/>
      <c r="E60" s="704"/>
      <c r="F60" s="704"/>
      <c r="G60" s="704"/>
      <c r="H60" s="704"/>
      <c r="I60" s="704"/>
      <c r="J60" s="1049"/>
      <c r="K60" s="704"/>
      <c r="L60" s="704"/>
      <c r="M60" s="704"/>
      <c r="N60" s="704"/>
      <c r="O60" s="704"/>
      <c r="P60" s="1049"/>
      <c r="Q60" s="704"/>
      <c r="R60" s="704"/>
      <c r="S60" s="703"/>
      <c r="T60" s="21"/>
    </row>
    <row r="61" spans="1:20" ht="19.5" customHeight="1">
      <c r="A61" s="699" t="s">
        <v>68</v>
      </c>
      <c r="B61" s="700" t="s">
        <v>55</v>
      </c>
      <c r="C61" s="1049">
        <f aca="true" t="shared" si="15" ref="C61:S61">SUM(C62:C63)</f>
        <v>46</v>
      </c>
      <c r="D61" s="1049">
        <f t="shared" si="15"/>
        <v>21</v>
      </c>
      <c r="E61" s="704">
        <f t="shared" si="15"/>
        <v>14</v>
      </c>
      <c r="F61" s="704">
        <f t="shared" si="15"/>
        <v>5</v>
      </c>
      <c r="G61" s="704">
        <f t="shared" si="15"/>
        <v>2</v>
      </c>
      <c r="H61" s="704">
        <f t="shared" si="15"/>
        <v>0</v>
      </c>
      <c r="I61" s="704">
        <f t="shared" si="15"/>
        <v>0</v>
      </c>
      <c r="J61" s="1049">
        <f t="shared" si="15"/>
        <v>0</v>
      </c>
      <c r="K61" s="704">
        <f t="shared" si="15"/>
        <v>0</v>
      </c>
      <c r="L61" s="704">
        <f t="shared" si="15"/>
        <v>0</v>
      </c>
      <c r="M61" s="704">
        <f t="shared" si="15"/>
        <v>0</v>
      </c>
      <c r="N61" s="704">
        <f t="shared" si="15"/>
        <v>0</v>
      </c>
      <c r="O61" s="704">
        <f t="shared" si="15"/>
        <v>0</v>
      </c>
      <c r="P61" s="1049">
        <f t="shared" si="15"/>
        <v>25</v>
      </c>
      <c r="Q61" s="704">
        <f t="shared" si="15"/>
        <v>1</v>
      </c>
      <c r="R61" s="704">
        <f t="shared" si="15"/>
        <v>24</v>
      </c>
      <c r="S61" s="705">
        <f t="shared" si="15"/>
        <v>0</v>
      </c>
      <c r="T61" s="21"/>
    </row>
    <row r="62" spans="1:20" ht="19.5" customHeight="1">
      <c r="A62" s="701"/>
      <c r="B62" s="700" t="s">
        <v>56</v>
      </c>
      <c r="C62" s="1049">
        <f>SUM(D62,J62,P62)</f>
        <v>16</v>
      </c>
      <c r="D62" s="1049">
        <f>SUM(E62:I62)</f>
        <v>7</v>
      </c>
      <c r="E62" s="704">
        <v>3</v>
      </c>
      <c r="F62" s="704">
        <v>4</v>
      </c>
      <c r="G62" s="704" t="s">
        <v>332</v>
      </c>
      <c r="H62" s="704" t="s">
        <v>332</v>
      </c>
      <c r="I62" s="704" t="s">
        <v>332</v>
      </c>
      <c r="J62" s="1049">
        <f>SUM(K62:O62)</f>
        <v>0</v>
      </c>
      <c r="K62" s="704" t="s">
        <v>332</v>
      </c>
      <c r="L62" s="704" t="s">
        <v>332</v>
      </c>
      <c r="M62" s="704" t="s">
        <v>332</v>
      </c>
      <c r="N62" s="704" t="s">
        <v>332</v>
      </c>
      <c r="O62" s="704" t="s">
        <v>332</v>
      </c>
      <c r="P62" s="1049">
        <f>SUM(Q62:S62)</f>
        <v>9</v>
      </c>
      <c r="Q62" s="704">
        <v>1</v>
      </c>
      <c r="R62" s="704">
        <v>8</v>
      </c>
      <c r="S62" s="703" t="s">
        <v>332</v>
      </c>
      <c r="T62" s="21"/>
    </row>
    <row r="63" spans="1:20" ht="19.5" customHeight="1">
      <c r="A63" s="701"/>
      <c r="B63" s="700" t="s">
        <v>53</v>
      </c>
      <c r="C63" s="1049">
        <f>SUM(D63,J63,P63)</f>
        <v>30</v>
      </c>
      <c r="D63" s="1049">
        <f>SUM(E63:I63)</f>
        <v>14</v>
      </c>
      <c r="E63" s="704">
        <v>11</v>
      </c>
      <c r="F63" s="704">
        <v>1</v>
      </c>
      <c r="G63" s="704">
        <v>2</v>
      </c>
      <c r="H63" s="704" t="s">
        <v>332</v>
      </c>
      <c r="I63" s="704" t="s">
        <v>332</v>
      </c>
      <c r="J63" s="1049">
        <f>SUM(K63:O63)</f>
        <v>0</v>
      </c>
      <c r="K63" s="704" t="s">
        <v>332</v>
      </c>
      <c r="L63" s="704" t="s">
        <v>332</v>
      </c>
      <c r="M63" s="704" t="s">
        <v>332</v>
      </c>
      <c r="N63" s="704" t="s">
        <v>332</v>
      </c>
      <c r="O63" s="704" t="s">
        <v>332</v>
      </c>
      <c r="P63" s="1049">
        <f>SUM(Q63:S63)</f>
        <v>16</v>
      </c>
      <c r="Q63" s="704" t="s">
        <v>332</v>
      </c>
      <c r="R63" s="704">
        <v>16</v>
      </c>
      <c r="S63" s="703" t="s">
        <v>332</v>
      </c>
      <c r="T63" s="21"/>
    </row>
    <row r="64" spans="1:20" ht="19.5" customHeight="1">
      <c r="A64" s="701"/>
      <c r="B64" s="700"/>
      <c r="C64" s="1022"/>
      <c r="D64" s="1022"/>
      <c r="E64" s="702"/>
      <c r="F64" s="702"/>
      <c r="G64" s="706"/>
      <c r="H64" s="706"/>
      <c r="I64" s="706"/>
      <c r="J64" s="1022"/>
      <c r="K64" s="706"/>
      <c r="L64" s="706"/>
      <c r="M64" s="706"/>
      <c r="N64" s="706"/>
      <c r="O64" s="706"/>
      <c r="P64" s="1022"/>
      <c r="Q64" s="706"/>
      <c r="R64" s="702"/>
      <c r="S64" s="703" t="s">
        <v>332</v>
      </c>
      <c r="T64" s="21"/>
    </row>
    <row r="65" spans="1:20" ht="19.5" customHeight="1">
      <c r="A65" s="699" t="s">
        <v>69</v>
      </c>
      <c r="B65" s="700" t="s">
        <v>55</v>
      </c>
      <c r="C65" s="1050">
        <v>43.7</v>
      </c>
      <c r="D65" s="1157">
        <v>43.8</v>
      </c>
      <c r="E65" s="707">
        <v>57.4</v>
      </c>
      <c r="F65" s="707">
        <v>42.2</v>
      </c>
      <c r="G65" s="707">
        <v>41</v>
      </c>
      <c r="H65" s="707">
        <v>52.3</v>
      </c>
      <c r="I65" s="707">
        <v>49.8</v>
      </c>
      <c r="J65" s="1157">
        <v>36.8</v>
      </c>
      <c r="K65" s="707">
        <v>45</v>
      </c>
      <c r="L65" s="707">
        <v>25</v>
      </c>
      <c r="M65" s="707">
        <v>38.5</v>
      </c>
      <c r="N65" s="707">
        <v>50.7</v>
      </c>
      <c r="O65" s="707">
        <v>43.1</v>
      </c>
      <c r="P65" s="1157" t="s">
        <v>835</v>
      </c>
      <c r="Q65" s="707">
        <v>43.4</v>
      </c>
      <c r="R65" s="707">
        <v>52.3</v>
      </c>
      <c r="S65" s="709">
        <v>54.8</v>
      </c>
      <c r="T65" s="21"/>
    </row>
    <row r="66" spans="1:20" ht="19.5" customHeight="1">
      <c r="A66" s="699" t="s">
        <v>70</v>
      </c>
      <c r="B66" s="700" t="s">
        <v>56</v>
      </c>
      <c r="C66" s="1050">
        <v>45.5</v>
      </c>
      <c r="D66" s="1157">
        <v>46</v>
      </c>
      <c r="E66" s="707">
        <v>55.5</v>
      </c>
      <c r="F66" s="707">
        <v>42.1</v>
      </c>
      <c r="G66" s="707">
        <v>41.3</v>
      </c>
      <c r="H66" s="707">
        <v>55.3</v>
      </c>
      <c r="I66" s="707">
        <v>48.3</v>
      </c>
      <c r="J66" s="1157">
        <v>41.6</v>
      </c>
      <c r="K66" s="707">
        <v>50.3</v>
      </c>
      <c r="L66" s="707">
        <v>25.1</v>
      </c>
      <c r="M66" s="707">
        <v>40.8</v>
      </c>
      <c r="N66" s="707">
        <v>54.6</v>
      </c>
      <c r="O66" s="707">
        <v>45.6</v>
      </c>
      <c r="P66" s="1157" t="s">
        <v>835</v>
      </c>
      <c r="Q66" s="707">
        <v>45.1</v>
      </c>
      <c r="R66" s="707">
        <v>70.7</v>
      </c>
      <c r="S66" s="709" t="s">
        <v>332</v>
      </c>
      <c r="T66" s="21"/>
    </row>
    <row r="67" spans="1:20" ht="19.5" customHeight="1" thickBot="1">
      <c r="A67" s="710" t="s">
        <v>70</v>
      </c>
      <c r="B67" s="711" t="s">
        <v>53</v>
      </c>
      <c r="C67" s="1051">
        <v>43.1</v>
      </c>
      <c r="D67" s="1158">
        <v>43.2</v>
      </c>
      <c r="E67" s="712">
        <v>60</v>
      </c>
      <c r="F67" s="712">
        <v>42.3</v>
      </c>
      <c r="G67" s="712">
        <v>40.9</v>
      </c>
      <c r="H67" s="712">
        <v>51.7</v>
      </c>
      <c r="I67" s="712">
        <v>50.2</v>
      </c>
      <c r="J67" s="1158">
        <v>33.5</v>
      </c>
      <c r="K67" s="712">
        <v>40.5</v>
      </c>
      <c r="L67" s="712">
        <v>25</v>
      </c>
      <c r="M67" s="712">
        <v>34.5</v>
      </c>
      <c r="N67" s="712">
        <v>48.8</v>
      </c>
      <c r="O67" s="712">
        <v>40.1</v>
      </c>
      <c r="P67" s="1158" t="s">
        <v>835</v>
      </c>
      <c r="Q67" s="712">
        <v>42.2</v>
      </c>
      <c r="R67" s="712">
        <v>49.4</v>
      </c>
      <c r="S67" s="714">
        <v>54.8</v>
      </c>
      <c r="T67" s="21"/>
    </row>
    <row r="68" spans="1:28" ht="14.25">
      <c r="A68" s="21"/>
      <c r="B68" s="21"/>
      <c r="C68" s="21"/>
      <c r="D68" s="1225"/>
      <c r="E68" s="21"/>
      <c r="F68" s="21"/>
      <c r="G68" s="21"/>
      <c r="H68" s="21"/>
      <c r="I68" s="21"/>
      <c r="J68" s="1225"/>
      <c r="K68" s="21"/>
      <c r="L68" s="21"/>
      <c r="M68" s="21"/>
      <c r="N68" s="21"/>
      <c r="O68" s="21"/>
      <c r="P68" s="1225"/>
      <c r="Q68" s="21"/>
      <c r="R68" s="715"/>
      <c r="S68" s="715"/>
      <c r="T68" s="21"/>
      <c r="U68" s="21"/>
      <c r="V68" s="21"/>
      <c r="W68" s="21"/>
      <c r="X68" s="21"/>
      <c r="Y68" s="21"/>
      <c r="Z68" s="21"/>
      <c r="AA68" s="21"/>
      <c r="AB68" s="21"/>
    </row>
    <row r="69" spans="1:28" ht="14.25">
      <c r="A69" s="21"/>
      <c r="B69" s="21"/>
      <c r="C69" s="21"/>
      <c r="D69" s="1225"/>
      <c r="E69" s="21"/>
      <c r="F69" s="21"/>
      <c r="G69" s="21"/>
      <c r="H69" s="21"/>
      <c r="I69" s="21"/>
      <c r="J69" s="1225"/>
      <c r="K69" s="21"/>
      <c r="L69" s="21"/>
      <c r="M69" s="21"/>
      <c r="N69" s="21"/>
      <c r="O69" s="21"/>
      <c r="P69" s="1225"/>
      <c r="Q69" s="21"/>
      <c r="R69" s="715"/>
      <c r="S69" s="715"/>
      <c r="T69" s="21"/>
      <c r="U69" s="21"/>
      <c r="V69" s="21"/>
      <c r="W69" s="21"/>
      <c r="X69" s="21"/>
      <c r="Y69" s="21"/>
      <c r="Z69" s="21"/>
      <c r="AA69" s="21"/>
      <c r="AB69" s="21"/>
    </row>
    <row r="70" spans="1:28" ht="14.25">
      <c r="A70" s="21"/>
      <c r="B70" s="21"/>
      <c r="C70" s="21"/>
      <c r="D70" s="1225"/>
      <c r="E70" s="21"/>
      <c r="F70" s="21"/>
      <c r="G70" s="21"/>
      <c r="H70" s="21"/>
      <c r="I70" s="21"/>
      <c r="J70" s="1225"/>
      <c r="K70" s="21"/>
      <c r="L70" s="21"/>
      <c r="M70" s="21"/>
      <c r="N70" s="21"/>
      <c r="O70" s="21"/>
      <c r="P70" s="1225"/>
      <c r="Q70" s="21"/>
      <c r="R70" s="715"/>
      <c r="S70" s="21"/>
      <c r="T70" s="21"/>
      <c r="U70" s="21"/>
      <c r="V70" s="21"/>
      <c r="W70" s="21"/>
      <c r="X70" s="21"/>
      <c r="Y70" s="21"/>
      <c r="Z70" s="21"/>
      <c r="AA70" s="21"/>
      <c r="AB70" s="21"/>
    </row>
    <row r="71" spans="1:20" ht="14.25">
      <c r="A71" s="21"/>
      <c r="B71" s="21"/>
      <c r="C71" s="21"/>
      <c r="D71" s="1225"/>
      <c r="E71" s="21"/>
      <c r="F71" s="21"/>
      <c r="G71" s="21"/>
      <c r="H71" s="21"/>
      <c r="I71" s="21"/>
      <c r="J71" s="1225"/>
      <c r="K71" s="21"/>
      <c r="L71" s="21"/>
      <c r="M71" s="21"/>
      <c r="N71" s="21"/>
      <c r="O71" s="21"/>
      <c r="P71" s="1225"/>
      <c r="Q71" s="21"/>
      <c r="R71" s="715"/>
      <c r="S71" s="21"/>
      <c r="T71" s="21"/>
    </row>
    <row r="72" spans="1:20" ht="14.25">
      <c r="A72" s="21"/>
      <c r="B72" s="21"/>
      <c r="C72" s="21"/>
      <c r="D72" s="1225"/>
      <c r="E72" s="21"/>
      <c r="F72" s="21"/>
      <c r="G72" s="21"/>
      <c r="H72" s="21"/>
      <c r="I72" s="21"/>
      <c r="J72" s="1225"/>
      <c r="K72" s="21"/>
      <c r="L72" s="21"/>
      <c r="M72" s="21"/>
      <c r="N72" s="21"/>
      <c r="O72" s="21"/>
      <c r="P72" s="1225"/>
      <c r="Q72" s="21"/>
      <c r="R72" s="715"/>
      <c r="S72" s="21"/>
      <c r="T72" s="21"/>
    </row>
    <row r="73" spans="1:20" ht="14.25">
      <c r="A73" s="21"/>
      <c r="B73" s="21"/>
      <c r="C73" s="21"/>
      <c r="D73" s="1225"/>
      <c r="E73" s="21"/>
      <c r="F73" s="21"/>
      <c r="G73" s="21"/>
      <c r="H73" s="21"/>
      <c r="I73" s="21"/>
      <c r="J73" s="1225"/>
      <c r="K73" s="21"/>
      <c r="L73" s="21"/>
      <c r="M73" s="21"/>
      <c r="N73" s="21"/>
      <c r="O73" s="21"/>
      <c r="P73" s="1225"/>
      <c r="Q73" s="21"/>
      <c r="R73" s="715"/>
      <c r="S73" s="21"/>
      <c r="T73" s="21"/>
    </row>
    <row r="74" spans="1:20" ht="14.25">
      <c r="A74" s="21"/>
      <c r="B74" s="21"/>
      <c r="C74" s="21"/>
      <c r="D74" s="1225"/>
      <c r="E74" s="21"/>
      <c r="F74" s="21"/>
      <c r="G74" s="21"/>
      <c r="H74" s="21"/>
      <c r="I74" s="21"/>
      <c r="J74" s="1225"/>
      <c r="K74" s="21"/>
      <c r="L74" s="21"/>
      <c r="M74" s="21"/>
      <c r="N74" s="21"/>
      <c r="O74" s="21"/>
      <c r="P74" s="1225"/>
      <c r="Q74" s="21"/>
      <c r="R74" s="715"/>
      <c r="S74" s="21"/>
      <c r="T74" s="21"/>
    </row>
    <row r="75" spans="1:20" ht="14.25">
      <c r="A75" s="21"/>
      <c r="B75" s="21"/>
      <c r="C75" s="21"/>
      <c r="D75" s="1225"/>
      <c r="E75" s="21"/>
      <c r="F75" s="21"/>
      <c r="G75" s="21"/>
      <c r="H75" s="21"/>
      <c r="I75" s="21"/>
      <c r="J75" s="1225"/>
      <c r="K75" s="21"/>
      <c r="L75" s="21"/>
      <c r="M75" s="21"/>
      <c r="N75" s="21"/>
      <c r="O75" s="21"/>
      <c r="P75" s="1225"/>
      <c r="Q75" s="21"/>
      <c r="R75" s="715"/>
      <c r="S75" s="21"/>
      <c r="T75" s="21"/>
    </row>
    <row r="76" spans="1:20" ht="14.25">
      <c r="A76" s="21"/>
      <c r="B76" s="21"/>
      <c r="C76" s="21"/>
      <c r="D76" s="1225"/>
      <c r="E76" s="21"/>
      <c r="F76" s="21"/>
      <c r="G76" s="21"/>
      <c r="H76" s="21"/>
      <c r="I76" s="21"/>
      <c r="J76" s="1225"/>
      <c r="K76" s="21"/>
      <c r="L76" s="21"/>
      <c r="M76" s="21"/>
      <c r="N76" s="21"/>
      <c r="O76" s="21"/>
      <c r="P76" s="1225"/>
      <c r="Q76" s="21"/>
      <c r="R76" s="715"/>
      <c r="S76" s="21"/>
      <c r="T76" s="21"/>
    </row>
    <row r="77" spans="1:20" ht="14.25">
      <c r="A77" s="21"/>
      <c r="B77" s="21"/>
      <c r="C77" s="21"/>
      <c r="D77" s="1225"/>
      <c r="E77" s="21"/>
      <c r="F77" s="21"/>
      <c r="G77" s="21"/>
      <c r="H77" s="21"/>
      <c r="I77" s="21"/>
      <c r="J77" s="1225"/>
      <c r="K77" s="21"/>
      <c r="L77" s="21"/>
      <c r="M77" s="21"/>
      <c r="N77" s="21"/>
      <c r="O77" s="21"/>
      <c r="P77" s="1225"/>
      <c r="Q77" s="21"/>
      <c r="R77" s="715"/>
      <c r="S77" s="21"/>
      <c r="T77" s="21"/>
    </row>
    <row r="78" spans="1:20" ht="14.25">
      <c r="A78" s="21"/>
      <c r="B78" s="21"/>
      <c r="C78" s="21"/>
      <c r="D78" s="1225"/>
      <c r="E78" s="21"/>
      <c r="F78" s="21"/>
      <c r="G78" s="21"/>
      <c r="H78" s="21"/>
      <c r="I78" s="21"/>
      <c r="J78" s="1225"/>
      <c r="K78" s="21"/>
      <c r="L78" s="21"/>
      <c r="M78" s="21"/>
      <c r="N78" s="21"/>
      <c r="O78" s="21"/>
      <c r="P78" s="1225"/>
      <c r="Q78" s="21"/>
      <c r="R78" s="715"/>
      <c r="S78" s="21"/>
      <c r="T78" s="21"/>
    </row>
    <row r="79" spans="1:20" ht="14.25">
      <c r="A79" s="21"/>
      <c r="B79" s="21"/>
      <c r="C79" s="21"/>
      <c r="D79" s="1225"/>
      <c r="E79" s="21"/>
      <c r="F79" s="21"/>
      <c r="G79" s="21"/>
      <c r="H79" s="21"/>
      <c r="I79" s="21"/>
      <c r="J79" s="1225"/>
      <c r="K79" s="21"/>
      <c r="L79" s="21"/>
      <c r="M79" s="21"/>
      <c r="N79" s="21"/>
      <c r="O79" s="21"/>
      <c r="P79" s="1225"/>
      <c r="Q79" s="21"/>
      <c r="R79" s="715"/>
      <c r="S79" s="21"/>
      <c r="T79" s="21"/>
    </row>
    <row r="80" spans="1:20" ht="14.25">
      <c r="A80" s="21"/>
      <c r="B80" s="21"/>
      <c r="C80" s="21"/>
      <c r="D80" s="1225"/>
      <c r="E80" s="21"/>
      <c r="F80" s="21"/>
      <c r="G80" s="21"/>
      <c r="H80" s="21"/>
      <c r="I80" s="21"/>
      <c r="J80" s="1225"/>
      <c r="K80" s="21"/>
      <c r="L80" s="21"/>
      <c r="M80" s="21"/>
      <c r="N80" s="21"/>
      <c r="O80" s="21"/>
      <c r="P80" s="1225"/>
      <c r="Q80" s="21"/>
      <c r="R80" s="715"/>
      <c r="S80" s="21"/>
      <c r="T80" s="21"/>
    </row>
    <row r="81" spans="1:20" ht="14.25">
      <c r="A81" s="21"/>
      <c r="B81" s="21"/>
      <c r="C81" s="21"/>
      <c r="D81" s="1225"/>
      <c r="E81" s="21"/>
      <c r="F81" s="21"/>
      <c r="G81" s="21"/>
      <c r="H81" s="21"/>
      <c r="I81" s="21"/>
      <c r="J81" s="1225"/>
      <c r="K81" s="21"/>
      <c r="L81" s="21"/>
      <c r="M81" s="21"/>
      <c r="N81" s="21"/>
      <c r="O81" s="21"/>
      <c r="P81" s="1225"/>
      <c r="Q81" s="21"/>
      <c r="R81" s="715"/>
      <c r="S81" s="21"/>
      <c r="T81" s="21"/>
    </row>
    <row r="82" spans="1:20" ht="14.25">
      <c r="A82" s="21"/>
      <c r="B82" s="21"/>
      <c r="C82" s="21"/>
      <c r="D82" s="1225"/>
      <c r="E82" s="21"/>
      <c r="F82" s="21"/>
      <c r="G82" s="21"/>
      <c r="H82" s="21"/>
      <c r="I82" s="21"/>
      <c r="J82" s="1225"/>
      <c r="K82" s="21"/>
      <c r="L82" s="21"/>
      <c r="M82" s="21"/>
      <c r="N82" s="21"/>
      <c r="O82" s="21"/>
      <c r="P82" s="1225"/>
      <c r="Q82" s="21"/>
      <c r="R82" s="715"/>
      <c r="S82" s="21"/>
      <c r="T82" s="21"/>
    </row>
    <row r="83" spans="1:20" ht="14.25">
      <c r="A83" s="21"/>
      <c r="B83" s="21"/>
      <c r="C83" s="21"/>
      <c r="D83" s="1225"/>
      <c r="E83" s="21"/>
      <c r="F83" s="21"/>
      <c r="G83" s="21"/>
      <c r="H83" s="21"/>
      <c r="I83" s="21"/>
      <c r="J83" s="1225"/>
      <c r="K83" s="21"/>
      <c r="L83" s="21"/>
      <c r="M83" s="21"/>
      <c r="N83" s="21"/>
      <c r="O83" s="21"/>
      <c r="P83" s="1225"/>
      <c r="Q83" s="21"/>
      <c r="R83" s="715"/>
      <c r="S83" s="21"/>
      <c r="T83" s="21"/>
    </row>
    <row r="84" spans="1:20" ht="14.25">
      <c r="A84" s="21"/>
      <c r="B84" s="21"/>
      <c r="C84" s="21"/>
      <c r="D84" s="1225"/>
      <c r="E84" s="21"/>
      <c r="F84" s="21"/>
      <c r="G84" s="21"/>
      <c r="H84" s="21"/>
      <c r="I84" s="21"/>
      <c r="J84" s="1225"/>
      <c r="K84" s="21"/>
      <c r="L84" s="21"/>
      <c r="M84" s="21"/>
      <c r="N84" s="21"/>
      <c r="O84" s="21"/>
      <c r="P84" s="1225"/>
      <c r="Q84" s="21"/>
      <c r="R84" s="715"/>
      <c r="S84" s="21"/>
      <c r="T84" s="21"/>
    </row>
    <row r="85" spans="1:20" ht="14.25">
      <c r="A85" s="21"/>
      <c r="B85" s="21"/>
      <c r="C85" s="21"/>
      <c r="D85" s="1225"/>
      <c r="E85" s="21"/>
      <c r="F85" s="21"/>
      <c r="G85" s="21"/>
      <c r="H85" s="21"/>
      <c r="I85" s="21"/>
      <c r="J85" s="1225"/>
      <c r="K85" s="21"/>
      <c r="L85" s="21"/>
      <c r="M85" s="21"/>
      <c r="N85" s="21"/>
      <c r="O85" s="21"/>
      <c r="P85" s="1225"/>
      <c r="Q85" s="21"/>
      <c r="R85" s="715"/>
      <c r="S85" s="21"/>
      <c r="T85" s="21"/>
    </row>
    <row r="86" spans="1:20" ht="14.25">
      <c r="A86" s="21"/>
      <c r="B86" s="21"/>
      <c r="C86" s="21"/>
      <c r="D86" s="1225"/>
      <c r="E86" s="21"/>
      <c r="F86" s="21"/>
      <c r="G86" s="21"/>
      <c r="H86" s="21"/>
      <c r="I86" s="21"/>
      <c r="J86" s="1225"/>
      <c r="K86" s="21"/>
      <c r="L86" s="21"/>
      <c r="M86" s="21"/>
      <c r="N86" s="21"/>
      <c r="O86" s="21"/>
      <c r="P86" s="1225"/>
      <c r="Q86" s="21"/>
      <c r="R86" s="715"/>
      <c r="S86" s="21"/>
      <c r="T86" s="21"/>
    </row>
    <row r="87" spans="1:20" ht="14.25">
      <c r="A87" s="21"/>
      <c r="B87" s="21"/>
      <c r="C87" s="21"/>
      <c r="D87" s="1225"/>
      <c r="E87" s="21"/>
      <c r="F87" s="21"/>
      <c r="G87" s="21"/>
      <c r="H87" s="21"/>
      <c r="I87" s="21"/>
      <c r="J87" s="1225"/>
      <c r="K87" s="21"/>
      <c r="L87" s="21"/>
      <c r="M87" s="21"/>
      <c r="N87" s="21"/>
      <c r="O87" s="21"/>
      <c r="P87" s="1225"/>
      <c r="Q87" s="21"/>
      <c r="R87" s="715"/>
      <c r="S87" s="21"/>
      <c r="T87" s="21"/>
    </row>
    <row r="88" spans="1:20" ht="14.25">
      <c r="A88" s="21"/>
      <c r="B88" s="21"/>
      <c r="C88" s="21"/>
      <c r="D88" s="1225"/>
      <c r="E88" s="21"/>
      <c r="F88" s="21"/>
      <c r="G88" s="21"/>
      <c r="H88" s="21"/>
      <c r="I88" s="21"/>
      <c r="J88" s="1225"/>
      <c r="K88" s="21"/>
      <c r="L88" s="21"/>
      <c r="M88" s="21"/>
      <c r="N88" s="21"/>
      <c r="O88" s="21"/>
      <c r="P88" s="1225"/>
      <c r="Q88" s="21"/>
      <c r="R88" s="715"/>
      <c r="S88" s="21"/>
      <c r="T88" s="21"/>
    </row>
    <row r="89" spans="1:20" ht="14.25">
      <c r="A89" s="21"/>
      <c r="B89" s="21"/>
      <c r="C89" s="21"/>
      <c r="D89" s="1225"/>
      <c r="E89" s="21"/>
      <c r="F89" s="21"/>
      <c r="G89" s="21"/>
      <c r="H89" s="21"/>
      <c r="I89" s="21"/>
      <c r="J89" s="1225"/>
      <c r="K89" s="21"/>
      <c r="L89" s="21"/>
      <c r="M89" s="21"/>
      <c r="N89" s="21"/>
      <c r="O89" s="21"/>
      <c r="P89" s="1225"/>
      <c r="Q89" s="21"/>
      <c r="R89" s="715"/>
      <c r="S89" s="21"/>
      <c r="T89" s="21"/>
    </row>
    <row r="90" spans="1:20" ht="14.25">
      <c r="A90" s="21"/>
      <c r="B90" s="21"/>
      <c r="C90" s="21"/>
      <c r="D90" s="1225"/>
      <c r="E90" s="21"/>
      <c r="F90" s="21"/>
      <c r="G90" s="21"/>
      <c r="H90" s="21"/>
      <c r="I90" s="21"/>
      <c r="J90" s="1225"/>
      <c r="K90" s="21"/>
      <c r="L90" s="21"/>
      <c r="M90" s="21"/>
      <c r="N90" s="21"/>
      <c r="O90" s="21"/>
      <c r="P90" s="1225"/>
      <c r="Q90" s="21"/>
      <c r="R90" s="715"/>
      <c r="S90" s="21"/>
      <c r="T90" s="21"/>
    </row>
    <row r="91" spans="1:20" ht="14.25">
      <c r="A91" s="21"/>
      <c r="B91" s="21"/>
      <c r="C91" s="21"/>
      <c r="D91" s="1225"/>
      <c r="E91" s="21"/>
      <c r="F91" s="21"/>
      <c r="G91" s="21"/>
      <c r="H91" s="21"/>
      <c r="I91" s="21"/>
      <c r="J91" s="1225"/>
      <c r="K91" s="21"/>
      <c r="L91" s="21"/>
      <c r="M91" s="21"/>
      <c r="N91" s="21"/>
      <c r="O91" s="21"/>
      <c r="P91" s="1225"/>
      <c r="Q91" s="21"/>
      <c r="R91" s="715"/>
      <c r="S91" s="21"/>
      <c r="T91" s="21"/>
    </row>
    <row r="92" spans="1:20" ht="14.25">
      <c r="A92" s="21"/>
      <c r="B92" s="21"/>
      <c r="C92" s="21"/>
      <c r="D92" s="1225"/>
      <c r="E92" s="21"/>
      <c r="F92" s="21"/>
      <c r="G92" s="21"/>
      <c r="H92" s="21"/>
      <c r="I92" s="21"/>
      <c r="J92" s="1225"/>
      <c r="K92" s="21"/>
      <c r="L92" s="21"/>
      <c r="M92" s="21"/>
      <c r="N92" s="21"/>
      <c r="O92" s="21"/>
      <c r="P92" s="1225"/>
      <c r="Q92" s="21"/>
      <c r="R92" s="715"/>
      <c r="S92" s="21"/>
      <c r="T92" s="21"/>
    </row>
    <row r="93" spans="1:20" ht="14.25">
      <c r="A93" s="21"/>
      <c r="B93" s="21"/>
      <c r="C93" s="21"/>
      <c r="D93" s="1225"/>
      <c r="E93" s="21"/>
      <c r="F93" s="21"/>
      <c r="G93" s="21"/>
      <c r="H93" s="21"/>
      <c r="I93" s="21"/>
      <c r="J93" s="1225"/>
      <c r="K93" s="21"/>
      <c r="L93" s="21"/>
      <c r="M93" s="21"/>
      <c r="N93" s="21"/>
      <c r="O93" s="21"/>
      <c r="P93" s="1225"/>
      <c r="Q93" s="21"/>
      <c r="R93" s="715"/>
      <c r="S93" s="21"/>
      <c r="T93" s="21"/>
    </row>
    <row r="94" spans="1:20" ht="14.25">
      <c r="A94" s="21"/>
      <c r="B94" s="21"/>
      <c r="C94" s="21"/>
      <c r="D94" s="1225"/>
      <c r="E94" s="21"/>
      <c r="F94" s="21"/>
      <c r="G94" s="21"/>
      <c r="H94" s="21"/>
      <c r="I94" s="21"/>
      <c r="J94" s="1225"/>
      <c r="K94" s="21"/>
      <c r="L94" s="21"/>
      <c r="M94" s="21"/>
      <c r="N94" s="21"/>
      <c r="O94" s="21"/>
      <c r="P94" s="1225"/>
      <c r="Q94" s="21"/>
      <c r="R94" s="715"/>
      <c r="S94" s="21"/>
      <c r="T94" s="21"/>
    </row>
    <row r="95" spans="1:20" ht="14.25">
      <c r="A95" s="21"/>
      <c r="B95" s="21"/>
      <c r="C95" s="21"/>
      <c r="D95" s="1225"/>
      <c r="E95" s="21"/>
      <c r="F95" s="21"/>
      <c r="G95" s="21"/>
      <c r="H95" s="21"/>
      <c r="I95" s="21"/>
      <c r="J95" s="1225"/>
      <c r="K95" s="21"/>
      <c r="L95" s="21"/>
      <c r="M95" s="21"/>
      <c r="N95" s="21"/>
      <c r="O95" s="21"/>
      <c r="P95" s="1225"/>
      <c r="Q95" s="21"/>
      <c r="R95" s="715"/>
      <c r="S95" s="21"/>
      <c r="T95" s="21"/>
    </row>
  </sheetData>
  <mergeCells count="7">
    <mergeCell ref="M3:N3"/>
    <mergeCell ref="R3:R4"/>
    <mergeCell ref="S3:S4"/>
    <mergeCell ref="A2:B4"/>
    <mergeCell ref="E3:F3"/>
    <mergeCell ref="G3:I3"/>
    <mergeCell ref="K3:L3"/>
  </mergeCells>
  <printOptions/>
  <pageMargins left="0.7874015748031497" right="0.5511811023622047" top="0.7086614173228347" bottom="0.31496062992125984" header="0.5118110236220472" footer="0.2362204724409449"/>
  <pageSetup horizontalDpi="300" verticalDpi="3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203"/>
  <sheetViews>
    <sheetView zoomScale="75" zoomScaleNormal="75" workbookViewId="0" topLeftCell="A1">
      <pane xSplit="1" ySplit="5" topLeftCell="B27" activePane="bottomRight" state="frozen"/>
      <selection pane="topLeft" activeCell="C22" sqref="C22:F22"/>
      <selection pane="topRight" activeCell="C22" sqref="C22:F22"/>
      <selection pane="bottomLeft" activeCell="C22" sqref="C22:F22"/>
      <selection pane="bottomRight" activeCell="L28" sqref="L28"/>
    </sheetView>
  </sheetViews>
  <sheetFormatPr defaultColWidth="9.00390625" defaultRowHeight="14.25"/>
  <cols>
    <col min="1" max="1" width="11.875" style="447" customWidth="1"/>
    <col min="2" max="2" width="9.375" style="447" customWidth="1"/>
    <col min="3" max="3" width="10.25390625" style="447" customWidth="1"/>
    <col min="4" max="4" width="12.00390625" style="447" customWidth="1"/>
    <col min="5" max="5" width="9.375" style="447" customWidth="1"/>
    <col min="6" max="6" width="10.25390625" style="447" customWidth="1"/>
    <col min="7" max="7" width="12.00390625" style="447" customWidth="1"/>
    <col min="8" max="8" width="9.375" style="447" customWidth="1"/>
    <col min="9" max="9" width="10.25390625" style="447" customWidth="1"/>
    <col min="10" max="10" width="12.00390625" style="447" customWidth="1"/>
    <col min="11" max="11" width="6.625" style="447" customWidth="1"/>
    <col min="12" max="12" width="9.625" style="447" customWidth="1"/>
    <col min="13" max="13" width="10.625" style="447" customWidth="1"/>
    <col min="14" max="14" width="6.625" style="447" customWidth="1"/>
    <col min="15" max="15" width="9.625" style="447" customWidth="1"/>
    <col min="16" max="16" width="9.125" style="447" customWidth="1"/>
    <col min="17" max="17" width="7.875" style="447" customWidth="1"/>
    <col min="18" max="18" width="9.625" style="447" customWidth="1"/>
    <col min="19" max="19" width="9.125" style="447" customWidth="1"/>
    <col min="20" max="20" width="7.75390625" style="447" customWidth="1"/>
    <col min="21" max="21" width="9.625" style="447" customWidth="1"/>
    <col min="22" max="22" width="9.125" style="447" customWidth="1"/>
    <col min="23" max="73" width="10.625" style="447" customWidth="1"/>
    <col min="74" max="16384" width="9.00390625" style="447" customWidth="1"/>
  </cols>
  <sheetData>
    <row r="1" spans="1:29" ht="39.75" customHeight="1" thickBot="1">
      <c r="A1" s="18" t="s">
        <v>127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20"/>
      <c r="Z1" s="20"/>
      <c r="AA1" s="21"/>
      <c r="AB1" s="21"/>
      <c r="AC1" s="21"/>
    </row>
    <row r="2" spans="1:29" ht="30" customHeight="1">
      <c r="A2" s="22" t="s">
        <v>273</v>
      </c>
      <c r="B2" s="1308" t="s">
        <v>274</v>
      </c>
      <c r="C2" s="1309"/>
      <c r="D2" s="1309"/>
      <c r="E2" s="1309"/>
      <c r="F2" s="1309"/>
      <c r="G2" s="1309"/>
      <c r="H2" s="1309"/>
      <c r="I2" s="1309"/>
      <c r="J2" s="1309"/>
      <c r="K2" s="1309"/>
      <c r="L2" s="1309"/>
      <c r="M2" s="1309"/>
      <c r="N2" s="1309"/>
      <c r="O2" s="1309"/>
      <c r="P2" s="1309"/>
      <c r="Q2" s="1308" t="s">
        <v>275</v>
      </c>
      <c r="R2" s="1309"/>
      <c r="S2" s="1309"/>
      <c r="T2" s="1308" t="s">
        <v>276</v>
      </c>
      <c r="U2" s="1309"/>
      <c r="V2" s="1310"/>
      <c r="W2" s="19"/>
      <c r="X2" s="19"/>
      <c r="Y2" s="20"/>
      <c r="Z2" s="20"/>
      <c r="AA2" s="21"/>
      <c r="AB2" s="21"/>
      <c r="AC2" s="21"/>
    </row>
    <row r="3" spans="1:29" ht="30" customHeight="1">
      <c r="A3" s="23"/>
      <c r="B3" s="1311" t="s">
        <v>277</v>
      </c>
      <c r="C3" s="1312"/>
      <c r="D3" s="1313"/>
      <c r="E3" s="1311" t="s">
        <v>278</v>
      </c>
      <c r="F3" s="1312"/>
      <c r="G3" s="1313"/>
      <c r="H3" s="1311" t="s">
        <v>279</v>
      </c>
      <c r="I3" s="1312"/>
      <c r="J3" s="1313"/>
      <c r="K3" s="1311" t="s">
        <v>280</v>
      </c>
      <c r="L3" s="1312"/>
      <c r="M3" s="1312"/>
      <c r="N3" s="1311" t="s">
        <v>281</v>
      </c>
      <c r="O3" s="1312"/>
      <c r="P3" s="1313"/>
      <c r="Q3" s="24"/>
      <c r="R3" s="25" t="s">
        <v>282</v>
      </c>
      <c r="S3" s="26" t="s">
        <v>283</v>
      </c>
      <c r="T3" s="27"/>
      <c r="U3" s="25" t="s">
        <v>282</v>
      </c>
      <c r="V3" s="28" t="s">
        <v>283</v>
      </c>
      <c r="W3" s="19"/>
      <c r="X3" s="19"/>
      <c r="Y3" s="20"/>
      <c r="Z3" s="20"/>
      <c r="AA3" s="21"/>
      <c r="AB3" s="21"/>
      <c r="AC3" s="21"/>
    </row>
    <row r="4" spans="1:29" ht="24.75" customHeight="1">
      <c r="A4" s="23"/>
      <c r="B4" s="1304" t="s">
        <v>284</v>
      </c>
      <c r="C4" s="30" t="s">
        <v>282</v>
      </c>
      <c r="D4" s="31" t="s">
        <v>283</v>
      </c>
      <c r="E4" s="1306" t="s">
        <v>284</v>
      </c>
      <c r="F4" s="30" t="s">
        <v>282</v>
      </c>
      <c r="G4" s="24" t="s">
        <v>283</v>
      </c>
      <c r="H4" s="1304" t="s">
        <v>284</v>
      </c>
      <c r="I4" s="30" t="s">
        <v>282</v>
      </c>
      <c r="J4" s="31" t="s">
        <v>283</v>
      </c>
      <c r="K4" s="1304" t="s">
        <v>284</v>
      </c>
      <c r="L4" s="30" t="s">
        <v>282</v>
      </c>
      <c r="M4" s="24" t="s">
        <v>283</v>
      </c>
      <c r="N4" s="1304" t="s">
        <v>284</v>
      </c>
      <c r="O4" s="30" t="s">
        <v>282</v>
      </c>
      <c r="P4" s="31" t="s">
        <v>283</v>
      </c>
      <c r="Q4" s="24" t="s">
        <v>285</v>
      </c>
      <c r="R4" s="32"/>
      <c r="S4" s="24"/>
      <c r="T4" s="29" t="s">
        <v>285</v>
      </c>
      <c r="U4" s="32"/>
      <c r="V4" s="33"/>
      <c r="W4" s="19"/>
      <c r="X4" s="19"/>
      <c r="Y4" s="20"/>
      <c r="Z4" s="20"/>
      <c r="AA4" s="21"/>
      <c r="AB4" s="21"/>
      <c r="AC4" s="21"/>
    </row>
    <row r="5" spans="1:29" ht="24.75" customHeight="1" thickBot="1">
      <c r="A5" s="34" t="s">
        <v>286</v>
      </c>
      <c r="B5" s="1305"/>
      <c r="C5" s="36" t="s">
        <v>287</v>
      </c>
      <c r="D5" s="37" t="s">
        <v>288</v>
      </c>
      <c r="E5" s="1307"/>
      <c r="F5" s="36" t="s">
        <v>287</v>
      </c>
      <c r="G5" s="37" t="s">
        <v>288</v>
      </c>
      <c r="H5" s="1305"/>
      <c r="I5" s="36" t="s">
        <v>287</v>
      </c>
      <c r="J5" s="37" t="s">
        <v>288</v>
      </c>
      <c r="K5" s="1305"/>
      <c r="L5" s="36" t="s">
        <v>287</v>
      </c>
      <c r="M5" s="39" t="s">
        <v>288</v>
      </c>
      <c r="N5" s="1305"/>
      <c r="O5" s="36" t="s">
        <v>287</v>
      </c>
      <c r="P5" s="40" t="s">
        <v>288</v>
      </c>
      <c r="Q5" s="38"/>
      <c r="R5" s="41" t="s">
        <v>289</v>
      </c>
      <c r="S5" s="42" t="s">
        <v>288</v>
      </c>
      <c r="T5" s="35"/>
      <c r="U5" s="41" t="s">
        <v>289</v>
      </c>
      <c r="V5" s="43" t="s">
        <v>288</v>
      </c>
      <c r="W5" s="19"/>
      <c r="X5" s="19"/>
      <c r="Y5" s="20"/>
      <c r="Z5" s="20"/>
      <c r="AA5" s="21"/>
      <c r="AB5" s="21"/>
      <c r="AC5" s="21"/>
    </row>
    <row r="6" spans="1:29" ht="23.25" customHeight="1">
      <c r="A6" s="44" t="s">
        <v>290</v>
      </c>
      <c r="B6" s="45">
        <v>291</v>
      </c>
      <c r="C6" s="46">
        <v>5.8</v>
      </c>
      <c r="D6" s="46">
        <v>17.3</v>
      </c>
      <c r="E6" s="47">
        <v>26</v>
      </c>
      <c r="F6" s="48">
        <v>0.52</v>
      </c>
      <c r="G6" s="46">
        <v>193.6</v>
      </c>
      <c r="H6" s="47">
        <v>2</v>
      </c>
      <c r="I6" s="48">
        <v>0.04</v>
      </c>
      <c r="J6" s="46">
        <v>2516.8</v>
      </c>
      <c r="K6" s="47">
        <v>5</v>
      </c>
      <c r="L6" s="48">
        <v>0.1</v>
      </c>
      <c r="M6" s="46">
        <v>1006.7</v>
      </c>
      <c r="N6" s="47">
        <v>258</v>
      </c>
      <c r="O6" s="46">
        <v>5.1</v>
      </c>
      <c r="P6" s="46">
        <v>19.5</v>
      </c>
      <c r="Q6" s="47">
        <v>3690</v>
      </c>
      <c r="R6" s="46">
        <v>73.3</v>
      </c>
      <c r="S6" s="46">
        <v>1.4</v>
      </c>
      <c r="T6" s="47">
        <v>1623</v>
      </c>
      <c r="U6" s="46">
        <v>32.2</v>
      </c>
      <c r="V6" s="49">
        <v>3.1</v>
      </c>
      <c r="W6" s="20"/>
      <c r="X6" s="20"/>
      <c r="Y6" s="20"/>
      <c r="Z6" s="20"/>
      <c r="AA6" s="21"/>
      <c r="AB6" s="21"/>
      <c r="AC6" s="21"/>
    </row>
    <row r="7" spans="1:29" ht="23.25" customHeight="1">
      <c r="A7" s="50" t="s">
        <v>679</v>
      </c>
      <c r="B7" s="47">
        <v>291</v>
      </c>
      <c r="C7" s="46">
        <v>5.7</v>
      </c>
      <c r="D7" s="46">
        <v>17.4</v>
      </c>
      <c r="E7" s="47">
        <v>25</v>
      </c>
      <c r="F7" s="48">
        <v>0.49</v>
      </c>
      <c r="G7" s="46">
        <v>202.9</v>
      </c>
      <c r="H7" s="47">
        <v>2</v>
      </c>
      <c r="I7" s="48">
        <v>0.03</v>
      </c>
      <c r="J7" s="46">
        <v>2536.3</v>
      </c>
      <c r="K7" s="47">
        <v>5</v>
      </c>
      <c r="L7" s="48">
        <v>0.09</v>
      </c>
      <c r="M7" s="46">
        <v>1014.5</v>
      </c>
      <c r="N7" s="47">
        <v>259</v>
      </c>
      <c r="O7" s="46">
        <v>5.1</v>
      </c>
      <c r="P7" s="46">
        <v>19.6</v>
      </c>
      <c r="Q7" s="47">
        <v>3719</v>
      </c>
      <c r="R7" s="46">
        <v>73.3</v>
      </c>
      <c r="S7" s="46">
        <v>1.4</v>
      </c>
      <c r="T7" s="47">
        <v>1675</v>
      </c>
      <c r="U7" s="46">
        <v>33</v>
      </c>
      <c r="V7" s="49">
        <v>3</v>
      </c>
      <c r="W7" s="20"/>
      <c r="X7" s="20"/>
      <c r="Y7" s="20"/>
      <c r="Z7" s="20"/>
      <c r="AA7" s="21"/>
      <c r="AB7" s="21"/>
      <c r="AC7" s="21"/>
    </row>
    <row r="8" spans="1:29" ht="23.25" customHeight="1">
      <c r="A8" s="50" t="s">
        <v>680</v>
      </c>
      <c r="B8" s="47">
        <v>292</v>
      </c>
      <c r="C8" s="46">
        <v>5.7</v>
      </c>
      <c r="D8" s="46">
        <v>17.5</v>
      </c>
      <c r="E8" s="47">
        <v>25</v>
      </c>
      <c r="F8" s="48">
        <v>0.49</v>
      </c>
      <c r="G8" s="46">
        <v>204.2</v>
      </c>
      <c r="H8" s="47">
        <v>2</v>
      </c>
      <c r="I8" s="48">
        <v>0.04</v>
      </c>
      <c r="J8" s="46">
        <v>2553</v>
      </c>
      <c r="K8" s="47">
        <v>5</v>
      </c>
      <c r="L8" s="48">
        <v>0.1</v>
      </c>
      <c r="M8" s="46">
        <v>1021.2</v>
      </c>
      <c r="N8" s="47">
        <v>260</v>
      </c>
      <c r="O8" s="46">
        <v>5.1</v>
      </c>
      <c r="P8" s="46">
        <v>19.6</v>
      </c>
      <c r="Q8" s="47">
        <v>3740</v>
      </c>
      <c r="R8" s="46">
        <v>73.2</v>
      </c>
      <c r="S8" s="46">
        <v>1.4</v>
      </c>
      <c r="T8" s="47">
        <v>1716</v>
      </c>
      <c r="U8" s="46">
        <v>33.6</v>
      </c>
      <c r="V8" s="49">
        <v>3</v>
      </c>
      <c r="W8" s="20"/>
      <c r="X8" s="20"/>
      <c r="Y8" s="20"/>
      <c r="Z8" s="20"/>
      <c r="AA8" s="21"/>
      <c r="AB8" s="21"/>
      <c r="AC8" s="21"/>
    </row>
    <row r="9" spans="1:29" ht="23.25" customHeight="1">
      <c r="A9" s="50" t="s">
        <v>681</v>
      </c>
      <c r="B9" s="47">
        <v>299</v>
      </c>
      <c r="C9" s="46">
        <v>5.8</v>
      </c>
      <c r="D9" s="46">
        <v>17.6</v>
      </c>
      <c r="E9" s="47">
        <v>25</v>
      </c>
      <c r="F9" s="48">
        <v>0.49</v>
      </c>
      <c r="G9" s="46">
        <v>205.4</v>
      </c>
      <c r="H9" s="47">
        <v>2</v>
      </c>
      <c r="I9" s="48">
        <v>0.04</v>
      </c>
      <c r="J9" s="46">
        <v>2567.3</v>
      </c>
      <c r="K9" s="47">
        <v>4</v>
      </c>
      <c r="L9" s="48">
        <v>0.08</v>
      </c>
      <c r="M9" s="46">
        <v>1283.6</v>
      </c>
      <c r="N9" s="47">
        <v>268</v>
      </c>
      <c r="O9" s="46">
        <v>5.2</v>
      </c>
      <c r="P9" s="46">
        <v>19.2</v>
      </c>
      <c r="Q9" s="47">
        <v>3823</v>
      </c>
      <c r="R9" s="46">
        <v>74.5</v>
      </c>
      <c r="S9" s="46">
        <v>1.3</v>
      </c>
      <c r="T9" s="47">
        <v>1799</v>
      </c>
      <c r="U9" s="46">
        <v>35</v>
      </c>
      <c r="V9" s="49">
        <v>2.9</v>
      </c>
      <c r="W9" s="20"/>
      <c r="X9" s="20"/>
      <c r="Y9" s="20"/>
      <c r="Z9" s="20"/>
      <c r="AA9" s="21"/>
      <c r="AB9" s="21"/>
      <c r="AC9" s="21"/>
    </row>
    <row r="10" spans="1:29" ht="23.25" customHeight="1">
      <c r="A10" s="50" t="s">
        <v>682</v>
      </c>
      <c r="B10" s="47">
        <v>315</v>
      </c>
      <c r="C10" s="46">
        <v>6.1</v>
      </c>
      <c r="D10" s="46">
        <v>16.3</v>
      </c>
      <c r="E10" s="47">
        <v>27</v>
      </c>
      <c r="F10" s="48">
        <v>0.52</v>
      </c>
      <c r="G10" s="46">
        <v>190.6</v>
      </c>
      <c r="H10" s="47">
        <v>2</v>
      </c>
      <c r="I10" s="48">
        <v>0.04</v>
      </c>
      <c r="J10" s="46">
        <v>2572.4</v>
      </c>
      <c r="K10" s="47">
        <v>3</v>
      </c>
      <c r="L10" s="48">
        <v>0.06</v>
      </c>
      <c r="M10" s="46">
        <v>1715</v>
      </c>
      <c r="N10" s="47">
        <v>283</v>
      </c>
      <c r="O10" s="46">
        <v>5.5</v>
      </c>
      <c r="P10" s="46">
        <v>18.2</v>
      </c>
      <c r="Q10" s="47">
        <v>3835</v>
      </c>
      <c r="R10" s="46">
        <v>74.5</v>
      </c>
      <c r="S10" s="46">
        <v>1.3</v>
      </c>
      <c r="T10" s="47">
        <v>1868</v>
      </c>
      <c r="U10" s="46">
        <v>36.3</v>
      </c>
      <c r="V10" s="49">
        <v>2.8</v>
      </c>
      <c r="W10" s="20"/>
      <c r="X10" s="20"/>
      <c r="Y10" s="20"/>
      <c r="Z10" s="20"/>
      <c r="AA10" s="21"/>
      <c r="AB10" s="21"/>
      <c r="AC10" s="21"/>
    </row>
    <row r="11" spans="1:29" ht="15.75" customHeight="1">
      <c r="A11" s="50"/>
      <c r="B11" s="47"/>
      <c r="C11" s="46"/>
      <c r="D11" s="46"/>
      <c r="E11" s="47"/>
      <c r="F11" s="48"/>
      <c r="G11" s="46"/>
      <c r="H11" s="47"/>
      <c r="I11" s="48"/>
      <c r="J11" s="46"/>
      <c r="K11" s="47"/>
      <c r="L11" s="48"/>
      <c r="M11" s="46"/>
      <c r="N11" s="47"/>
      <c r="O11" s="46"/>
      <c r="P11" s="46"/>
      <c r="Q11" s="47"/>
      <c r="R11" s="46"/>
      <c r="S11" s="46"/>
      <c r="T11" s="47"/>
      <c r="U11" s="46"/>
      <c r="V11" s="49"/>
      <c r="W11" s="20"/>
      <c r="X11" s="20"/>
      <c r="Y11" s="20"/>
      <c r="Z11" s="20"/>
      <c r="AA11" s="21"/>
      <c r="AB11" s="21"/>
      <c r="AC11" s="21"/>
    </row>
    <row r="12" spans="1:29" ht="23.25" customHeight="1">
      <c r="A12" s="50" t="s">
        <v>683</v>
      </c>
      <c r="B12" s="47">
        <v>321</v>
      </c>
      <c r="C12" s="46">
        <v>6.2</v>
      </c>
      <c r="D12" s="46">
        <v>16.1</v>
      </c>
      <c r="E12" s="47">
        <v>27</v>
      </c>
      <c r="F12" s="48">
        <v>0.52</v>
      </c>
      <c r="G12" s="46">
        <v>191.5</v>
      </c>
      <c r="H12" s="47">
        <v>1</v>
      </c>
      <c r="I12" s="48">
        <v>0.02</v>
      </c>
      <c r="J12" s="46">
        <v>5171.2</v>
      </c>
      <c r="K12" s="47">
        <v>2</v>
      </c>
      <c r="L12" s="48">
        <v>0.04</v>
      </c>
      <c r="M12" s="46">
        <v>2585.6</v>
      </c>
      <c r="N12" s="47">
        <v>291</v>
      </c>
      <c r="O12" s="46">
        <v>5.6</v>
      </c>
      <c r="P12" s="46">
        <v>17.8</v>
      </c>
      <c r="Q12" s="47">
        <v>3825</v>
      </c>
      <c r="R12" s="46">
        <v>74</v>
      </c>
      <c r="S12" s="46">
        <v>1.4</v>
      </c>
      <c r="T12" s="47">
        <v>1920</v>
      </c>
      <c r="U12" s="46">
        <v>37.1</v>
      </c>
      <c r="V12" s="49">
        <v>2.7</v>
      </c>
      <c r="W12" s="20"/>
      <c r="X12" s="20"/>
      <c r="Y12" s="20"/>
      <c r="Z12" s="20"/>
      <c r="AA12" s="21"/>
      <c r="AB12" s="21"/>
      <c r="AC12" s="21"/>
    </row>
    <row r="13" spans="1:29" ht="23.25" customHeight="1">
      <c r="A13" s="50" t="s">
        <v>684</v>
      </c>
      <c r="B13" s="47">
        <v>327</v>
      </c>
      <c r="C13" s="46">
        <v>6.3</v>
      </c>
      <c r="D13" s="46">
        <v>15.9</v>
      </c>
      <c r="E13" s="47">
        <v>27</v>
      </c>
      <c r="F13" s="48">
        <v>0.52</v>
      </c>
      <c r="G13" s="46">
        <v>192.9</v>
      </c>
      <c r="H13" s="47">
        <v>1</v>
      </c>
      <c r="I13" s="48">
        <v>0.02</v>
      </c>
      <c r="J13" s="46">
        <v>5209</v>
      </c>
      <c r="K13" s="47">
        <v>2</v>
      </c>
      <c r="L13" s="48">
        <v>0.04</v>
      </c>
      <c r="M13" s="46">
        <v>2604.5</v>
      </c>
      <c r="N13" s="47">
        <v>297</v>
      </c>
      <c r="O13" s="46">
        <v>5.7</v>
      </c>
      <c r="P13" s="46">
        <v>17.5</v>
      </c>
      <c r="Q13" s="47">
        <v>3858</v>
      </c>
      <c r="R13" s="46">
        <v>74.1</v>
      </c>
      <c r="S13" s="46">
        <v>1.4</v>
      </c>
      <c r="T13" s="47">
        <v>1993</v>
      </c>
      <c r="U13" s="46">
        <v>38.3</v>
      </c>
      <c r="V13" s="49">
        <v>2.6</v>
      </c>
      <c r="W13" s="20"/>
      <c r="X13" s="20"/>
      <c r="Y13" s="20"/>
      <c r="Z13" s="20"/>
      <c r="AA13" s="21"/>
      <c r="AB13" s="21"/>
      <c r="AC13" s="21"/>
    </row>
    <row r="14" spans="1:29" ht="23.25" customHeight="1">
      <c r="A14" s="50" t="s">
        <v>685</v>
      </c>
      <c r="B14" s="47">
        <v>330</v>
      </c>
      <c r="C14" s="46">
        <v>6.3</v>
      </c>
      <c r="D14" s="46">
        <v>15.9</v>
      </c>
      <c r="E14" s="47">
        <v>29</v>
      </c>
      <c r="F14" s="48">
        <v>0.55</v>
      </c>
      <c r="G14" s="46">
        <v>180.6</v>
      </c>
      <c r="H14" s="47">
        <v>1</v>
      </c>
      <c r="I14" s="48">
        <v>0.02</v>
      </c>
      <c r="J14" s="46">
        <v>5237.4</v>
      </c>
      <c r="K14" s="47">
        <v>2</v>
      </c>
      <c r="L14" s="48">
        <v>0.04</v>
      </c>
      <c r="M14" s="46">
        <v>2618.7</v>
      </c>
      <c r="N14" s="47">
        <v>298</v>
      </c>
      <c r="O14" s="46">
        <v>5.7</v>
      </c>
      <c r="P14" s="46">
        <v>17.6</v>
      </c>
      <c r="Q14" s="47">
        <v>3873</v>
      </c>
      <c r="R14" s="46">
        <v>73.9</v>
      </c>
      <c r="S14" s="46">
        <v>1.4</v>
      </c>
      <c r="T14" s="47">
        <v>2039</v>
      </c>
      <c r="U14" s="46">
        <v>38.9</v>
      </c>
      <c r="V14" s="49">
        <v>2.6</v>
      </c>
      <c r="W14" s="20"/>
      <c r="X14" s="20"/>
      <c r="Y14" s="20"/>
      <c r="Z14" s="20"/>
      <c r="AA14" s="21"/>
      <c r="AB14" s="21"/>
      <c r="AC14" s="21"/>
    </row>
    <row r="15" spans="1:29" ht="23.25" customHeight="1">
      <c r="A15" s="50" t="s">
        <v>686</v>
      </c>
      <c r="B15" s="47">
        <v>336</v>
      </c>
      <c r="C15" s="46">
        <v>6.4</v>
      </c>
      <c r="D15" s="46">
        <v>15.7</v>
      </c>
      <c r="E15" s="47">
        <v>29</v>
      </c>
      <c r="F15" s="48">
        <v>0.55</v>
      </c>
      <c r="G15" s="46">
        <v>181.5</v>
      </c>
      <c r="H15" s="47">
        <v>1</v>
      </c>
      <c r="I15" s="48">
        <v>0.02</v>
      </c>
      <c r="J15" s="46">
        <v>5263.6</v>
      </c>
      <c r="K15" s="47">
        <v>2</v>
      </c>
      <c r="L15" s="48">
        <v>0.04</v>
      </c>
      <c r="M15" s="46">
        <v>2631.8</v>
      </c>
      <c r="N15" s="47">
        <v>304</v>
      </c>
      <c r="O15" s="46">
        <v>5.8</v>
      </c>
      <c r="P15" s="46">
        <v>17.3</v>
      </c>
      <c r="Q15" s="47">
        <v>3876</v>
      </c>
      <c r="R15" s="46">
        <v>73.6</v>
      </c>
      <c r="S15" s="46">
        <v>1.4</v>
      </c>
      <c r="T15" s="47">
        <v>2090</v>
      </c>
      <c r="U15" s="46">
        <v>39.7</v>
      </c>
      <c r="V15" s="49">
        <v>2.5</v>
      </c>
      <c r="W15" s="20"/>
      <c r="X15" s="20"/>
      <c r="Y15" s="20"/>
      <c r="Z15" s="20"/>
      <c r="AA15" s="21"/>
      <c r="AB15" s="21"/>
      <c r="AC15" s="21"/>
    </row>
    <row r="16" spans="1:29" ht="23.25" customHeight="1">
      <c r="A16" s="50" t="s">
        <v>687</v>
      </c>
      <c r="B16" s="47">
        <v>340</v>
      </c>
      <c r="C16" s="46">
        <v>6.4</v>
      </c>
      <c r="D16" s="46">
        <v>15.5</v>
      </c>
      <c r="E16" s="47">
        <v>29</v>
      </c>
      <c r="F16" s="48">
        <v>0.55</v>
      </c>
      <c r="G16" s="46">
        <v>182.3</v>
      </c>
      <c r="H16" s="47">
        <v>1</v>
      </c>
      <c r="I16" s="48">
        <v>0.02</v>
      </c>
      <c r="J16" s="46">
        <v>5285.5</v>
      </c>
      <c r="K16" s="47">
        <v>2</v>
      </c>
      <c r="L16" s="48">
        <v>0.04</v>
      </c>
      <c r="M16" s="46">
        <v>2642.7</v>
      </c>
      <c r="N16" s="47">
        <v>308</v>
      </c>
      <c r="O16" s="46">
        <v>5.8</v>
      </c>
      <c r="P16" s="46">
        <v>17.2</v>
      </c>
      <c r="Q16" s="47">
        <v>3885</v>
      </c>
      <c r="R16" s="46">
        <v>73.5</v>
      </c>
      <c r="S16" s="46">
        <v>1.4</v>
      </c>
      <c r="T16" s="47">
        <v>2148</v>
      </c>
      <c r="U16" s="46">
        <v>40.6</v>
      </c>
      <c r="V16" s="49">
        <v>2.5</v>
      </c>
      <c r="W16" s="20"/>
      <c r="X16" s="20"/>
      <c r="Y16" s="20"/>
      <c r="Z16" s="20"/>
      <c r="AA16" s="21"/>
      <c r="AB16" s="21"/>
      <c r="AC16" s="21"/>
    </row>
    <row r="17" spans="1:29" ht="15.75" customHeight="1">
      <c r="A17" s="50"/>
      <c r="B17" s="47"/>
      <c r="C17" s="46"/>
      <c r="D17" s="46"/>
      <c r="E17" s="47"/>
      <c r="F17" s="48"/>
      <c r="G17" s="46"/>
      <c r="H17" s="47"/>
      <c r="I17" s="48"/>
      <c r="J17" s="46"/>
      <c r="K17" s="47"/>
      <c r="L17" s="48"/>
      <c r="M17" s="46"/>
      <c r="N17" s="47"/>
      <c r="O17" s="46"/>
      <c r="P17" s="46"/>
      <c r="Q17" s="47"/>
      <c r="R17" s="46"/>
      <c r="S17" s="46"/>
      <c r="T17" s="47"/>
      <c r="U17" s="46"/>
      <c r="V17" s="49"/>
      <c r="W17" s="20"/>
      <c r="X17" s="20"/>
      <c r="Y17" s="20"/>
      <c r="Z17" s="20"/>
      <c r="AA17" s="21"/>
      <c r="AB17" s="21"/>
      <c r="AC17" s="21"/>
    </row>
    <row r="18" spans="1:29" ht="23.25" customHeight="1">
      <c r="A18" s="50" t="s">
        <v>688</v>
      </c>
      <c r="B18" s="47">
        <v>345</v>
      </c>
      <c r="C18" s="46">
        <v>6.5</v>
      </c>
      <c r="D18" s="46">
        <v>15.4</v>
      </c>
      <c r="E18" s="47">
        <v>30</v>
      </c>
      <c r="F18" s="48">
        <v>0.57</v>
      </c>
      <c r="G18" s="46">
        <v>176.9</v>
      </c>
      <c r="H18" s="47">
        <v>1</v>
      </c>
      <c r="I18" s="48">
        <v>0.02</v>
      </c>
      <c r="J18" s="46">
        <v>5308.3</v>
      </c>
      <c r="K18" s="47">
        <v>2</v>
      </c>
      <c r="L18" s="48">
        <v>0.04</v>
      </c>
      <c r="M18" s="46">
        <v>2654.1</v>
      </c>
      <c r="N18" s="47">
        <v>312</v>
      </c>
      <c r="O18" s="46">
        <v>5.9</v>
      </c>
      <c r="P18" s="46">
        <v>17</v>
      </c>
      <c r="Q18" s="47">
        <v>3877</v>
      </c>
      <c r="R18" s="46">
        <v>73</v>
      </c>
      <c r="S18" s="46">
        <v>1.4</v>
      </c>
      <c r="T18" s="47">
        <v>2191</v>
      </c>
      <c r="U18" s="46">
        <v>41.3</v>
      </c>
      <c r="V18" s="49">
        <v>2.4</v>
      </c>
      <c r="W18" s="20"/>
      <c r="X18" s="20"/>
      <c r="Y18" s="20"/>
      <c r="Z18" s="20"/>
      <c r="AA18" s="21"/>
      <c r="AB18" s="21"/>
      <c r="AC18" s="21"/>
    </row>
    <row r="19" spans="1:29" ht="23.25" customHeight="1">
      <c r="A19" s="50" t="s">
        <v>689</v>
      </c>
      <c r="B19" s="47">
        <v>350</v>
      </c>
      <c r="C19" s="46">
        <v>6.6</v>
      </c>
      <c r="D19" s="46">
        <v>15.2</v>
      </c>
      <c r="E19" s="47">
        <v>30</v>
      </c>
      <c r="F19" s="48">
        <v>0.56</v>
      </c>
      <c r="G19" s="46">
        <v>177.7</v>
      </c>
      <c r="H19" s="47">
        <v>1</v>
      </c>
      <c r="I19" s="48">
        <v>0.02</v>
      </c>
      <c r="J19" s="46">
        <v>5329.6</v>
      </c>
      <c r="K19" s="47">
        <v>2</v>
      </c>
      <c r="L19" s="48">
        <v>0.04</v>
      </c>
      <c r="M19" s="46">
        <v>2664.8</v>
      </c>
      <c r="N19" s="47">
        <v>317</v>
      </c>
      <c r="O19" s="46">
        <v>5.9</v>
      </c>
      <c r="P19" s="46">
        <v>16.8</v>
      </c>
      <c r="Q19" s="47">
        <v>3925</v>
      </c>
      <c r="R19" s="46">
        <v>73.6</v>
      </c>
      <c r="S19" s="46">
        <v>1.4</v>
      </c>
      <c r="T19" s="47">
        <v>2241</v>
      </c>
      <c r="U19" s="46">
        <v>42</v>
      </c>
      <c r="V19" s="49">
        <v>2.4</v>
      </c>
      <c r="W19" s="20"/>
      <c r="X19" s="20"/>
      <c r="Y19" s="20"/>
      <c r="Z19" s="20"/>
      <c r="AA19" s="21"/>
      <c r="AB19" s="21"/>
      <c r="AC19" s="21"/>
    </row>
    <row r="20" spans="1:29" ht="23.25" customHeight="1">
      <c r="A20" s="50" t="s">
        <v>690</v>
      </c>
      <c r="B20" s="47">
        <v>359</v>
      </c>
      <c r="C20" s="46">
        <v>6.7</v>
      </c>
      <c r="D20" s="46">
        <v>14.9</v>
      </c>
      <c r="E20" s="47">
        <v>30</v>
      </c>
      <c r="F20" s="48">
        <v>0.56</v>
      </c>
      <c r="G20" s="46">
        <v>178.5</v>
      </c>
      <c r="H20" s="47">
        <v>1</v>
      </c>
      <c r="I20" s="48">
        <v>0.02</v>
      </c>
      <c r="J20" s="46">
        <v>5356.3</v>
      </c>
      <c r="K20" s="47">
        <v>2</v>
      </c>
      <c r="L20" s="48">
        <v>0.04</v>
      </c>
      <c r="M20" s="46">
        <v>2678.1</v>
      </c>
      <c r="N20" s="47">
        <v>326</v>
      </c>
      <c r="O20" s="46">
        <v>6.1</v>
      </c>
      <c r="P20" s="46">
        <v>16.4</v>
      </c>
      <c r="Q20" s="47">
        <v>3941</v>
      </c>
      <c r="R20" s="46">
        <v>73.6</v>
      </c>
      <c r="S20" s="46">
        <v>1.4</v>
      </c>
      <c r="T20" s="47">
        <v>2287</v>
      </c>
      <c r="U20" s="46">
        <v>42.7</v>
      </c>
      <c r="V20" s="49">
        <v>2.3</v>
      </c>
      <c r="W20" s="20"/>
      <c r="X20" s="20"/>
      <c r="Y20" s="20"/>
      <c r="Z20" s="20"/>
      <c r="AA20" s="21"/>
      <c r="AB20" s="21"/>
      <c r="AC20" s="21"/>
    </row>
    <row r="21" spans="1:29" ht="23.25" customHeight="1">
      <c r="A21" s="50" t="s">
        <v>291</v>
      </c>
      <c r="B21" s="47">
        <v>361</v>
      </c>
      <c r="C21" s="46">
        <v>6.7</v>
      </c>
      <c r="D21" s="46">
        <v>14.9</v>
      </c>
      <c r="E21" s="47">
        <v>30</v>
      </c>
      <c r="F21" s="48">
        <v>0.56</v>
      </c>
      <c r="G21" s="46">
        <v>179.6</v>
      </c>
      <c r="H21" s="47">
        <v>1</v>
      </c>
      <c r="I21" s="48">
        <v>0.02</v>
      </c>
      <c r="J21" s="46">
        <v>5389.1</v>
      </c>
      <c r="K21" s="47">
        <v>1</v>
      </c>
      <c r="L21" s="48">
        <v>0.02</v>
      </c>
      <c r="M21" s="46">
        <v>5389.1</v>
      </c>
      <c r="N21" s="47">
        <v>329</v>
      </c>
      <c r="O21" s="46">
        <v>6.1</v>
      </c>
      <c r="P21" s="46">
        <v>16.4</v>
      </c>
      <c r="Q21" s="47">
        <v>3975</v>
      </c>
      <c r="R21" s="46">
        <v>73.8</v>
      </c>
      <c r="S21" s="46">
        <v>1.4</v>
      </c>
      <c r="T21" s="47">
        <v>2308</v>
      </c>
      <c r="U21" s="46">
        <v>42.8</v>
      </c>
      <c r="V21" s="49">
        <v>2.3</v>
      </c>
      <c r="W21" s="20"/>
      <c r="X21" s="20"/>
      <c r="Y21" s="20"/>
      <c r="Z21" s="20"/>
      <c r="AA21" s="21"/>
      <c r="AB21" s="21"/>
      <c r="AC21" s="21"/>
    </row>
    <row r="22" spans="1:29" ht="23.25" customHeight="1">
      <c r="A22" s="50" t="s">
        <v>691</v>
      </c>
      <c r="B22" s="47">
        <v>363</v>
      </c>
      <c r="C22" s="46">
        <v>6.7</v>
      </c>
      <c r="D22" s="46">
        <v>14.9</v>
      </c>
      <c r="E22" s="47">
        <v>30</v>
      </c>
      <c r="F22" s="48">
        <v>0.55</v>
      </c>
      <c r="G22" s="46">
        <v>180.4</v>
      </c>
      <c r="H22" s="47">
        <v>1</v>
      </c>
      <c r="I22" s="48">
        <v>0.02</v>
      </c>
      <c r="J22" s="46">
        <v>5413.2</v>
      </c>
      <c r="K22" s="47">
        <v>1</v>
      </c>
      <c r="L22" s="48">
        <v>0.02</v>
      </c>
      <c r="M22" s="46">
        <v>5413.2</v>
      </c>
      <c r="N22" s="47">
        <v>331</v>
      </c>
      <c r="O22" s="46">
        <v>6.1</v>
      </c>
      <c r="P22" s="46">
        <v>16.4</v>
      </c>
      <c r="Q22" s="47">
        <v>4006</v>
      </c>
      <c r="R22" s="46">
        <v>74</v>
      </c>
      <c r="S22" s="46">
        <v>1.4</v>
      </c>
      <c r="T22" s="47">
        <v>2363</v>
      </c>
      <c r="U22" s="46">
        <v>43.7</v>
      </c>
      <c r="V22" s="49">
        <v>2.3</v>
      </c>
      <c r="W22" s="20"/>
      <c r="X22" s="20"/>
      <c r="Y22" s="20"/>
      <c r="Z22" s="20"/>
      <c r="AA22" s="21"/>
      <c r="AB22" s="21"/>
      <c r="AC22" s="21"/>
    </row>
    <row r="23" spans="1:29" ht="15.75" customHeight="1">
      <c r="A23" s="50"/>
      <c r="B23" s="47"/>
      <c r="C23" s="46"/>
      <c r="D23" s="46"/>
      <c r="E23" s="47"/>
      <c r="F23" s="48"/>
      <c r="G23" s="46"/>
      <c r="H23" s="47"/>
      <c r="I23" s="48"/>
      <c r="J23" s="46"/>
      <c r="K23" s="47"/>
      <c r="L23" s="48"/>
      <c r="M23" s="46"/>
      <c r="N23" s="47"/>
      <c r="O23" s="46"/>
      <c r="P23" s="46"/>
      <c r="Q23" s="47"/>
      <c r="R23" s="46"/>
      <c r="S23" s="46"/>
      <c r="T23" s="47"/>
      <c r="U23" s="46"/>
      <c r="V23" s="49"/>
      <c r="W23" s="20"/>
      <c r="X23" s="20"/>
      <c r="Y23" s="20"/>
      <c r="Z23" s="20"/>
      <c r="AA23" s="21"/>
      <c r="AB23" s="21"/>
      <c r="AC23" s="21"/>
    </row>
    <row r="24" spans="1:26" ht="23.25" customHeight="1">
      <c r="A24" s="50" t="s">
        <v>692</v>
      </c>
      <c r="B24" s="47">
        <v>357</v>
      </c>
      <c r="C24" s="46">
        <v>6.6</v>
      </c>
      <c r="D24" s="46">
        <v>15.2</v>
      </c>
      <c r="E24" s="47">
        <v>30</v>
      </c>
      <c r="F24" s="48">
        <v>0.55</v>
      </c>
      <c r="G24" s="46">
        <v>181.5</v>
      </c>
      <c r="H24" s="47">
        <v>1</v>
      </c>
      <c r="I24" s="48">
        <v>0.02</v>
      </c>
      <c r="J24" s="46">
        <v>5443.7</v>
      </c>
      <c r="K24" s="47">
        <v>1</v>
      </c>
      <c r="L24" s="48">
        <v>0.02</v>
      </c>
      <c r="M24" s="46">
        <v>5443.7</v>
      </c>
      <c r="N24" s="47">
        <v>325</v>
      </c>
      <c r="O24" s="46">
        <v>6</v>
      </c>
      <c r="P24" s="46">
        <v>16.7</v>
      </c>
      <c r="Q24" s="47">
        <v>4050</v>
      </c>
      <c r="R24" s="46">
        <v>74.4</v>
      </c>
      <c r="S24" s="46">
        <v>1.3</v>
      </c>
      <c r="T24" s="47">
        <v>2402</v>
      </c>
      <c r="U24" s="46">
        <v>44.1</v>
      </c>
      <c r="V24" s="49">
        <v>2.3</v>
      </c>
      <c r="W24" s="20"/>
      <c r="X24" s="557"/>
      <c r="Y24" s="557"/>
      <c r="Z24" s="557"/>
    </row>
    <row r="25" spans="1:26" ht="23.25" customHeight="1">
      <c r="A25" s="50" t="s">
        <v>693</v>
      </c>
      <c r="B25" s="47">
        <v>358</v>
      </c>
      <c r="C25" s="46">
        <v>6.5</v>
      </c>
      <c r="D25" s="46">
        <v>15.3</v>
      </c>
      <c r="E25" s="47">
        <v>31</v>
      </c>
      <c r="F25" s="48">
        <v>0.57</v>
      </c>
      <c r="G25" s="46">
        <v>176.5</v>
      </c>
      <c r="H25" s="47">
        <v>1</v>
      </c>
      <c r="I25" s="48">
        <v>0.02</v>
      </c>
      <c r="J25" s="46">
        <v>5472.5</v>
      </c>
      <c r="K25" s="47">
        <v>1</v>
      </c>
      <c r="L25" s="48">
        <v>0.02</v>
      </c>
      <c r="M25" s="46">
        <v>5472.5</v>
      </c>
      <c r="N25" s="47">
        <v>325</v>
      </c>
      <c r="O25" s="46">
        <v>5.9</v>
      </c>
      <c r="P25" s="46">
        <v>16.8</v>
      </c>
      <c r="Q25" s="47">
        <v>4091</v>
      </c>
      <c r="R25" s="46">
        <v>74.8</v>
      </c>
      <c r="S25" s="46">
        <v>1.3</v>
      </c>
      <c r="T25" s="47">
        <v>2447</v>
      </c>
      <c r="U25" s="46">
        <v>44.7</v>
      </c>
      <c r="V25" s="49">
        <v>2.2</v>
      </c>
      <c r="W25" s="20"/>
      <c r="X25" s="557"/>
      <c r="Y25" s="557"/>
      <c r="Z25" s="557"/>
    </row>
    <row r="26" spans="1:26" ht="23.25" customHeight="1">
      <c r="A26" s="50" t="s">
        <v>694</v>
      </c>
      <c r="B26" s="47">
        <v>359</v>
      </c>
      <c r="C26" s="46">
        <v>6.5</v>
      </c>
      <c r="D26" s="46">
        <v>15.3</v>
      </c>
      <c r="E26" s="47">
        <v>31</v>
      </c>
      <c r="F26" s="48">
        <v>0.56</v>
      </c>
      <c r="G26" s="46">
        <v>177.4</v>
      </c>
      <c r="H26" s="47">
        <v>1</v>
      </c>
      <c r="I26" s="48">
        <v>0.02</v>
      </c>
      <c r="J26" s="46">
        <v>5499.5</v>
      </c>
      <c r="K26" s="47">
        <v>1</v>
      </c>
      <c r="L26" s="48">
        <v>0.02</v>
      </c>
      <c r="M26" s="46">
        <v>5499.5</v>
      </c>
      <c r="N26" s="47">
        <v>326</v>
      </c>
      <c r="O26" s="46">
        <v>5.9</v>
      </c>
      <c r="P26" s="46">
        <v>16.9</v>
      </c>
      <c r="Q26" s="47">
        <v>4134</v>
      </c>
      <c r="R26" s="46">
        <v>75.2</v>
      </c>
      <c r="S26" s="46">
        <v>1.3</v>
      </c>
      <c r="T26" s="47">
        <v>2499</v>
      </c>
      <c r="U26" s="46">
        <v>45.4</v>
      </c>
      <c r="V26" s="49">
        <v>2.2</v>
      </c>
      <c r="W26" s="20"/>
      <c r="X26" s="557"/>
      <c r="Y26" s="557"/>
      <c r="Z26" s="557"/>
    </row>
    <row r="27" spans="1:26" ht="23.25" customHeight="1">
      <c r="A27" s="50" t="s">
        <v>695</v>
      </c>
      <c r="B27" s="47">
        <v>357</v>
      </c>
      <c r="C27" s="46">
        <v>6.5</v>
      </c>
      <c r="D27" s="46">
        <v>15.5</v>
      </c>
      <c r="E27" s="47">
        <v>31</v>
      </c>
      <c r="F27" s="48">
        <v>0.56</v>
      </c>
      <c r="G27" s="46">
        <v>178.1</v>
      </c>
      <c r="H27" s="47">
        <v>1</v>
      </c>
      <c r="I27" s="48">
        <v>0.02</v>
      </c>
      <c r="J27" s="46">
        <v>5520.4</v>
      </c>
      <c r="K27" s="47">
        <v>1</v>
      </c>
      <c r="L27" s="48">
        <v>0.02</v>
      </c>
      <c r="M27" s="46">
        <v>5514</v>
      </c>
      <c r="N27" s="47">
        <v>324</v>
      </c>
      <c r="O27" s="46">
        <v>5.9</v>
      </c>
      <c r="P27" s="46">
        <v>17</v>
      </c>
      <c r="Q27" s="47">
        <v>4143</v>
      </c>
      <c r="R27" s="46">
        <v>75.1</v>
      </c>
      <c r="S27" s="46">
        <v>1.3</v>
      </c>
      <c r="T27" s="47">
        <v>2512</v>
      </c>
      <c r="U27" s="46">
        <v>45.5</v>
      </c>
      <c r="V27" s="49">
        <v>2.2</v>
      </c>
      <c r="W27" s="20"/>
      <c r="X27" s="557"/>
      <c r="Y27" s="557"/>
      <c r="Z27" s="557"/>
    </row>
    <row r="28" spans="1:26" ht="23.25" customHeight="1">
      <c r="A28" s="50" t="s">
        <v>696</v>
      </c>
      <c r="B28" s="47">
        <v>354</v>
      </c>
      <c r="C28" s="46">
        <v>6.6</v>
      </c>
      <c r="D28" s="46">
        <v>15.3</v>
      </c>
      <c r="E28" s="47">
        <v>31</v>
      </c>
      <c r="F28" s="48">
        <v>0.57</v>
      </c>
      <c r="G28" s="46">
        <v>174.3</v>
      </c>
      <c r="H28" s="47">
        <v>1</v>
      </c>
      <c r="I28" s="48">
        <v>0.02</v>
      </c>
      <c r="J28" s="46">
        <v>5401.9</v>
      </c>
      <c r="K28" s="47">
        <v>1</v>
      </c>
      <c r="L28" s="48">
        <v>0.02</v>
      </c>
      <c r="M28" s="46">
        <v>5401.9</v>
      </c>
      <c r="N28" s="47">
        <v>321</v>
      </c>
      <c r="O28" s="46">
        <v>5.9</v>
      </c>
      <c r="P28" s="46">
        <v>16.8</v>
      </c>
      <c r="Q28" s="47">
        <v>4174</v>
      </c>
      <c r="R28" s="46">
        <v>77.3</v>
      </c>
      <c r="S28" s="46">
        <v>1.3</v>
      </c>
      <c r="T28" s="47">
        <v>2523</v>
      </c>
      <c r="U28" s="46">
        <v>46.7</v>
      </c>
      <c r="V28" s="49">
        <v>2.1</v>
      </c>
      <c r="W28" s="20"/>
      <c r="X28" s="557"/>
      <c r="Y28" s="557"/>
      <c r="Z28" s="557"/>
    </row>
    <row r="29" spans="1:26" ht="15.75" customHeight="1">
      <c r="A29" s="50"/>
      <c r="B29" s="47"/>
      <c r="C29" s="46"/>
      <c r="D29" s="46"/>
      <c r="E29" s="47"/>
      <c r="F29" s="48"/>
      <c r="G29" s="46"/>
      <c r="H29" s="47"/>
      <c r="I29" s="48"/>
      <c r="J29" s="46"/>
      <c r="K29" s="47"/>
      <c r="L29" s="48"/>
      <c r="M29" s="46"/>
      <c r="N29" s="47"/>
      <c r="O29" s="46"/>
      <c r="P29" s="46"/>
      <c r="Q29" s="47"/>
      <c r="R29" s="46"/>
      <c r="S29" s="46"/>
      <c r="T29" s="47"/>
      <c r="U29" s="46"/>
      <c r="V29" s="49"/>
      <c r="W29" s="20"/>
      <c r="X29" s="557"/>
      <c r="Y29" s="557"/>
      <c r="Z29" s="557"/>
    </row>
    <row r="30" spans="1:26" ht="23.25" customHeight="1">
      <c r="A30" s="50" t="s">
        <v>697</v>
      </c>
      <c r="B30" s="47">
        <v>349</v>
      </c>
      <c r="C30" s="46">
        <v>6.5</v>
      </c>
      <c r="D30" s="46">
        <v>15.5</v>
      </c>
      <c r="E30" s="47">
        <v>31</v>
      </c>
      <c r="F30" s="48">
        <v>0.57</v>
      </c>
      <c r="G30" s="46">
        <v>174.5</v>
      </c>
      <c r="H30" s="47">
        <v>1</v>
      </c>
      <c r="I30" s="48">
        <v>0.02</v>
      </c>
      <c r="J30" s="46">
        <v>5410</v>
      </c>
      <c r="K30" s="47">
        <v>1</v>
      </c>
      <c r="L30" s="48">
        <v>0.02</v>
      </c>
      <c r="M30" s="46">
        <v>5410</v>
      </c>
      <c r="N30" s="47">
        <v>316</v>
      </c>
      <c r="O30" s="46">
        <v>5.8</v>
      </c>
      <c r="P30" s="46">
        <v>17.1</v>
      </c>
      <c r="Q30" s="47">
        <v>4204</v>
      </c>
      <c r="R30" s="46">
        <v>77.7</v>
      </c>
      <c r="S30" s="46">
        <v>1.3</v>
      </c>
      <c r="T30" s="47">
        <v>2547</v>
      </c>
      <c r="U30" s="46">
        <v>47.1</v>
      </c>
      <c r="V30" s="49">
        <v>2.1</v>
      </c>
      <c r="W30" s="20"/>
      <c r="X30" s="557"/>
      <c r="Y30" s="557"/>
      <c r="Z30" s="557"/>
    </row>
    <row r="31" spans="1:26" ht="23.25" customHeight="1">
      <c r="A31" s="50" t="s">
        <v>698</v>
      </c>
      <c r="B31" s="47">
        <v>348</v>
      </c>
      <c r="C31" s="46">
        <v>6.4</v>
      </c>
      <c r="D31" s="46">
        <v>15.6</v>
      </c>
      <c r="E31" s="47">
        <v>31</v>
      </c>
      <c r="F31" s="48">
        <v>0.57</v>
      </c>
      <c r="G31" s="46">
        <v>175.3</v>
      </c>
      <c r="H31" s="47">
        <v>1</v>
      </c>
      <c r="I31" s="48">
        <v>0.02</v>
      </c>
      <c r="J31" s="46">
        <v>5433</v>
      </c>
      <c r="K31" s="47">
        <v>1</v>
      </c>
      <c r="L31" s="48">
        <v>0.02</v>
      </c>
      <c r="M31" s="46">
        <v>5433</v>
      </c>
      <c r="N31" s="47">
        <v>315</v>
      </c>
      <c r="O31" s="46">
        <v>5.8</v>
      </c>
      <c r="P31" s="46">
        <v>17.2</v>
      </c>
      <c r="Q31" s="47">
        <v>4287</v>
      </c>
      <c r="R31" s="46">
        <v>78.9</v>
      </c>
      <c r="S31" s="46">
        <v>1.3</v>
      </c>
      <c r="T31" s="47">
        <v>2589</v>
      </c>
      <c r="U31" s="46">
        <v>47.7</v>
      </c>
      <c r="V31" s="49">
        <v>2.1</v>
      </c>
      <c r="W31" s="20"/>
      <c r="X31" s="557"/>
      <c r="Y31" s="557"/>
      <c r="Z31" s="557"/>
    </row>
    <row r="32" spans="1:26" ht="23.25" customHeight="1">
      <c r="A32" s="50" t="s">
        <v>699</v>
      </c>
      <c r="B32" s="47">
        <v>345</v>
      </c>
      <c r="C32" s="46">
        <v>6.3</v>
      </c>
      <c r="D32" s="46">
        <v>15.8</v>
      </c>
      <c r="E32" s="47">
        <v>31</v>
      </c>
      <c r="F32" s="48">
        <v>0.57</v>
      </c>
      <c r="G32" s="46">
        <v>176.1</v>
      </c>
      <c r="H32" s="47">
        <v>1</v>
      </c>
      <c r="I32" s="48">
        <v>0.02</v>
      </c>
      <c r="J32" s="46">
        <v>5461</v>
      </c>
      <c r="K32" s="47">
        <v>1</v>
      </c>
      <c r="L32" s="48">
        <v>0.02</v>
      </c>
      <c r="M32" s="46">
        <v>5461</v>
      </c>
      <c r="N32" s="47">
        <v>312</v>
      </c>
      <c r="O32" s="46">
        <v>5.7</v>
      </c>
      <c r="P32" s="46">
        <v>17.5</v>
      </c>
      <c r="Q32" s="47">
        <v>4369</v>
      </c>
      <c r="R32" s="46">
        <v>80</v>
      </c>
      <c r="S32" s="46">
        <v>1.2</v>
      </c>
      <c r="T32" s="47">
        <v>2656</v>
      </c>
      <c r="U32" s="46">
        <v>48.6</v>
      </c>
      <c r="V32" s="49">
        <v>2.1</v>
      </c>
      <c r="W32" s="20"/>
      <c r="X32" s="557"/>
      <c r="Y32" s="557"/>
      <c r="Z32" s="557"/>
    </row>
    <row r="33" spans="1:26" ht="23.25" customHeight="1">
      <c r="A33" s="50" t="s">
        <v>700</v>
      </c>
      <c r="B33" s="47">
        <v>347</v>
      </c>
      <c r="C33" s="46">
        <v>6.3</v>
      </c>
      <c r="D33" s="46">
        <v>15.8</v>
      </c>
      <c r="E33" s="47">
        <v>31</v>
      </c>
      <c r="F33" s="48">
        <v>0.57</v>
      </c>
      <c r="G33" s="46">
        <v>176.9</v>
      </c>
      <c r="H33" s="51" t="s">
        <v>701</v>
      </c>
      <c r="I33" s="52" t="s">
        <v>701</v>
      </c>
      <c r="J33" s="53" t="s">
        <v>701</v>
      </c>
      <c r="K33" s="47">
        <v>1</v>
      </c>
      <c r="L33" s="48">
        <v>0.02</v>
      </c>
      <c r="M33" s="46">
        <v>5484</v>
      </c>
      <c r="N33" s="47">
        <v>315</v>
      </c>
      <c r="O33" s="46">
        <v>5.7</v>
      </c>
      <c r="P33" s="46">
        <v>17.4</v>
      </c>
      <c r="Q33" s="47">
        <v>4416</v>
      </c>
      <c r="R33" s="46">
        <v>80.5</v>
      </c>
      <c r="S33" s="46">
        <v>1.2</v>
      </c>
      <c r="T33" s="47">
        <v>2547</v>
      </c>
      <c r="U33" s="46">
        <v>46.4</v>
      </c>
      <c r="V33" s="49">
        <v>2.2</v>
      </c>
      <c r="W33" s="20"/>
      <c r="X33" s="557"/>
      <c r="Y33" s="557"/>
      <c r="Z33" s="557"/>
    </row>
    <row r="34" spans="1:26" ht="23.25" customHeight="1">
      <c r="A34" s="50" t="s">
        <v>702</v>
      </c>
      <c r="B34" s="47">
        <v>346</v>
      </c>
      <c r="C34" s="46">
        <v>6.2</v>
      </c>
      <c r="D34" s="46">
        <v>16</v>
      </c>
      <c r="E34" s="47">
        <v>30</v>
      </c>
      <c r="F34" s="48">
        <v>0.54</v>
      </c>
      <c r="G34" s="46">
        <v>185</v>
      </c>
      <c r="H34" s="51" t="s">
        <v>701</v>
      </c>
      <c r="I34" s="52" t="s">
        <v>701</v>
      </c>
      <c r="J34" s="53" t="s">
        <v>701</v>
      </c>
      <c r="K34" s="47">
        <v>0</v>
      </c>
      <c r="L34" s="48">
        <v>0</v>
      </c>
      <c r="M34" s="46">
        <v>0</v>
      </c>
      <c r="N34" s="47">
        <v>316</v>
      </c>
      <c r="O34" s="46">
        <v>5.7</v>
      </c>
      <c r="P34" s="46">
        <v>17.6</v>
      </c>
      <c r="Q34" s="47">
        <v>4481</v>
      </c>
      <c r="R34" s="46">
        <v>80.7</v>
      </c>
      <c r="S34" s="46">
        <v>1.2</v>
      </c>
      <c r="T34" s="47">
        <v>2744</v>
      </c>
      <c r="U34" s="46">
        <v>49.4</v>
      </c>
      <c r="V34" s="49">
        <v>2</v>
      </c>
      <c r="W34" s="20"/>
      <c r="X34" s="557"/>
      <c r="Y34" s="557"/>
      <c r="Z34" s="557"/>
    </row>
    <row r="35" spans="1:26" ht="15.75" customHeight="1">
      <c r="A35" s="50"/>
      <c r="B35" s="47"/>
      <c r="C35" s="46"/>
      <c r="D35" s="46"/>
      <c r="E35" s="47"/>
      <c r="F35" s="48"/>
      <c r="G35" s="46"/>
      <c r="H35" s="51"/>
      <c r="I35" s="52"/>
      <c r="J35" s="53"/>
      <c r="K35" s="47"/>
      <c r="L35" s="48"/>
      <c r="M35" s="46"/>
      <c r="N35" s="47"/>
      <c r="O35" s="46"/>
      <c r="P35" s="46"/>
      <c r="Q35" s="47"/>
      <c r="R35" s="46"/>
      <c r="S35" s="46"/>
      <c r="T35" s="47"/>
      <c r="U35" s="46"/>
      <c r="V35" s="49"/>
      <c r="W35" s="20"/>
      <c r="X35" s="557"/>
      <c r="Y35" s="557"/>
      <c r="Z35" s="557"/>
    </row>
    <row r="36" spans="1:26" ht="23.25" customHeight="1">
      <c r="A36" s="50" t="s">
        <v>703</v>
      </c>
      <c r="B36" s="47">
        <v>349</v>
      </c>
      <c r="C36" s="46">
        <v>6.3</v>
      </c>
      <c r="D36" s="46">
        <v>16</v>
      </c>
      <c r="E36" s="47">
        <v>31</v>
      </c>
      <c r="F36" s="48">
        <v>0.56</v>
      </c>
      <c r="G36" s="46">
        <v>179.7</v>
      </c>
      <c r="H36" s="51" t="s">
        <v>701</v>
      </c>
      <c r="I36" s="52" t="s">
        <v>701</v>
      </c>
      <c r="J36" s="53" t="s">
        <v>701</v>
      </c>
      <c r="K36" s="47">
        <v>0</v>
      </c>
      <c r="L36" s="48">
        <v>0</v>
      </c>
      <c r="M36" s="46">
        <v>0</v>
      </c>
      <c r="N36" s="47">
        <v>318</v>
      </c>
      <c r="O36" s="46">
        <v>5.7</v>
      </c>
      <c r="P36" s="46">
        <v>17.5</v>
      </c>
      <c r="Q36" s="47">
        <v>4578</v>
      </c>
      <c r="R36" s="46">
        <v>82.2</v>
      </c>
      <c r="S36" s="46">
        <v>1.2</v>
      </c>
      <c r="T36" s="47">
        <v>2775</v>
      </c>
      <c r="U36" s="46">
        <v>49.8</v>
      </c>
      <c r="V36" s="49">
        <v>2</v>
      </c>
      <c r="W36" s="20"/>
      <c r="X36" s="557"/>
      <c r="Y36" s="557"/>
      <c r="Z36" s="557"/>
    </row>
    <row r="37" spans="1:26" ht="23.25" customHeight="1">
      <c r="A37" s="50" t="s">
        <v>704</v>
      </c>
      <c r="B37" s="47">
        <v>349</v>
      </c>
      <c r="C37" s="46">
        <v>6.3</v>
      </c>
      <c r="D37" s="46">
        <v>16</v>
      </c>
      <c r="E37" s="47">
        <v>32</v>
      </c>
      <c r="F37" s="48">
        <v>0.57</v>
      </c>
      <c r="G37" s="46">
        <v>174.3</v>
      </c>
      <c r="H37" s="51" t="s">
        <v>701</v>
      </c>
      <c r="I37" s="52" t="s">
        <v>701</v>
      </c>
      <c r="J37" s="53" t="s">
        <v>701</v>
      </c>
      <c r="K37" s="47">
        <v>0</v>
      </c>
      <c r="L37" s="48">
        <v>0</v>
      </c>
      <c r="M37" s="46">
        <v>0</v>
      </c>
      <c r="N37" s="47">
        <v>317</v>
      </c>
      <c r="O37" s="46">
        <v>5.7</v>
      </c>
      <c r="P37" s="46">
        <v>17.6</v>
      </c>
      <c r="Q37" s="47">
        <v>4631</v>
      </c>
      <c r="R37" s="46">
        <v>83</v>
      </c>
      <c r="S37" s="46">
        <v>1.2</v>
      </c>
      <c r="T37" s="47">
        <v>2803</v>
      </c>
      <c r="U37" s="46">
        <v>50.3</v>
      </c>
      <c r="V37" s="49">
        <v>2</v>
      </c>
      <c r="W37" s="20"/>
      <c r="X37" s="557"/>
      <c r="Y37" s="557"/>
      <c r="Z37" s="557"/>
    </row>
    <row r="38" spans="1:26" ht="23.25" customHeight="1">
      <c r="A38" s="50" t="s">
        <v>705</v>
      </c>
      <c r="B38" s="47">
        <v>354</v>
      </c>
      <c r="C38" s="46">
        <v>6.3</v>
      </c>
      <c r="D38" s="46">
        <v>15.8</v>
      </c>
      <c r="E38" s="47">
        <v>32</v>
      </c>
      <c r="F38" s="48">
        <v>0.57</v>
      </c>
      <c r="G38" s="46">
        <v>174.5</v>
      </c>
      <c r="H38" s="51" t="s">
        <v>701</v>
      </c>
      <c r="I38" s="52" t="s">
        <v>701</v>
      </c>
      <c r="J38" s="53" t="s">
        <v>701</v>
      </c>
      <c r="K38" s="47">
        <v>0</v>
      </c>
      <c r="L38" s="48">
        <v>0</v>
      </c>
      <c r="M38" s="46">
        <v>0</v>
      </c>
      <c r="N38" s="47">
        <v>322</v>
      </c>
      <c r="O38" s="46">
        <v>5.8</v>
      </c>
      <c r="P38" s="46">
        <v>17.3</v>
      </c>
      <c r="Q38" s="47">
        <v>4712</v>
      </c>
      <c r="R38" s="46">
        <v>84.4</v>
      </c>
      <c r="S38" s="46">
        <v>1.2</v>
      </c>
      <c r="T38" s="47">
        <v>2847</v>
      </c>
      <c r="U38" s="46">
        <v>51</v>
      </c>
      <c r="V38" s="49">
        <v>2</v>
      </c>
      <c r="W38" s="20"/>
      <c r="X38" s="557"/>
      <c r="Y38" s="557"/>
      <c r="Z38" s="557"/>
    </row>
    <row r="39" spans="1:26" ht="23.25" customHeight="1">
      <c r="A39" s="50" t="s">
        <v>292</v>
      </c>
      <c r="B39" s="47">
        <v>352</v>
      </c>
      <c r="C39" s="46">
        <v>6.3</v>
      </c>
      <c r="D39" s="46">
        <v>15.9</v>
      </c>
      <c r="E39" s="47">
        <v>32</v>
      </c>
      <c r="F39" s="48">
        <v>0.57</v>
      </c>
      <c r="G39" s="46">
        <v>174.6</v>
      </c>
      <c r="H39" s="51" t="s">
        <v>293</v>
      </c>
      <c r="I39" s="52" t="s">
        <v>293</v>
      </c>
      <c r="J39" s="53" t="s">
        <v>293</v>
      </c>
      <c r="K39" s="47">
        <v>0</v>
      </c>
      <c r="L39" s="48">
        <v>0</v>
      </c>
      <c r="M39" s="46">
        <v>0</v>
      </c>
      <c r="N39" s="47">
        <v>320</v>
      </c>
      <c r="O39" s="46">
        <v>5.7</v>
      </c>
      <c r="P39" s="46">
        <v>17.5</v>
      </c>
      <c r="Q39" s="47">
        <v>4771</v>
      </c>
      <c r="R39" s="46">
        <v>85.4</v>
      </c>
      <c r="S39" s="46">
        <v>1.2</v>
      </c>
      <c r="T39" s="47">
        <v>2872</v>
      </c>
      <c r="U39" s="46">
        <v>51.4</v>
      </c>
      <c r="V39" s="49">
        <v>1.9</v>
      </c>
      <c r="W39" s="20"/>
      <c r="X39" s="557"/>
      <c r="Y39" s="557"/>
      <c r="Z39" s="557"/>
    </row>
    <row r="40" spans="1:26" ht="23.25" customHeight="1">
      <c r="A40" s="50" t="s">
        <v>706</v>
      </c>
      <c r="B40" s="47">
        <v>350</v>
      </c>
      <c r="C40" s="46">
        <v>6.3</v>
      </c>
      <c r="D40" s="46">
        <v>16</v>
      </c>
      <c r="E40" s="47">
        <v>32</v>
      </c>
      <c r="F40" s="48">
        <v>0.57</v>
      </c>
      <c r="G40" s="46">
        <v>174.70628125</v>
      </c>
      <c r="H40" s="51" t="s">
        <v>293</v>
      </c>
      <c r="I40" s="52" t="s">
        <v>293</v>
      </c>
      <c r="J40" s="53" t="s">
        <v>293</v>
      </c>
      <c r="K40" s="47">
        <v>0</v>
      </c>
      <c r="L40" s="48">
        <v>0</v>
      </c>
      <c r="M40" s="46">
        <v>0</v>
      </c>
      <c r="N40" s="47">
        <v>318</v>
      </c>
      <c r="O40" s="46">
        <v>5.7</v>
      </c>
      <c r="P40" s="46">
        <v>17.6</v>
      </c>
      <c r="Q40" s="47">
        <v>4800</v>
      </c>
      <c r="R40" s="46">
        <v>85.85838982248957</v>
      </c>
      <c r="S40" s="46">
        <v>1.2</v>
      </c>
      <c r="T40" s="47">
        <v>2863</v>
      </c>
      <c r="U40" s="46">
        <v>51.2</v>
      </c>
      <c r="V40" s="49">
        <v>2</v>
      </c>
      <c r="W40" s="20"/>
      <c r="X40" s="557"/>
      <c r="Y40" s="557"/>
      <c r="Z40" s="557"/>
    </row>
    <row r="41" spans="1:26" ht="15.75" customHeight="1">
      <c r="A41" s="50"/>
      <c r="B41" s="47"/>
      <c r="C41" s="46"/>
      <c r="D41" s="46"/>
      <c r="E41" s="47"/>
      <c r="F41" s="48"/>
      <c r="G41" s="46"/>
      <c r="H41" s="51"/>
      <c r="I41" s="52"/>
      <c r="J41" s="53"/>
      <c r="K41" s="47"/>
      <c r="L41" s="48"/>
      <c r="M41" s="46"/>
      <c r="N41" s="47"/>
      <c r="O41" s="46"/>
      <c r="P41" s="46"/>
      <c r="Q41" s="47"/>
      <c r="R41" s="46"/>
      <c r="S41" s="46"/>
      <c r="T41" s="47"/>
      <c r="U41" s="46"/>
      <c r="V41" s="49"/>
      <c r="W41" s="20"/>
      <c r="X41" s="557"/>
      <c r="Y41" s="557"/>
      <c r="Z41" s="557"/>
    </row>
    <row r="42" spans="1:26" ht="23.25" customHeight="1" thickBot="1">
      <c r="A42" s="1261" t="s">
        <v>836</v>
      </c>
      <c r="B42" s="1262">
        <v>353</v>
      </c>
      <c r="C42" s="1263">
        <v>6.31484794275492</v>
      </c>
      <c r="D42" s="1263">
        <v>15.8356940509915</v>
      </c>
      <c r="E42" s="1262">
        <v>32</v>
      </c>
      <c r="F42" s="1264">
        <v>0.57</v>
      </c>
      <c r="G42" s="1263">
        <v>174.70628125</v>
      </c>
      <c r="H42" s="1265" t="s">
        <v>837</v>
      </c>
      <c r="I42" s="1266" t="s">
        <v>837</v>
      </c>
      <c r="J42" s="1267" t="s">
        <v>837</v>
      </c>
      <c r="K42" s="1262">
        <v>0</v>
      </c>
      <c r="L42" s="1264">
        <v>0</v>
      </c>
      <c r="M42" s="1263">
        <v>0</v>
      </c>
      <c r="N42" s="1262">
        <v>321</v>
      </c>
      <c r="O42" s="1263">
        <v>5.7</v>
      </c>
      <c r="P42" s="1263">
        <v>17.4</v>
      </c>
      <c r="Q42" s="1262">
        <v>4851</v>
      </c>
      <c r="R42" s="1263">
        <v>86.77996422182468</v>
      </c>
      <c r="S42" s="1263">
        <v>1.1523397237683</v>
      </c>
      <c r="T42" s="1262">
        <v>2886</v>
      </c>
      <c r="U42" s="1263">
        <v>51.627906976744185</v>
      </c>
      <c r="V42" s="1268">
        <v>1.9</v>
      </c>
      <c r="W42" s="20"/>
      <c r="X42" s="557"/>
      <c r="Y42" s="557"/>
      <c r="Z42" s="557"/>
    </row>
    <row r="43" spans="1:26" ht="15" customHeight="1">
      <c r="A43" s="54" t="s">
        <v>294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557"/>
      <c r="Y43" s="557"/>
      <c r="Z43" s="557"/>
    </row>
    <row r="44" spans="1:26" ht="15" customHeight="1">
      <c r="A44" s="54" t="s">
        <v>295</v>
      </c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557"/>
      <c r="Y44" s="557"/>
      <c r="Z44" s="557"/>
    </row>
    <row r="45" spans="1:26" ht="14.25">
      <c r="A45" s="55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557"/>
      <c r="Y45" s="557"/>
      <c r="Z45" s="557"/>
    </row>
    <row r="46" spans="1:26" ht="14.25">
      <c r="A46" s="55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557"/>
      <c r="Y46" s="557"/>
      <c r="Z46" s="557"/>
    </row>
    <row r="47" spans="1:26" ht="14.25">
      <c r="A47" s="55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557"/>
      <c r="Y47" s="557"/>
      <c r="Z47" s="557"/>
    </row>
    <row r="48" spans="1:26" ht="14.25">
      <c r="A48" s="55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557"/>
      <c r="Y48" s="557"/>
      <c r="Z48" s="557"/>
    </row>
    <row r="49" spans="1:26" ht="14.25">
      <c r="A49" s="55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557"/>
      <c r="Y49" s="557"/>
      <c r="Z49" s="557"/>
    </row>
    <row r="50" spans="1:26" ht="14.25">
      <c r="A50" s="55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557"/>
      <c r="Y50" s="557"/>
      <c r="Z50" s="557"/>
    </row>
    <row r="51" spans="1:26" ht="14.25">
      <c r="A51" s="55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557"/>
      <c r="Y51" s="557"/>
      <c r="Z51" s="557"/>
    </row>
    <row r="52" spans="1:26" ht="14.25">
      <c r="A52" s="55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557"/>
      <c r="Y52" s="557"/>
      <c r="Z52" s="557"/>
    </row>
    <row r="53" spans="1:26" ht="14.25">
      <c r="A53" s="55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557"/>
      <c r="Y53" s="557"/>
      <c r="Z53" s="557"/>
    </row>
    <row r="54" spans="1:26" ht="14.25">
      <c r="A54" s="55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557"/>
      <c r="Y54" s="557"/>
      <c r="Z54" s="557"/>
    </row>
    <row r="55" spans="1:26" ht="14.25">
      <c r="A55" s="55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557"/>
      <c r="Y55" s="557"/>
      <c r="Z55" s="557"/>
    </row>
    <row r="56" spans="1:26" ht="14.25">
      <c r="A56" s="55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557"/>
      <c r="Y56" s="557"/>
      <c r="Z56" s="557"/>
    </row>
    <row r="57" spans="1:26" ht="14.25">
      <c r="A57" s="55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557"/>
      <c r="Y57" s="557"/>
      <c r="Z57" s="557"/>
    </row>
    <row r="58" spans="1:26" ht="14.25">
      <c r="A58" s="55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557"/>
      <c r="Y58" s="557"/>
      <c r="Z58" s="557"/>
    </row>
    <row r="59" spans="1:26" ht="14.25">
      <c r="A59" s="55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557"/>
      <c r="Y59" s="557"/>
      <c r="Z59" s="557"/>
    </row>
    <row r="60" spans="1:26" ht="14.25">
      <c r="A60" s="55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557"/>
      <c r="Y60" s="557"/>
      <c r="Z60" s="557"/>
    </row>
    <row r="61" spans="1:26" ht="14.25">
      <c r="A61" s="55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557"/>
      <c r="Y61" s="557"/>
      <c r="Z61" s="557"/>
    </row>
    <row r="62" spans="1:26" ht="14.25">
      <c r="A62" s="55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557"/>
      <c r="Y62" s="557"/>
      <c r="Z62" s="557"/>
    </row>
    <row r="63" spans="1:26" ht="14.25">
      <c r="A63" s="55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557"/>
      <c r="Y63" s="557"/>
      <c r="Z63" s="557"/>
    </row>
    <row r="64" spans="1:26" ht="14.25">
      <c r="A64" s="55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557"/>
      <c r="Y64" s="557"/>
      <c r="Z64" s="557"/>
    </row>
    <row r="65" spans="1:26" ht="14.25">
      <c r="A65" s="55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557"/>
      <c r="Y65" s="557"/>
      <c r="Z65" s="557"/>
    </row>
    <row r="66" spans="1:26" ht="14.25">
      <c r="A66" s="55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557"/>
      <c r="Y66" s="557"/>
      <c r="Z66" s="557"/>
    </row>
    <row r="67" spans="1:26" ht="14.25">
      <c r="A67" s="55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557"/>
      <c r="Y67" s="557"/>
      <c r="Z67" s="557"/>
    </row>
    <row r="68" spans="1:26" ht="14.25">
      <c r="A68" s="55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557"/>
      <c r="Y68" s="557"/>
      <c r="Z68" s="557"/>
    </row>
    <row r="69" spans="1:26" ht="14.25">
      <c r="A69" s="55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557"/>
      <c r="Y69" s="557"/>
      <c r="Z69" s="557"/>
    </row>
    <row r="70" spans="1:26" ht="14.25">
      <c r="A70" s="55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557"/>
      <c r="Y70" s="557"/>
      <c r="Z70" s="557"/>
    </row>
    <row r="71" spans="1:26" ht="14.25">
      <c r="A71" s="55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557"/>
      <c r="Y71" s="557"/>
      <c r="Z71" s="557"/>
    </row>
    <row r="72" spans="1:26" ht="14.25">
      <c r="A72" s="55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557"/>
      <c r="Y72" s="557"/>
      <c r="Z72" s="557"/>
    </row>
    <row r="73" spans="1:26" ht="14.25">
      <c r="A73" s="55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557"/>
      <c r="Y73" s="557"/>
      <c r="Z73" s="557"/>
    </row>
    <row r="74" spans="1:26" ht="14.25">
      <c r="A74" s="55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557"/>
      <c r="Y74" s="557"/>
      <c r="Z74" s="557"/>
    </row>
    <row r="75" spans="1:26" ht="14.25">
      <c r="A75" s="55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557"/>
      <c r="Y75" s="557"/>
      <c r="Z75" s="557"/>
    </row>
    <row r="76" spans="1:26" ht="14.25">
      <c r="A76" s="55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557"/>
      <c r="Y76" s="557"/>
      <c r="Z76" s="557"/>
    </row>
    <row r="77" spans="1:26" ht="14.25">
      <c r="A77" s="55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557"/>
      <c r="Y77" s="557"/>
      <c r="Z77" s="557"/>
    </row>
    <row r="78" spans="1:26" ht="14.25">
      <c r="A78" s="55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557"/>
      <c r="Y78" s="557"/>
      <c r="Z78" s="557"/>
    </row>
    <row r="79" spans="1:26" ht="14.25">
      <c r="A79" s="55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557"/>
      <c r="Y79" s="557"/>
      <c r="Z79" s="557"/>
    </row>
    <row r="80" spans="1:26" ht="14.25">
      <c r="A80" s="55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557"/>
      <c r="Y80" s="557"/>
      <c r="Z80" s="557"/>
    </row>
    <row r="81" spans="1:26" ht="14.25">
      <c r="A81" s="55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557"/>
      <c r="Y81" s="557"/>
      <c r="Z81" s="557"/>
    </row>
    <row r="82" spans="1:26" ht="14.25">
      <c r="A82" s="55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557"/>
      <c r="Y82" s="557"/>
      <c r="Z82" s="557"/>
    </row>
    <row r="83" spans="1:26" ht="14.25">
      <c r="A83" s="55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557"/>
      <c r="Y83" s="557"/>
      <c r="Z83" s="557"/>
    </row>
    <row r="84" spans="1:26" ht="14.25">
      <c r="A84" s="55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557"/>
      <c r="Y84" s="557"/>
      <c r="Z84" s="557"/>
    </row>
    <row r="85" spans="1:26" ht="14.25">
      <c r="A85" s="55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557"/>
      <c r="Y85" s="557"/>
      <c r="Z85" s="557"/>
    </row>
    <row r="86" spans="1:26" ht="14.25">
      <c r="A86" s="55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557"/>
      <c r="Y86" s="557"/>
      <c r="Z86" s="557"/>
    </row>
    <row r="87" spans="1:26" ht="14.25">
      <c r="A87" s="55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557"/>
      <c r="Y87" s="557"/>
      <c r="Z87" s="557"/>
    </row>
    <row r="88" spans="1:26" ht="14.25">
      <c r="A88" s="55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557"/>
      <c r="Y88" s="557"/>
      <c r="Z88" s="557"/>
    </row>
    <row r="89" spans="1:26" ht="14.25">
      <c r="A89" s="55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557"/>
      <c r="Y89" s="557"/>
      <c r="Z89" s="557"/>
    </row>
    <row r="90" spans="1:26" ht="14.25">
      <c r="A90" s="55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557"/>
      <c r="Y90" s="557"/>
      <c r="Z90" s="557"/>
    </row>
    <row r="91" spans="1:26" ht="14.25">
      <c r="A91" s="55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557"/>
      <c r="Y91" s="557"/>
      <c r="Z91" s="557"/>
    </row>
    <row r="92" spans="1:26" ht="14.25">
      <c r="A92" s="55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557"/>
      <c r="Y92" s="557"/>
      <c r="Z92" s="557"/>
    </row>
    <row r="93" spans="1:26" ht="14.25">
      <c r="A93" s="55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557"/>
      <c r="Y93" s="557"/>
      <c r="Z93" s="557"/>
    </row>
    <row r="94" spans="1:26" ht="14.25">
      <c r="A94" s="55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557"/>
      <c r="Y94" s="557"/>
      <c r="Z94" s="557"/>
    </row>
    <row r="95" spans="1:26" ht="14.25">
      <c r="A95" s="55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557"/>
      <c r="Y95" s="557"/>
      <c r="Z95" s="557"/>
    </row>
    <row r="96" spans="1:26" ht="14.25">
      <c r="A96" s="55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557"/>
      <c r="Y96" s="557"/>
      <c r="Z96" s="557"/>
    </row>
    <row r="97" spans="1:26" ht="14.25">
      <c r="A97" s="55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557"/>
      <c r="Y97" s="557"/>
      <c r="Z97" s="557"/>
    </row>
    <row r="98" spans="1:26" ht="14.25">
      <c r="A98" s="55"/>
      <c r="B98" s="557"/>
      <c r="C98" s="557"/>
      <c r="D98" s="557"/>
      <c r="E98" s="557"/>
      <c r="F98" s="557"/>
      <c r="G98" s="557"/>
      <c r="H98" s="557"/>
      <c r="I98" s="557"/>
      <c r="J98" s="557"/>
      <c r="K98" s="557"/>
      <c r="L98" s="557"/>
      <c r="M98" s="557"/>
      <c r="N98" s="557"/>
      <c r="O98" s="557"/>
      <c r="P98" s="557"/>
      <c r="Q98" s="557"/>
      <c r="R98" s="557"/>
      <c r="S98" s="557"/>
      <c r="T98" s="557"/>
      <c r="U98" s="557"/>
      <c r="V98" s="557"/>
      <c r="W98" s="557"/>
      <c r="X98" s="557"/>
      <c r="Y98" s="557"/>
      <c r="Z98" s="557"/>
    </row>
    <row r="99" spans="1:26" ht="14.25">
      <c r="A99" s="55"/>
      <c r="B99" s="557"/>
      <c r="C99" s="557"/>
      <c r="D99" s="557"/>
      <c r="E99" s="557"/>
      <c r="F99" s="557"/>
      <c r="G99" s="557"/>
      <c r="H99" s="557"/>
      <c r="I99" s="557"/>
      <c r="J99" s="557"/>
      <c r="K99" s="557"/>
      <c r="L99" s="557"/>
      <c r="M99" s="557"/>
      <c r="N99" s="557"/>
      <c r="O99" s="557"/>
      <c r="P99" s="557"/>
      <c r="Q99" s="557"/>
      <c r="R99" s="557"/>
      <c r="S99" s="557"/>
      <c r="T99" s="557"/>
      <c r="U99" s="557"/>
      <c r="V99" s="557"/>
      <c r="W99" s="557"/>
      <c r="X99" s="557"/>
      <c r="Y99" s="557"/>
      <c r="Z99" s="557"/>
    </row>
    <row r="100" spans="1:26" ht="14.25">
      <c r="A100" s="55"/>
      <c r="B100" s="557"/>
      <c r="C100" s="557"/>
      <c r="D100" s="557"/>
      <c r="E100" s="557"/>
      <c r="F100" s="557"/>
      <c r="G100" s="557"/>
      <c r="H100" s="557"/>
      <c r="I100" s="557"/>
      <c r="J100" s="557"/>
      <c r="K100" s="557"/>
      <c r="L100" s="557"/>
      <c r="M100" s="557"/>
      <c r="N100" s="557"/>
      <c r="O100" s="557"/>
      <c r="P100" s="557"/>
      <c r="Q100" s="557"/>
      <c r="R100" s="557"/>
      <c r="S100" s="557"/>
      <c r="T100" s="557"/>
      <c r="U100" s="557"/>
      <c r="V100" s="557"/>
      <c r="W100" s="557"/>
      <c r="X100" s="557"/>
      <c r="Y100" s="557"/>
      <c r="Z100" s="557"/>
    </row>
    <row r="101" spans="1:26" ht="14.25">
      <c r="A101" s="55"/>
      <c r="B101" s="557"/>
      <c r="C101" s="557"/>
      <c r="D101" s="557"/>
      <c r="E101" s="557"/>
      <c r="F101" s="557"/>
      <c r="G101" s="557"/>
      <c r="H101" s="557"/>
      <c r="I101" s="557"/>
      <c r="J101" s="557"/>
      <c r="K101" s="557"/>
      <c r="L101" s="557"/>
      <c r="M101" s="557"/>
      <c r="N101" s="557"/>
      <c r="O101" s="557"/>
      <c r="P101" s="557"/>
      <c r="Q101" s="557"/>
      <c r="R101" s="557"/>
      <c r="S101" s="557"/>
      <c r="T101" s="557"/>
      <c r="U101" s="557"/>
      <c r="V101" s="557"/>
      <c r="W101" s="557"/>
      <c r="X101" s="557"/>
      <c r="Y101" s="557"/>
      <c r="Z101" s="557"/>
    </row>
    <row r="102" spans="1:26" ht="14.25">
      <c r="A102" s="55"/>
      <c r="B102" s="557"/>
      <c r="C102" s="557"/>
      <c r="D102" s="557"/>
      <c r="E102" s="557"/>
      <c r="F102" s="557"/>
      <c r="G102" s="557"/>
      <c r="H102" s="557"/>
      <c r="I102" s="557"/>
      <c r="J102" s="557"/>
      <c r="K102" s="557"/>
      <c r="L102" s="557"/>
      <c r="M102" s="557"/>
      <c r="N102" s="557"/>
      <c r="O102" s="557"/>
      <c r="P102" s="557"/>
      <c r="Q102" s="557"/>
      <c r="R102" s="557"/>
      <c r="S102" s="557"/>
      <c r="T102" s="557"/>
      <c r="U102" s="557"/>
      <c r="V102" s="557"/>
      <c r="W102" s="557"/>
      <c r="X102" s="557"/>
      <c r="Y102" s="557"/>
      <c r="Z102" s="557"/>
    </row>
    <row r="103" spans="1:26" ht="14.25">
      <c r="A103" s="55"/>
      <c r="B103" s="557"/>
      <c r="C103" s="557"/>
      <c r="D103" s="557"/>
      <c r="E103" s="557"/>
      <c r="F103" s="557"/>
      <c r="G103" s="557"/>
      <c r="H103" s="557"/>
      <c r="I103" s="557"/>
      <c r="J103" s="557"/>
      <c r="K103" s="557"/>
      <c r="L103" s="557"/>
      <c r="M103" s="557"/>
      <c r="N103" s="557"/>
      <c r="O103" s="557"/>
      <c r="P103" s="557"/>
      <c r="Q103" s="557"/>
      <c r="R103" s="557"/>
      <c r="S103" s="557"/>
      <c r="T103" s="557"/>
      <c r="U103" s="557"/>
      <c r="V103" s="557"/>
      <c r="W103" s="557"/>
      <c r="X103" s="557"/>
      <c r="Y103" s="557"/>
      <c r="Z103" s="557"/>
    </row>
    <row r="104" spans="1:26" ht="14.25">
      <c r="A104" s="55"/>
      <c r="B104" s="557"/>
      <c r="C104" s="557"/>
      <c r="D104" s="557"/>
      <c r="E104" s="557"/>
      <c r="F104" s="557"/>
      <c r="G104" s="557"/>
      <c r="H104" s="557"/>
      <c r="I104" s="557"/>
      <c r="J104" s="557"/>
      <c r="K104" s="557"/>
      <c r="L104" s="557"/>
      <c r="M104" s="557"/>
      <c r="N104" s="557"/>
      <c r="O104" s="557"/>
      <c r="P104" s="557"/>
      <c r="Q104" s="557"/>
      <c r="R104" s="557"/>
      <c r="S104" s="557"/>
      <c r="T104" s="557"/>
      <c r="U104" s="557"/>
      <c r="V104" s="557"/>
      <c r="W104" s="557"/>
      <c r="X104" s="557"/>
      <c r="Y104" s="557"/>
      <c r="Z104" s="557"/>
    </row>
    <row r="105" spans="1:26" ht="14.25">
      <c r="A105" s="55"/>
      <c r="B105" s="557"/>
      <c r="C105" s="557"/>
      <c r="D105" s="557"/>
      <c r="E105" s="557"/>
      <c r="F105" s="557"/>
      <c r="G105" s="557"/>
      <c r="H105" s="557"/>
      <c r="I105" s="557"/>
      <c r="J105" s="557"/>
      <c r="K105" s="557"/>
      <c r="L105" s="557"/>
      <c r="M105" s="557"/>
      <c r="N105" s="557"/>
      <c r="O105" s="557"/>
      <c r="P105" s="557"/>
      <c r="Q105" s="557"/>
      <c r="R105" s="557"/>
      <c r="S105" s="557"/>
      <c r="T105" s="557"/>
      <c r="U105" s="557"/>
      <c r="V105" s="557"/>
      <c r="W105" s="557"/>
      <c r="X105" s="557"/>
      <c r="Y105" s="557"/>
      <c r="Z105" s="557"/>
    </row>
    <row r="106" spans="1:26" ht="14.25">
      <c r="A106" s="55"/>
      <c r="B106" s="557"/>
      <c r="C106" s="557"/>
      <c r="D106" s="557"/>
      <c r="E106" s="557"/>
      <c r="F106" s="557"/>
      <c r="G106" s="557"/>
      <c r="H106" s="557"/>
      <c r="I106" s="557"/>
      <c r="J106" s="557"/>
      <c r="K106" s="557"/>
      <c r="L106" s="557"/>
      <c r="M106" s="557"/>
      <c r="N106" s="557"/>
      <c r="O106" s="557"/>
      <c r="P106" s="557"/>
      <c r="Q106" s="557"/>
      <c r="R106" s="557"/>
      <c r="S106" s="557"/>
      <c r="T106" s="557"/>
      <c r="U106" s="557"/>
      <c r="V106" s="557"/>
      <c r="W106" s="557"/>
      <c r="X106" s="557"/>
      <c r="Y106" s="557"/>
      <c r="Z106" s="557"/>
    </row>
    <row r="107" spans="1:26" ht="14.25">
      <c r="A107" s="55"/>
      <c r="B107" s="557"/>
      <c r="C107" s="557"/>
      <c r="D107" s="557"/>
      <c r="E107" s="557"/>
      <c r="F107" s="557"/>
      <c r="G107" s="557"/>
      <c r="H107" s="557"/>
      <c r="I107" s="557"/>
      <c r="J107" s="557"/>
      <c r="K107" s="557"/>
      <c r="L107" s="557"/>
      <c r="M107" s="557"/>
      <c r="N107" s="557"/>
      <c r="O107" s="557"/>
      <c r="P107" s="557"/>
      <c r="Q107" s="557"/>
      <c r="R107" s="557"/>
      <c r="S107" s="557"/>
      <c r="T107" s="557"/>
      <c r="U107" s="557"/>
      <c r="V107" s="557"/>
      <c r="W107" s="557"/>
      <c r="X107" s="557"/>
      <c r="Y107" s="557"/>
      <c r="Z107" s="557"/>
    </row>
    <row r="108" spans="1:26" ht="14.25">
      <c r="A108" s="55"/>
      <c r="B108" s="557"/>
      <c r="C108" s="557"/>
      <c r="D108" s="557"/>
      <c r="E108" s="557"/>
      <c r="F108" s="557"/>
      <c r="G108" s="557"/>
      <c r="H108" s="557"/>
      <c r="I108" s="557"/>
      <c r="J108" s="557"/>
      <c r="K108" s="557"/>
      <c r="L108" s="557"/>
      <c r="M108" s="557"/>
      <c r="N108" s="557"/>
      <c r="O108" s="557"/>
      <c r="P108" s="557"/>
      <c r="Q108" s="557"/>
      <c r="R108" s="557"/>
      <c r="S108" s="557"/>
      <c r="T108" s="557"/>
      <c r="U108" s="557"/>
      <c r="V108" s="557"/>
      <c r="W108" s="557"/>
      <c r="X108" s="557"/>
      <c r="Y108" s="557"/>
      <c r="Z108" s="557"/>
    </row>
    <row r="109" spans="1:26" ht="14.25">
      <c r="A109" s="55"/>
      <c r="B109" s="557"/>
      <c r="C109" s="557"/>
      <c r="D109" s="557"/>
      <c r="E109" s="557"/>
      <c r="F109" s="557"/>
      <c r="G109" s="557"/>
      <c r="H109" s="557"/>
      <c r="I109" s="557"/>
      <c r="J109" s="557"/>
      <c r="K109" s="557"/>
      <c r="L109" s="557"/>
      <c r="M109" s="557"/>
      <c r="N109" s="557"/>
      <c r="O109" s="557"/>
      <c r="P109" s="557"/>
      <c r="Q109" s="557"/>
      <c r="R109" s="557"/>
      <c r="S109" s="557"/>
      <c r="T109" s="557"/>
      <c r="U109" s="557"/>
      <c r="V109" s="557"/>
      <c r="W109" s="557"/>
      <c r="X109" s="557"/>
      <c r="Y109" s="557"/>
      <c r="Z109" s="557"/>
    </row>
    <row r="110" spans="1:26" ht="14.25">
      <c r="A110" s="55"/>
      <c r="B110" s="557"/>
      <c r="C110" s="557"/>
      <c r="D110" s="557"/>
      <c r="E110" s="557"/>
      <c r="F110" s="557"/>
      <c r="G110" s="557"/>
      <c r="H110" s="557"/>
      <c r="I110" s="557"/>
      <c r="J110" s="557"/>
      <c r="K110" s="557"/>
      <c r="L110" s="557"/>
      <c r="M110" s="557"/>
      <c r="N110" s="557"/>
      <c r="O110" s="557"/>
      <c r="P110" s="557"/>
      <c r="Q110" s="557"/>
      <c r="R110" s="557"/>
      <c r="S110" s="557"/>
      <c r="T110" s="557"/>
      <c r="U110" s="557"/>
      <c r="V110" s="557"/>
      <c r="W110" s="557"/>
      <c r="X110" s="557"/>
      <c r="Y110" s="557"/>
      <c r="Z110" s="557"/>
    </row>
    <row r="111" spans="1:26" ht="14.25">
      <c r="A111" s="55"/>
      <c r="B111" s="557"/>
      <c r="C111" s="557"/>
      <c r="D111" s="557"/>
      <c r="E111" s="557"/>
      <c r="F111" s="557"/>
      <c r="G111" s="557"/>
      <c r="H111" s="557"/>
      <c r="I111" s="557"/>
      <c r="J111" s="557"/>
      <c r="K111" s="557"/>
      <c r="L111" s="557"/>
      <c r="M111" s="557"/>
      <c r="N111" s="557"/>
      <c r="O111" s="557"/>
      <c r="P111" s="557"/>
      <c r="Q111" s="557"/>
      <c r="R111" s="557"/>
      <c r="S111" s="557"/>
      <c r="T111" s="557"/>
      <c r="U111" s="557"/>
      <c r="V111" s="557"/>
      <c r="W111" s="557"/>
      <c r="X111" s="557"/>
      <c r="Y111" s="557"/>
      <c r="Z111" s="557"/>
    </row>
    <row r="112" spans="1:26" ht="14.25">
      <c r="A112" s="55"/>
      <c r="B112" s="557"/>
      <c r="C112" s="557"/>
      <c r="D112" s="557"/>
      <c r="E112" s="557"/>
      <c r="F112" s="557"/>
      <c r="G112" s="557"/>
      <c r="H112" s="557"/>
      <c r="I112" s="557"/>
      <c r="J112" s="557"/>
      <c r="K112" s="557"/>
      <c r="L112" s="557"/>
      <c r="M112" s="557"/>
      <c r="N112" s="557"/>
      <c r="O112" s="557"/>
      <c r="P112" s="557"/>
      <c r="Q112" s="557"/>
      <c r="R112" s="557"/>
      <c r="S112" s="557"/>
      <c r="T112" s="557"/>
      <c r="U112" s="557"/>
      <c r="V112" s="557"/>
      <c r="W112" s="557"/>
      <c r="X112" s="557"/>
      <c r="Y112" s="557"/>
      <c r="Z112" s="557"/>
    </row>
    <row r="113" spans="1:26" ht="14.25">
      <c r="A113" s="55"/>
      <c r="B113" s="557"/>
      <c r="C113" s="557"/>
      <c r="D113" s="557"/>
      <c r="E113" s="557"/>
      <c r="F113" s="557"/>
      <c r="G113" s="557"/>
      <c r="H113" s="557"/>
      <c r="I113" s="557"/>
      <c r="J113" s="557"/>
      <c r="K113" s="557"/>
      <c r="L113" s="557"/>
      <c r="M113" s="557"/>
      <c r="N113" s="557"/>
      <c r="O113" s="557"/>
      <c r="P113" s="557"/>
      <c r="Q113" s="557"/>
      <c r="R113" s="557"/>
      <c r="S113" s="557"/>
      <c r="T113" s="557"/>
      <c r="U113" s="557"/>
      <c r="V113" s="557"/>
      <c r="W113" s="557"/>
      <c r="X113" s="557"/>
      <c r="Y113" s="557"/>
      <c r="Z113" s="557"/>
    </row>
    <row r="114" spans="1:26" ht="14.25">
      <c r="A114" s="559"/>
      <c r="B114" s="557"/>
      <c r="C114" s="557"/>
      <c r="D114" s="557"/>
      <c r="E114" s="557"/>
      <c r="F114" s="557"/>
      <c r="G114" s="557"/>
      <c r="H114" s="557"/>
      <c r="I114" s="557"/>
      <c r="J114" s="557"/>
      <c r="K114" s="557"/>
      <c r="L114" s="557"/>
      <c r="M114" s="557"/>
      <c r="N114" s="557"/>
      <c r="O114" s="557"/>
      <c r="P114" s="557"/>
      <c r="Q114" s="557"/>
      <c r="R114" s="557"/>
      <c r="S114" s="557"/>
      <c r="T114" s="557"/>
      <c r="U114" s="557"/>
      <c r="V114" s="557"/>
      <c r="W114" s="557"/>
      <c r="X114" s="557"/>
      <c r="Y114" s="557"/>
      <c r="Z114" s="557"/>
    </row>
    <row r="115" spans="1:26" ht="14.25">
      <c r="A115" s="559"/>
      <c r="B115" s="557"/>
      <c r="C115" s="557"/>
      <c r="D115" s="557"/>
      <c r="E115" s="557"/>
      <c r="F115" s="557"/>
      <c r="G115" s="557"/>
      <c r="H115" s="557"/>
      <c r="I115" s="557"/>
      <c r="J115" s="557"/>
      <c r="K115" s="557"/>
      <c r="L115" s="557"/>
      <c r="M115" s="557"/>
      <c r="N115" s="557"/>
      <c r="O115" s="557"/>
      <c r="P115" s="557"/>
      <c r="Q115" s="557"/>
      <c r="R115" s="557"/>
      <c r="S115" s="557"/>
      <c r="T115" s="557"/>
      <c r="U115" s="557"/>
      <c r="V115" s="557"/>
      <c r="W115" s="557"/>
      <c r="X115" s="557"/>
      <c r="Y115" s="557"/>
      <c r="Z115" s="557"/>
    </row>
    <row r="116" spans="1:26" ht="14.25">
      <c r="A116" s="559"/>
      <c r="B116" s="557"/>
      <c r="C116" s="557"/>
      <c r="D116" s="557"/>
      <c r="E116" s="557"/>
      <c r="F116" s="557"/>
      <c r="G116" s="557"/>
      <c r="H116" s="557"/>
      <c r="I116" s="557"/>
      <c r="J116" s="557"/>
      <c r="K116" s="557"/>
      <c r="L116" s="557"/>
      <c r="M116" s="557"/>
      <c r="N116" s="557"/>
      <c r="O116" s="557"/>
      <c r="P116" s="557"/>
      <c r="Q116" s="557"/>
      <c r="R116" s="557"/>
      <c r="S116" s="557"/>
      <c r="T116" s="557"/>
      <c r="U116" s="557"/>
      <c r="V116" s="557"/>
      <c r="W116" s="557"/>
      <c r="X116" s="557"/>
      <c r="Y116" s="557"/>
      <c r="Z116" s="557"/>
    </row>
    <row r="117" spans="1:26" ht="14.25">
      <c r="A117" s="559"/>
      <c r="B117" s="557"/>
      <c r="C117" s="557"/>
      <c r="D117" s="557"/>
      <c r="E117" s="557"/>
      <c r="F117" s="557"/>
      <c r="G117" s="557"/>
      <c r="H117" s="557"/>
      <c r="I117" s="557"/>
      <c r="J117" s="557"/>
      <c r="K117" s="557"/>
      <c r="L117" s="557"/>
      <c r="M117" s="557"/>
      <c r="N117" s="557"/>
      <c r="O117" s="557"/>
      <c r="P117" s="557"/>
      <c r="Q117" s="557"/>
      <c r="R117" s="557"/>
      <c r="S117" s="557"/>
      <c r="T117" s="557"/>
      <c r="U117" s="557"/>
      <c r="V117" s="557"/>
      <c r="W117" s="557"/>
      <c r="X117" s="557"/>
      <c r="Y117" s="557"/>
      <c r="Z117" s="557"/>
    </row>
    <row r="118" spans="1:26" ht="14.25">
      <c r="A118" s="559"/>
      <c r="B118" s="557"/>
      <c r="C118" s="557"/>
      <c r="D118" s="557"/>
      <c r="E118" s="557"/>
      <c r="F118" s="557"/>
      <c r="G118" s="557"/>
      <c r="H118" s="557"/>
      <c r="I118" s="557"/>
      <c r="J118" s="557"/>
      <c r="K118" s="557"/>
      <c r="L118" s="557"/>
      <c r="M118" s="557"/>
      <c r="N118" s="557"/>
      <c r="O118" s="557"/>
      <c r="P118" s="557"/>
      <c r="Q118" s="557"/>
      <c r="R118" s="557"/>
      <c r="S118" s="557"/>
      <c r="T118" s="557"/>
      <c r="U118" s="557"/>
      <c r="V118" s="557"/>
      <c r="W118" s="557"/>
      <c r="X118" s="557"/>
      <c r="Y118" s="557"/>
      <c r="Z118" s="557"/>
    </row>
    <row r="119" spans="1:26" ht="14.25">
      <c r="A119" s="559"/>
      <c r="B119" s="557"/>
      <c r="C119" s="557"/>
      <c r="D119" s="557"/>
      <c r="E119" s="557"/>
      <c r="F119" s="557"/>
      <c r="G119" s="557"/>
      <c r="H119" s="557"/>
      <c r="I119" s="557"/>
      <c r="J119" s="557"/>
      <c r="K119" s="557"/>
      <c r="L119" s="557"/>
      <c r="M119" s="557"/>
      <c r="N119" s="557"/>
      <c r="O119" s="557"/>
      <c r="P119" s="557"/>
      <c r="Q119" s="557"/>
      <c r="R119" s="557"/>
      <c r="S119" s="557"/>
      <c r="T119" s="557"/>
      <c r="U119" s="557"/>
      <c r="V119" s="557"/>
      <c r="W119" s="557"/>
      <c r="X119" s="557"/>
      <c r="Y119" s="557"/>
      <c r="Z119" s="557"/>
    </row>
    <row r="120" spans="1:26" ht="14.25">
      <c r="A120" s="559"/>
      <c r="B120" s="557"/>
      <c r="C120" s="557"/>
      <c r="D120" s="557"/>
      <c r="E120" s="557"/>
      <c r="F120" s="557"/>
      <c r="G120" s="557"/>
      <c r="H120" s="557"/>
      <c r="I120" s="557"/>
      <c r="J120" s="557"/>
      <c r="K120" s="557"/>
      <c r="L120" s="557"/>
      <c r="M120" s="557"/>
      <c r="N120" s="557"/>
      <c r="O120" s="557"/>
      <c r="P120" s="557"/>
      <c r="Q120" s="557"/>
      <c r="R120" s="557"/>
      <c r="S120" s="557"/>
      <c r="T120" s="557"/>
      <c r="U120" s="557"/>
      <c r="V120" s="557"/>
      <c r="W120" s="557"/>
      <c r="X120" s="557"/>
      <c r="Y120" s="557"/>
      <c r="Z120" s="557"/>
    </row>
    <row r="121" spans="1:26" ht="14.25">
      <c r="A121" s="559"/>
      <c r="B121" s="557"/>
      <c r="C121" s="557"/>
      <c r="D121" s="557"/>
      <c r="E121" s="557"/>
      <c r="F121" s="557"/>
      <c r="G121" s="557"/>
      <c r="H121" s="557"/>
      <c r="I121" s="557"/>
      <c r="J121" s="557"/>
      <c r="K121" s="557"/>
      <c r="L121" s="557"/>
      <c r="M121" s="557"/>
      <c r="N121" s="557"/>
      <c r="O121" s="557"/>
      <c r="P121" s="557"/>
      <c r="Q121" s="557"/>
      <c r="R121" s="557"/>
      <c r="S121" s="557"/>
      <c r="T121" s="557"/>
      <c r="U121" s="557"/>
      <c r="V121" s="557"/>
      <c r="W121" s="557"/>
      <c r="X121" s="557"/>
      <c r="Y121" s="557"/>
      <c r="Z121" s="557"/>
    </row>
    <row r="122" spans="1:26" ht="14.25">
      <c r="A122" s="559"/>
      <c r="B122" s="557"/>
      <c r="C122" s="557"/>
      <c r="D122" s="557"/>
      <c r="E122" s="557"/>
      <c r="F122" s="557"/>
      <c r="G122" s="557"/>
      <c r="H122" s="557"/>
      <c r="I122" s="557"/>
      <c r="J122" s="557"/>
      <c r="K122" s="557"/>
      <c r="L122" s="557"/>
      <c r="M122" s="557"/>
      <c r="N122" s="557"/>
      <c r="O122" s="557"/>
      <c r="P122" s="557"/>
      <c r="Q122" s="557"/>
      <c r="R122" s="557"/>
      <c r="S122" s="557"/>
      <c r="T122" s="557"/>
      <c r="U122" s="557"/>
      <c r="V122" s="557"/>
      <c r="W122" s="557"/>
      <c r="X122" s="557"/>
      <c r="Y122" s="557"/>
      <c r="Z122" s="557"/>
    </row>
    <row r="123" spans="1:26" ht="14.25">
      <c r="A123" s="559"/>
      <c r="B123" s="557"/>
      <c r="C123" s="557"/>
      <c r="D123" s="557"/>
      <c r="E123" s="557"/>
      <c r="F123" s="557"/>
      <c r="G123" s="557"/>
      <c r="H123" s="557"/>
      <c r="I123" s="557"/>
      <c r="J123" s="557"/>
      <c r="K123" s="557"/>
      <c r="L123" s="557"/>
      <c r="M123" s="557"/>
      <c r="N123" s="557"/>
      <c r="O123" s="557"/>
      <c r="P123" s="557"/>
      <c r="Q123" s="557"/>
      <c r="R123" s="557"/>
      <c r="S123" s="557"/>
      <c r="T123" s="557"/>
      <c r="U123" s="557"/>
      <c r="V123" s="557"/>
      <c r="W123" s="557"/>
      <c r="X123" s="557"/>
      <c r="Y123" s="557"/>
      <c r="Z123" s="557"/>
    </row>
    <row r="124" spans="1:26" ht="14.25">
      <c r="A124" s="559"/>
      <c r="B124" s="557"/>
      <c r="C124" s="557"/>
      <c r="D124" s="557"/>
      <c r="E124" s="557"/>
      <c r="F124" s="557"/>
      <c r="G124" s="557"/>
      <c r="H124" s="557"/>
      <c r="I124" s="557"/>
      <c r="J124" s="557"/>
      <c r="K124" s="557"/>
      <c r="L124" s="557"/>
      <c r="M124" s="557"/>
      <c r="N124" s="557"/>
      <c r="O124" s="557"/>
      <c r="P124" s="557"/>
      <c r="Q124" s="557"/>
      <c r="R124" s="557"/>
      <c r="S124" s="557"/>
      <c r="T124" s="557"/>
      <c r="U124" s="557"/>
      <c r="V124" s="557"/>
      <c r="W124" s="557"/>
      <c r="X124" s="557"/>
      <c r="Y124" s="557"/>
      <c r="Z124" s="557"/>
    </row>
    <row r="125" spans="1:26" ht="14.25">
      <c r="A125" s="559"/>
      <c r="B125" s="557"/>
      <c r="C125" s="557"/>
      <c r="D125" s="557"/>
      <c r="E125" s="557"/>
      <c r="F125" s="557"/>
      <c r="G125" s="557"/>
      <c r="H125" s="557"/>
      <c r="I125" s="557"/>
      <c r="J125" s="557"/>
      <c r="K125" s="557"/>
      <c r="L125" s="557"/>
      <c r="M125" s="557"/>
      <c r="N125" s="557"/>
      <c r="O125" s="557"/>
      <c r="P125" s="557"/>
      <c r="Q125" s="557"/>
      <c r="R125" s="557"/>
      <c r="S125" s="557"/>
      <c r="T125" s="557"/>
      <c r="U125" s="557"/>
      <c r="V125" s="557"/>
      <c r="W125" s="557"/>
      <c r="X125" s="557"/>
      <c r="Y125" s="557"/>
      <c r="Z125" s="557"/>
    </row>
    <row r="126" spans="1:26" ht="14.25">
      <c r="A126" s="559"/>
      <c r="B126" s="557"/>
      <c r="C126" s="557"/>
      <c r="D126" s="557"/>
      <c r="E126" s="557"/>
      <c r="F126" s="557"/>
      <c r="G126" s="557"/>
      <c r="H126" s="557"/>
      <c r="I126" s="557"/>
      <c r="J126" s="557"/>
      <c r="K126" s="557"/>
      <c r="L126" s="557"/>
      <c r="M126" s="557"/>
      <c r="N126" s="557"/>
      <c r="O126" s="557"/>
      <c r="P126" s="557"/>
      <c r="Q126" s="557"/>
      <c r="R126" s="557"/>
      <c r="S126" s="557"/>
      <c r="T126" s="557"/>
      <c r="U126" s="557"/>
      <c r="V126" s="557"/>
      <c r="W126" s="557"/>
      <c r="X126" s="557"/>
      <c r="Y126" s="557"/>
      <c r="Z126" s="557"/>
    </row>
    <row r="127" spans="1:26" ht="14.25">
      <c r="A127" s="559"/>
      <c r="B127" s="557"/>
      <c r="C127" s="557"/>
      <c r="D127" s="557"/>
      <c r="E127" s="557"/>
      <c r="F127" s="557"/>
      <c r="G127" s="557"/>
      <c r="H127" s="557"/>
      <c r="I127" s="557"/>
      <c r="J127" s="557"/>
      <c r="K127" s="557"/>
      <c r="L127" s="557"/>
      <c r="M127" s="557"/>
      <c r="N127" s="557"/>
      <c r="O127" s="557"/>
      <c r="P127" s="557"/>
      <c r="Q127" s="557"/>
      <c r="R127" s="557"/>
      <c r="S127" s="557"/>
      <c r="T127" s="557"/>
      <c r="U127" s="557"/>
      <c r="V127" s="557"/>
      <c r="W127" s="557"/>
      <c r="X127" s="557"/>
      <c r="Y127" s="557"/>
      <c r="Z127" s="557"/>
    </row>
    <row r="128" spans="1:26" ht="14.25">
      <c r="A128" s="559"/>
      <c r="B128" s="557"/>
      <c r="C128" s="557"/>
      <c r="D128" s="557"/>
      <c r="E128" s="557"/>
      <c r="F128" s="557"/>
      <c r="G128" s="557"/>
      <c r="H128" s="557"/>
      <c r="I128" s="557"/>
      <c r="J128" s="557"/>
      <c r="K128" s="557"/>
      <c r="L128" s="557"/>
      <c r="M128" s="557"/>
      <c r="N128" s="557"/>
      <c r="O128" s="557"/>
      <c r="P128" s="557"/>
      <c r="Q128" s="557"/>
      <c r="R128" s="557"/>
      <c r="S128" s="557"/>
      <c r="T128" s="557"/>
      <c r="U128" s="557"/>
      <c r="V128" s="557"/>
      <c r="W128" s="557"/>
      <c r="X128" s="557"/>
      <c r="Y128" s="557"/>
      <c r="Z128" s="557"/>
    </row>
    <row r="129" spans="1:26" ht="14.25">
      <c r="A129" s="559"/>
      <c r="B129" s="557"/>
      <c r="C129" s="557"/>
      <c r="D129" s="557"/>
      <c r="E129" s="557"/>
      <c r="F129" s="557"/>
      <c r="G129" s="557"/>
      <c r="H129" s="557"/>
      <c r="I129" s="557"/>
      <c r="J129" s="557"/>
      <c r="K129" s="557"/>
      <c r="L129" s="557"/>
      <c r="M129" s="557"/>
      <c r="N129" s="557"/>
      <c r="O129" s="557"/>
      <c r="P129" s="557"/>
      <c r="Q129" s="557"/>
      <c r="R129" s="557"/>
      <c r="S129" s="557"/>
      <c r="T129" s="557"/>
      <c r="U129" s="557"/>
      <c r="V129" s="557"/>
      <c r="W129" s="557"/>
      <c r="X129" s="557"/>
      <c r="Y129" s="557"/>
      <c r="Z129" s="557"/>
    </row>
    <row r="130" spans="1:26" ht="14.25">
      <c r="A130" s="559"/>
      <c r="B130" s="557"/>
      <c r="C130" s="557"/>
      <c r="D130" s="557"/>
      <c r="E130" s="557"/>
      <c r="F130" s="557"/>
      <c r="G130" s="557"/>
      <c r="H130" s="557"/>
      <c r="I130" s="557"/>
      <c r="J130" s="557"/>
      <c r="K130" s="557"/>
      <c r="L130" s="557"/>
      <c r="M130" s="557"/>
      <c r="N130" s="557"/>
      <c r="O130" s="557"/>
      <c r="P130" s="557"/>
      <c r="Q130" s="557"/>
      <c r="R130" s="557"/>
      <c r="S130" s="557"/>
      <c r="T130" s="557"/>
      <c r="U130" s="557"/>
      <c r="V130" s="557"/>
      <c r="W130" s="557"/>
      <c r="X130" s="557"/>
      <c r="Y130" s="557"/>
      <c r="Z130" s="557"/>
    </row>
    <row r="131" spans="1:26" ht="14.25">
      <c r="A131" s="559"/>
      <c r="B131" s="557"/>
      <c r="C131" s="557"/>
      <c r="D131" s="557"/>
      <c r="E131" s="557"/>
      <c r="F131" s="557"/>
      <c r="G131" s="557"/>
      <c r="H131" s="557"/>
      <c r="I131" s="557"/>
      <c r="J131" s="557"/>
      <c r="K131" s="557"/>
      <c r="L131" s="557"/>
      <c r="M131" s="557"/>
      <c r="N131" s="557"/>
      <c r="O131" s="557"/>
      <c r="P131" s="557"/>
      <c r="Q131" s="557"/>
      <c r="R131" s="557"/>
      <c r="S131" s="557"/>
      <c r="T131" s="557"/>
      <c r="U131" s="557"/>
      <c r="V131" s="557"/>
      <c r="W131" s="557"/>
      <c r="X131" s="557"/>
      <c r="Y131" s="557"/>
      <c r="Z131" s="557"/>
    </row>
    <row r="132" ht="14.25">
      <c r="A132" s="560"/>
    </row>
    <row r="133" ht="14.25">
      <c r="A133" s="560"/>
    </row>
    <row r="134" ht="14.25">
      <c r="A134" s="560"/>
    </row>
    <row r="135" ht="14.25">
      <c r="A135" s="560"/>
    </row>
    <row r="136" ht="14.25">
      <c r="A136" s="560"/>
    </row>
    <row r="137" ht="14.25">
      <c r="A137" s="560"/>
    </row>
    <row r="138" ht="14.25">
      <c r="A138" s="560"/>
    </row>
    <row r="139" ht="14.25">
      <c r="A139" s="560"/>
    </row>
    <row r="140" ht="14.25">
      <c r="A140" s="560"/>
    </row>
    <row r="141" ht="14.25">
      <c r="A141" s="560"/>
    </row>
    <row r="142" ht="14.25">
      <c r="A142" s="560"/>
    </row>
    <row r="143" ht="14.25">
      <c r="A143" s="560"/>
    </row>
    <row r="144" ht="14.25">
      <c r="A144" s="560"/>
    </row>
    <row r="145" ht="14.25">
      <c r="A145" s="560"/>
    </row>
    <row r="146" ht="14.25">
      <c r="A146" s="560"/>
    </row>
    <row r="147" ht="14.25">
      <c r="A147" s="560"/>
    </row>
    <row r="148" ht="14.25">
      <c r="A148" s="560"/>
    </row>
    <row r="149" ht="14.25">
      <c r="A149" s="560"/>
    </row>
    <row r="150" ht="14.25">
      <c r="A150" s="560"/>
    </row>
    <row r="151" ht="14.25">
      <c r="A151" s="560"/>
    </row>
    <row r="152" ht="14.25">
      <c r="A152" s="560"/>
    </row>
    <row r="153" ht="14.25">
      <c r="A153" s="560"/>
    </row>
    <row r="154" ht="14.25">
      <c r="A154" s="560"/>
    </row>
    <row r="155" ht="14.25">
      <c r="A155" s="560"/>
    </row>
    <row r="156" ht="14.25">
      <c r="A156" s="560"/>
    </row>
    <row r="157" ht="14.25">
      <c r="A157" s="560"/>
    </row>
    <row r="158" ht="14.25">
      <c r="A158" s="560"/>
    </row>
    <row r="159" ht="14.25">
      <c r="A159" s="560"/>
    </row>
    <row r="160" ht="14.25">
      <c r="A160" s="560"/>
    </row>
    <row r="161" ht="14.25">
      <c r="A161" s="560"/>
    </row>
    <row r="162" ht="14.25">
      <c r="A162" s="560"/>
    </row>
    <row r="163" ht="14.25">
      <c r="A163" s="560"/>
    </row>
    <row r="164" ht="14.25">
      <c r="A164" s="560"/>
    </row>
    <row r="165" ht="14.25">
      <c r="A165" s="560"/>
    </row>
    <row r="166" ht="14.25">
      <c r="A166" s="560"/>
    </row>
    <row r="167" ht="14.25">
      <c r="A167" s="560"/>
    </row>
    <row r="168" ht="14.25">
      <c r="A168" s="560"/>
    </row>
    <row r="169" ht="14.25">
      <c r="A169" s="560"/>
    </row>
    <row r="170" ht="14.25">
      <c r="A170" s="560"/>
    </row>
    <row r="171" ht="14.25">
      <c r="A171" s="560"/>
    </row>
    <row r="172" ht="14.25">
      <c r="A172" s="560"/>
    </row>
    <row r="173" ht="14.25">
      <c r="A173" s="560"/>
    </row>
    <row r="174" ht="14.25">
      <c r="A174" s="560"/>
    </row>
    <row r="175" ht="14.25">
      <c r="A175" s="560"/>
    </row>
    <row r="176" ht="14.25">
      <c r="A176" s="560"/>
    </row>
    <row r="177" ht="14.25">
      <c r="A177" s="560"/>
    </row>
    <row r="178" ht="14.25">
      <c r="A178" s="560"/>
    </row>
    <row r="179" ht="14.25">
      <c r="A179" s="560"/>
    </row>
    <row r="180" ht="14.25">
      <c r="A180" s="560"/>
    </row>
    <row r="181" ht="14.25">
      <c r="A181" s="560"/>
    </row>
    <row r="182" ht="14.25">
      <c r="A182" s="560"/>
    </row>
    <row r="183" ht="14.25">
      <c r="A183" s="560"/>
    </row>
    <row r="184" ht="14.25">
      <c r="A184" s="560"/>
    </row>
    <row r="185" ht="14.25">
      <c r="A185" s="560"/>
    </row>
    <row r="186" ht="14.25">
      <c r="A186" s="560"/>
    </row>
    <row r="187" ht="14.25">
      <c r="A187" s="560"/>
    </row>
    <row r="188" ht="14.25">
      <c r="A188" s="560"/>
    </row>
    <row r="189" ht="14.25">
      <c r="A189" s="560"/>
    </row>
    <row r="190" ht="14.25">
      <c r="A190" s="560"/>
    </row>
    <row r="191" ht="14.25">
      <c r="A191" s="560"/>
    </row>
    <row r="192" ht="14.25">
      <c r="A192" s="560"/>
    </row>
    <row r="193" ht="14.25">
      <c r="A193" s="560"/>
    </row>
    <row r="194" ht="14.25">
      <c r="A194" s="560"/>
    </row>
    <row r="195" ht="14.25">
      <c r="A195" s="560"/>
    </row>
    <row r="196" ht="14.25">
      <c r="A196" s="560"/>
    </row>
    <row r="197" ht="14.25">
      <c r="A197" s="560"/>
    </row>
    <row r="198" ht="14.25">
      <c r="A198" s="560"/>
    </row>
    <row r="199" ht="14.25">
      <c r="A199" s="560"/>
    </row>
    <row r="200" ht="14.25">
      <c r="A200" s="560"/>
    </row>
    <row r="201" ht="14.25">
      <c r="A201" s="560"/>
    </row>
    <row r="202" ht="14.25">
      <c r="A202" s="560"/>
    </row>
    <row r="203" ht="14.25">
      <c r="A203" s="560"/>
    </row>
  </sheetData>
  <mergeCells count="13">
    <mergeCell ref="B2:P2"/>
    <mergeCell ref="Q2:S2"/>
    <mergeCell ref="T2:V2"/>
    <mergeCell ref="B3:D3"/>
    <mergeCell ref="E3:G3"/>
    <mergeCell ref="H3:J3"/>
    <mergeCell ref="K3:M3"/>
    <mergeCell ref="N3:P3"/>
    <mergeCell ref="N4:N5"/>
    <mergeCell ref="B4:B5"/>
    <mergeCell ref="E4:E5"/>
    <mergeCell ref="H4:H5"/>
    <mergeCell ref="K4:K5"/>
  </mergeCells>
  <printOptions horizontalCentered="1"/>
  <pageMargins left="0.65" right="0.4724409448818898" top="0.7086614173228347" bottom="0.6299212598425197" header="0.5118110236220472" footer="0.5118110236220472"/>
  <pageSetup horizontalDpi="1200" verticalDpi="1200" orientation="portrait" paperSize="9" scale="79" r:id="rId2"/>
  <colBreaks count="1" manualBreakCount="1">
    <brk id="10" max="43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202"/>
  <sheetViews>
    <sheetView zoomScale="75" zoomScaleNormal="75" workbookViewId="0" topLeftCell="A1">
      <pane xSplit="1" ySplit="4" topLeftCell="B32" activePane="bottomRight" state="frozen"/>
      <selection pane="topLeft" activeCell="C22" sqref="C22:F22"/>
      <selection pane="topRight" activeCell="C22" sqref="C22:F22"/>
      <selection pane="bottomLeft" activeCell="C22" sqref="C22:F22"/>
      <selection pane="bottomRight" activeCell="G36" sqref="G36"/>
    </sheetView>
  </sheetViews>
  <sheetFormatPr defaultColWidth="9.00390625" defaultRowHeight="14.25"/>
  <cols>
    <col min="1" max="1" width="16.25390625" style="447" customWidth="1"/>
    <col min="2" max="7" width="14.625" style="447" customWidth="1"/>
    <col min="8" max="8" width="7.625" style="447" customWidth="1"/>
    <col min="9" max="9" width="9.125" style="447" customWidth="1"/>
    <col min="10" max="10" width="10.625" style="447" customWidth="1"/>
    <col min="11" max="11" width="7.625" style="447" customWidth="1"/>
    <col min="12" max="13" width="9.125" style="447" customWidth="1"/>
    <col min="14" max="14" width="8.00390625" style="447" customWidth="1"/>
    <col min="15" max="19" width="9.125" style="447" customWidth="1"/>
    <col min="20" max="67" width="10.625" style="447" customWidth="1"/>
    <col min="68" max="16384" width="9.00390625" style="447" customWidth="1"/>
  </cols>
  <sheetData>
    <row r="1" spans="1:23" ht="39.75" customHeight="1" thickBot="1">
      <c r="A1" s="18" t="s">
        <v>128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20"/>
      <c r="U1" s="21"/>
      <c r="V1" s="21"/>
      <c r="W1" s="21"/>
    </row>
    <row r="2" spans="1:23" ht="26.25" customHeight="1">
      <c r="A2" s="22" t="s">
        <v>296</v>
      </c>
      <c r="B2" s="1308" t="s">
        <v>297</v>
      </c>
      <c r="C2" s="1309"/>
      <c r="D2" s="1314"/>
      <c r="E2" s="1308" t="s">
        <v>298</v>
      </c>
      <c r="F2" s="1309"/>
      <c r="G2" s="1314"/>
      <c r="H2" s="1308" t="s">
        <v>299</v>
      </c>
      <c r="I2" s="1309"/>
      <c r="J2" s="1314"/>
      <c r="K2" s="1308" t="s">
        <v>300</v>
      </c>
      <c r="L2" s="1309"/>
      <c r="M2" s="1309"/>
      <c r="N2" s="1308" t="s">
        <v>301</v>
      </c>
      <c r="O2" s="1309"/>
      <c r="P2" s="1314"/>
      <c r="Q2" s="1308" t="s">
        <v>302</v>
      </c>
      <c r="R2" s="1309"/>
      <c r="S2" s="1310"/>
      <c r="T2" s="20"/>
      <c r="U2" s="21"/>
      <c r="V2" s="21"/>
      <c r="W2" s="21"/>
    </row>
    <row r="3" spans="1:23" ht="24.75" customHeight="1">
      <c r="A3" s="23"/>
      <c r="B3" s="1304" t="s">
        <v>303</v>
      </c>
      <c r="C3" s="30" t="s">
        <v>649</v>
      </c>
      <c r="D3" s="31" t="s">
        <v>304</v>
      </c>
      <c r="E3" s="1304" t="s">
        <v>303</v>
      </c>
      <c r="F3" s="30" t="s">
        <v>649</v>
      </c>
      <c r="G3" s="31" t="s">
        <v>304</v>
      </c>
      <c r="H3" s="1304" t="s">
        <v>305</v>
      </c>
      <c r="I3" s="30" t="s">
        <v>650</v>
      </c>
      <c r="J3" s="31" t="s">
        <v>304</v>
      </c>
      <c r="K3" s="1304" t="s">
        <v>305</v>
      </c>
      <c r="L3" s="30" t="s">
        <v>650</v>
      </c>
      <c r="M3" s="31" t="s">
        <v>304</v>
      </c>
      <c r="N3" s="1304" t="s">
        <v>305</v>
      </c>
      <c r="O3" s="30" t="s">
        <v>650</v>
      </c>
      <c r="P3" s="31" t="s">
        <v>304</v>
      </c>
      <c r="Q3" s="1304" t="s">
        <v>305</v>
      </c>
      <c r="R3" s="30" t="s">
        <v>650</v>
      </c>
      <c r="S3" s="56" t="s">
        <v>304</v>
      </c>
      <c r="T3" s="20"/>
      <c r="U3" s="21"/>
      <c r="V3" s="21"/>
      <c r="W3" s="21"/>
    </row>
    <row r="4" spans="1:23" ht="24.75" customHeight="1" thickBot="1">
      <c r="A4" s="34" t="s">
        <v>651</v>
      </c>
      <c r="B4" s="1305"/>
      <c r="C4" s="36" t="s">
        <v>306</v>
      </c>
      <c r="D4" s="37" t="s">
        <v>307</v>
      </c>
      <c r="E4" s="1305"/>
      <c r="F4" s="36" t="s">
        <v>306</v>
      </c>
      <c r="G4" s="37" t="s">
        <v>307</v>
      </c>
      <c r="H4" s="1305"/>
      <c r="I4" s="36" t="s">
        <v>306</v>
      </c>
      <c r="J4" s="37" t="s">
        <v>308</v>
      </c>
      <c r="K4" s="1305"/>
      <c r="L4" s="36" t="s">
        <v>306</v>
      </c>
      <c r="M4" s="37" t="s">
        <v>308</v>
      </c>
      <c r="N4" s="1305"/>
      <c r="O4" s="36" t="s">
        <v>306</v>
      </c>
      <c r="P4" s="37" t="s">
        <v>308</v>
      </c>
      <c r="Q4" s="1305"/>
      <c r="R4" s="36" t="s">
        <v>306</v>
      </c>
      <c r="S4" s="57" t="s">
        <v>308</v>
      </c>
      <c r="T4" s="20"/>
      <c r="U4" s="21"/>
      <c r="V4" s="21"/>
      <c r="W4" s="21"/>
    </row>
    <row r="5" spans="1:23" ht="23.25" customHeight="1">
      <c r="A5" s="44" t="s">
        <v>309</v>
      </c>
      <c r="B5" s="47">
        <f>E5+H5+K5+Q5</f>
        <v>46513</v>
      </c>
      <c r="C5" s="46">
        <v>924</v>
      </c>
      <c r="D5" s="45">
        <v>108</v>
      </c>
      <c r="E5" s="47">
        <v>9019</v>
      </c>
      <c r="F5" s="46">
        <v>179.2</v>
      </c>
      <c r="G5" s="47">
        <v>558</v>
      </c>
      <c r="H5" s="47">
        <v>954</v>
      </c>
      <c r="I5" s="46">
        <v>19</v>
      </c>
      <c r="J5" s="47">
        <v>5276</v>
      </c>
      <c r="K5" s="47">
        <v>6089</v>
      </c>
      <c r="L5" s="46">
        <v>121</v>
      </c>
      <c r="M5" s="47">
        <v>827</v>
      </c>
      <c r="N5" s="58" t="s">
        <v>652</v>
      </c>
      <c r="O5" s="58" t="s">
        <v>652</v>
      </c>
      <c r="P5" s="58" t="s">
        <v>652</v>
      </c>
      <c r="Q5" s="47">
        <v>30451</v>
      </c>
      <c r="R5" s="46">
        <v>604.9</v>
      </c>
      <c r="S5" s="59">
        <v>165</v>
      </c>
      <c r="T5" s="20"/>
      <c r="U5" s="21"/>
      <c r="V5" s="21"/>
      <c r="W5" s="21"/>
    </row>
    <row r="6" spans="1:23" ht="23.25" customHeight="1">
      <c r="A6" s="50" t="s">
        <v>653</v>
      </c>
      <c r="B6" s="47">
        <f aca="true" t="shared" si="0" ref="B6:B33">E6+H6+K6+Q6</f>
        <v>47180</v>
      </c>
      <c r="C6" s="46">
        <v>930.1</v>
      </c>
      <c r="D6" s="47">
        <v>108</v>
      </c>
      <c r="E6" s="47">
        <v>9321</v>
      </c>
      <c r="F6" s="46">
        <v>183.8</v>
      </c>
      <c r="G6" s="47">
        <v>544</v>
      </c>
      <c r="H6" s="47">
        <v>954</v>
      </c>
      <c r="I6" s="46">
        <v>18.8</v>
      </c>
      <c r="J6" s="47">
        <v>5317</v>
      </c>
      <c r="K6" s="47">
        <v>5662</v>
      </c>
      <c r="L6" s="46">
        <v>111.6</v>
      </c>
      <c r="M6" s="47">
        <v>896</v>
      </c>
      <c r="N6" s="58" t="s">
        <v>652</v>
      </c>
      <c r="O6" s="58" t="s">
        <v>652</v>
      </c>
      <c r="P6" s="58" t="s">
        <v>652</v>
      </c>
      <c r="Q6" s="47">
        <v>31243</v>
      </c>
      <c r="R6" s="46">
        <v>616</v>
      </c>
      <c r="S6" s="59">
        <v>162</v>
      </c>
      <c r="T6" s="20"/>
      <c r="U6" s="21"/>
      <c r="V6" s="21"/>
      <c r="W6" s="21"/>
    </row>
    <row r="7" spans="1:23" ht="23.25" customHeight="1">
      <c r="A7" s="50" t="s">
        <v>654</v>
      </c>
      <c r="B7" s="47">
        <f t="shared" si="0"/>
        <v>47708</v>
      </c>
      <c r="C7" s="46">
        <v>934.3</v>
      </c>
      <c r="D7" s="47">
        <v>107</v>
      </c>
      <c r="E7" s="47">
        <v>9345</v>
      </c>
      <c r="F7" s="46">
        <v>183</v>
      </c>
      <c r="G7" s="47">
        <v>546</v>
      </c>
      <c r="H7" s="47">
        <v>876</v>
      </c>
      <c r="I7" s="46">
        <v>17.2</v>
      </c>
      <c r="J7" s="47">
        <v>5829</v>
      </c>
      <c r="K7" s="47">
        <v>5561</v>
      </c>
      <c r="L7" s="46">
        <v>108.9</v>
      </c>
      <c r="M7" s="47">
        <v>918</v>
      </c>
      <c r="N7" s="58" t="s">
        <v>652</v>
      </c>
      <c r="O7" s="58" t="s">
        <v>652</v>
      </c>
      <c r="P7" s="58" t="s">
        <v>652</v>
      </c>
      <c r="Q7" s="47">
        <v>31926</v>
      </c>
      <c r="R7" s="46">
        <v>625.3</v>
      </c>
      <c r="S7" s="59">
        <v>160</v>
      </c>
      <c r="T7" s="20"/>
      <c r="U7" s="21"/>
      <c r="V7" s="21"/>
      <c r="W7" s="21"/>
    </row>
    <row r="8" spans="1:23" ht="23.25" customHeight="1">
      <c r="A8" s="50" t="s">
        <v>655</v>
      </c>
      <c r="B8" s="47">
        <f t="shared" si="0"/>
        <v>48804</v>
      </c>
      <c r="C8" s="46">
        <v>950.5</v>
      </c>
      <c r="D8" s="47">
        <v>105</v>
      </c>
      <c r="E8" s="47">
        <v>9576</v>
      </c>
      <c r="F8" s="46">
        <v>186.5</v>
      </c>
      <c r="G8" s="47">
        <v>536</v>
      </c>
      <c r="H8" s="47">
        <v>861</v>
      </c>
      <c r="I8" s="46">
        <v>16.8</v>
      </c>
      <c r="J8" s="47">
        <v>5964</v>
      </c>
      <c r="K8" s="47">
        <v>4980</v>
      </c>
      <c r="L8" s="46">
        <v>97</v>
      </c>
      <c r="M8" s="47">
        <v>1031</v>
      </c>
      <c r="N8" s="58" t="s">
        <v>652</v>
      </c>
      <c r="O8" s="58" t="s">
        <v>652</v>
      </c>
      <c r="P8" s="58" t="s">
        <v>652</v>
      </c>
      <c r="Q8" s="47">
        <v>33387</v>
      </c>
      <c r="R8" s="46">
        <v>650.2</v>
      </c>
      <c r="S8" s="59">
        <v>154</v>
      </c>
      <c r="T8" s="20"/>
      <c r="U8" s="21"/>
      <c r="V8" s="21"/>
      <c r="W8" s="21"/>
    </row>
    <row r="9" spans="1:23" ht="23.25" customHeight="1">
      <c r="A9" s="50" t="s">
        <v>656</v>
      </c>
      <c r="B9" s="47">
        <f t="shared" si="0"/>
        <v>50924</v>
      </c>
      <c r="C9" s="46">
        <v>989.8</v>
      </c>
      <c r="D9" s="47">
        <v>101</v>
      </c>
      <c r="E9" s="47">
        <v>9849</v>
      </c>
      <c r="F9" s="46">
        <v>191.4</v>
      </c>
      <c r="G9" s="47">
        <v>552</v>
      </c>
      <c r="H9" s="47">
        <v>835</v>
      </c>
      <c r="I9" s="46">
        <v>16.2</v>
      </c>
      <c r="J9" s="47">
        <v>6162</v>
      </c>
      <c r="K9" s="47">
        <v>4714</v>
      </c>
      <c r="L9" s="46">
        <v>91.6</v>
      </c>
      <c r="M9" s="47">
        <v>1091</v>
      </c>
      <c r="N9" s="58" t="s">
        <v>652</v>
      </c>
      <c r="O9" s="58" t="s">
        <v>652</v>
      </c>
      <c r="P9" s="58" t="s">
        <v>652</v>
      </c>
      <c r="Q9" s="47">
        <v>35526</v>
      </c>
      <c r="R9" s="46">
        <v>690.5</v>
      </c>
      <c r="S9" s="59">
        <v>145</v>
      </c>
      <c r="T9" s="20"/>
      <c r="U9" s="21"/>
      <c r="V9" s="21"/>
      <c r="W9" s="21"/>
    </row>
    <row r="10" spans="1:23" ht="15.75" customHeight="1">
      <c r="A10" s="50"/>
      <c r="B10" s="47"/>
      <c r="C10" s="46"/>
      <c r="D10" s="47"/>
      <c r="E10" s="47"/>
      <c r="F10" s="46"/>
      <c r="G10" s="47"/>
      <c r="H10" s="47"/>
      <c r="I10" s="46"/>
      <c r="J10" s="47"/>
      <c r="K10" s="47"/>
      <c r="L10" s="46"/>
      <c r="M10" s="47"/>
      <c r="N10" s="60"/>
      <c r="O10" s="60"/>
      <c r="P10" s="60"/>
      <c r="Q10" s="47"/>
      <c r="R10" s="46"/>
      <c r="S10" s="59"/>
      <c r="T10" s="20"/>
      <c r="U10" s="21"/>
      <c r="V10" s="21"/>
      <c r="W10" s="21"/>
    </row>
    <row r="11" spans="1:23" ht="23.25" customHeight="1">
      <c r="A11" s="50" t="s">
        <v>657</v>
      </c>
      <c r="B11" s="47">
        <f t="shared" si="0"/>
        <v>52199</v>
      </c>
      <c r="C11" s="46">
        <v>1009.4</v>
      </c>
      <c r="D11" s="47">
        <v>99</v>
      </c>
      <c r="E11" s="47">
        <v>10010</v>
      </c>
      <c r="F11" s="46">
        <v>193.6</v>
      </c>
      <c r="G11" s="47">
        <v>517</v>
      </c>
      <c r="H11" s="47">
        <v>644</v>
      </c>
      <c r="I11" s="46">
        <v>12.5</v>
      </c>
      <c r="J11" s="47">
        <v>8030</v>
      </c>
      <c r="K11" s="47">
        <v>4416</v>
      </c>
      <c r="L11" s="46">
        <v>85.4</v>
      </c>
      <c r="M11" s="47">
        <v>1171</v>
      </c>
      <c r="N11" s="58" t="s">
        <v>652</v>
      </c>
      <c r="O11" s="58" t="s">
        <v>652</v>
      </c>
      <c r="P11" s="58" t="s">
        <v>652</v>
      </c>
      <c r="Q11" s="47">
        <v>37129</v>
      </c>
      <c r="R11" s="46">
        <v>718</v>
      </c>
      <c r="S11" s="59">
        <v>139</v>
      </c>
      <c r="T11" s="20"/>
      <c r="U11" s="21"/>
      <c r="V11" s="21"/>
      <c r="W11" s="21"/>
    </row>
    <row r="12" spans="1:23" ht="23.25" customHeight="1">
      <c r="A12" s="50" t="s">
        <v>658</v>
      </c>
      <c r="B12" s="47">
        <f t="shared" si="0"/>
        <v>53254</v>
      </c>
      <c r="C12" s="46">
        <v>1022.3</v>
      </c>
      <c r="D12" s="47">
        <v>98</v>
      </c>
      <c r="E12" s="47">
        <v>10010</v>
      </c>
      <c r="F12" s="46">
        <v>192.2</v>
      </c>
      <c r="G12" s="47">
        <v>520</v>
      </c>
      <c r="H12" s="47">
        <v>599</v>
      </c>
      <c r="I12" s="46">
        <v>11.5</v>
      </c>
      <c r="J12" s="47">
        <v>8696</v>
      </c>
      <c r="K12" s="47">
        <v>4099</v>
      </c>
      <c r="L12" s="46">
        <v>78.7</v>
      </c>
      <c r="M12" s="47">
        <v>1271</v>
      </c>
      <c r="N12" s="58" t="s">
        <v>652</v>
      </c>
      <c r="O12" s="58" t="s">
        <v>652</v>
      </c>
      <c r="P12" s="58" t="s">
        <v>652</v>
      </c>
      <c r="Q12" s="47">
        <v>38546</v>
      </c>
      <c r="R12" s="46">
        <v>740</v>
      </c>
      <c r="S12" s="59">
        <v>135</v>
      </c>
      <c r="T12" s="20"/>
      <c r="U12" s="21"/>
      <c r="V12" s="21"/>
      <c r="W12" s="21"/>
    </row>
    <row r="13" spans="1:23" ht="23.25" customHeight="1">
      <c r="A13" s="50" t="s">
        <v>659</v>
      </c>
      <c r="B13" s="47">
        <f t="shared" si="0"/>
        <v>54566</v>
      </c>
      <c r="C13" s="46">
        <v>1041.9</v>
      </c>
      <c r="D13" s="47">
        <v>96</v>
      </c>
      <c r="E13" s="47">
        <v>10388</v>
      </c>
      <c r="F13" s="46">
        <v>198.3</v>
      </c>
      <c r="G13" s="47">
        <v>504</v>
      </c>
      <c r="H13" s="47">
        <v>555</v>
      </c>
      <c r="I13" s="46">
        <v>10.6</v>
      </c>
      <c r="J13" s="47">
        <v>9437</v>
      </c>
      <c r="K13" s="47">
        <v>3296</v>
      </c>
      <c r="L13" s="46">
        <v>62.9</v>
      </c>
      <c r="M13" s="47">
        <v>1589</v>
      </c>
      <c r="N13" s="58" t="s">
        <v>652</v>
      </c>
      <c r="O13" s="58" t="s">
        <v>652</v>
      </c>
      <c r="P13" s="58" t="s">
        <v>652</v>
      </c>
      <c r="Q13" s="47">
        <v>40327</v>
      </c>
      <c r="R13" s="46">
        <v>770</v>
      </c>
      <c r="S13" s="59">
        <v>130</v>
      </c>
      <c r="T13" s="20"/>
      <c r="U13" s="21"/>
      <c r="V13" s="21"/>
      <c r="W13" s="21"/>
    </row>
    <row r="14" spans="1:23" ht="23.25" customHeight="1">
      <c r="A14" s="50" t="s">
        <v>660</v>
      </c>
      <c r="B14" s="47">
        <f t="shared" si="0"/>
        <v>56011</v>
      </c>
      <c r="C14" s="46">
        <v>1064.1</v>
      </c>
      <c r="D14" s="47">
        <v>94</v>
      </c>
      <c r="E14" s="47">
        <v>10435</v>
      </c>
      <c r="F14" s="46">
        <v>198.2</v>
      </c>
      <c r="G14" s="47">
        <v>504</v>
      </c>
      <c r="H14" s="47">
        <v>437</v>
      </c>
      <c r="I14" s="46">
        <v>8.3</v>
      </c>
      <c r="J14" s="47">
        <v>12044</v>
      </c>
      <c r="K14" s="47">
        <v>3030</v>
      </c>
      <c r="L14" s="46">
        <v>57.6</v>
      </c>
      <c r="M14" s="47">
        <v>1737</v>
      </c>
      <c r="N14" s="58" t="s">
        <v>652</v>
      </c>
      <c r="O14" s="58" t="s">
        <v>652</v>
      </c>
      <c r="P14" s="58" t="s">
        <v>652</v>
      </c>
      <c r="Q14" s="47">
        <v>42109</v>
      </c>
      <c r="R14" s="46">
        <v>800</v>
      </c>
      <c r="S14" s="59">
        <v>125</v>
      </c>
      <c r="T14" s="20"/>
      <c r="U14" s="21"/>
      <c r="V14" s="21"/>
      <c r="W14" s="21"/>
    </row>
    <row r="15" spans="1:23" ht="23.25" customHeight="1">
      <c r="A15" s="50" t="s">
        <v>661</v>
      </c>
      <c r="B15" s="47">
        <f t="shared" si="0"/>
        <v>57069</v>
      </c>
      <c r="C15" s="46">
        <v>1079.7</v>
      </c>
      <c r="D15" s="47">
        <v>93</v>
      </c>
      <c r="E15" s="47">
        <v>10520</v>
      </c>
      <c r="F15" s="46">
        <v>199</v>
      </c>
      <c r="G15" s="47">
        <v>502</v>
      </c>
      <c r="H15" s="47">
        <v>422</v>
      </c>
      <c r="I15" s="46">
        <v>8</v>
      </c>
      <c r="J15" s="47">
        <v>12525</v>
      </c>
      <c r="K15" s="47">
        <v>2770</v>
      </c>
      <c r="L15" s="46">
        <v>52.4</v>
      </c>
      <c r="M15" s="47">
        <v>1908</v>
      </c>
      <c r="N15" s="58" t="s">
        <v>652</v>
      </c>
      <c r="O15" s="58" t="s">
        <v>652</v>
      </c>
      <c r="P15" s="58" t="s">
        <v>652</v>
      </c>
      <c r="Q15" s="47">
        <v>43357</v>
      </c>
      <c r="R15" s="46">
        <v>820.3</v>
      </c>
      <c r="S15" s="59">
        <v>122</v>
      </c>
      <c r="T15" s="20"/>
      <c r="U15" s="21"/>
      <c r="V15" s="21"/>
      <c r="W15" s="21"/>
    </row>
    <row r="16" spans="1:23" ht="15.75" customHeight="1">
      <c r="A16" s="50"/>
      <c r="B16" s="47"/>
      <c r="C16" s="46"/>
      <c r="D16" s="47"/>
      <c r="E16" s="47"/>
      <c r="F16" s="46"/>
      <c r="G16" s="47"/>
      <c r="H16" s="47"/>
      <c r="I16" s="46"/>
      <c r="J16" s="47"/>
      <c r="K16" s="47"/>
      <c r="L16" s="46"/>
      <c r="M16" s="47"/>
      <c r="N16" s="60"/>
      <c r="O16" s="60"/>
      <c r="P16" s="60"/>
      <c r="Q16" s="47"/>
      <c r="R16" s="46"/>
      <c r="S16" s="59"/>
      <c r="T16" s="20"/>
      <c r="U16" s="21"/>
      <c r="V16" s="21"/>
      <c r="W16" s="21"/>
    </row>
    <row r="17" spans="1:23" ht="23.25" customHeight="1">
      <c r="A17" s="50" t="s">
        <v>662</v>
      </c>
      <c r="B17" s="47">
        <f t="shared" si="0"/>
        <v>58495</v>
      </c>
      <c r="C17" s="46">
        <v>1102</v>
      </c>
      <c r="D17" s="47">
        <v>91</v>
      </c>
      <c r="E17" s="47">
        <v>10685</v>
      </c>
      <c r="F17" s="46">
        <v>201.3</v>
      </c>
      <c r="G17" s="47">
        <v>497</v>
      </c>
      <c r="H17" s="47">
        <v>352</v>
      </c>
      <c r="I17" s="46">
        <v>6.6</v>
      </c>
      <c r="J17" s="47">
        <v>15080</v>
      </c>
      <c r="K17" s="47">
        <v>2577</v>
      </c>
      <c r="L17" s="46">
        <v>48.5</v>
      </c>
      <c r="M17" s="47">
        <v>2060</v>
      </c>
      <c r="N17" s="58" t="s">
        <v>652</v>
      </c>
      <c r="O17" s="58" t="s">
        <v>652</v>
      </c>
      <c r="P17" s="58" t="s">
        <v>652</v>
      </c>
      <c r="Q17" s="47">
        <v>44881</v>
      </c>
      <c r="R17" s="46">
        <v>845.5</v>
      </c>
      <c r="S17" s="59">
        <v>118</v>
      </c>
      <c r="T17" s="20"/>
      <c r="U17" s="21"/>
      <c r="V17" s="21"/>
      <c r="W17" s="21"/>
    </row>
    <row r="18" spans="1:23" ht="23.25" customHeight="1">
      <c r="A18" s="50" t="s">
        <v>663</v>
      </c>
      <c r="B18" s="47">
        <f t="shared" si="0"/>
        <v>60658</v>
      </c>
      <c r="C18" s="46">
        <v>1138.1</v>
      </c>
      <c r="D18" s="47">
        <v>88</v>
      </c>
      <c r="E18" s="47">
        <v>11088</v>
      </c>
      <c r="F18" s="46">
        <v>208</v>
      </c>
      <c r="G18" s="47">
        <v>481</v>
      </c>
      <c r="H18" s="47">
        <v>332</v>
      </c>
      <c r="I18" s="46">
        <v>6.2</v>
      </c>
      <c r="J18" s="47">
        <v>16053</v>
      </c>
      <c r="K18" s="47">
        <v>2428</v>
      </c>
      <c r="L18" s="46">
        <v>45.6</v>
      </c>
      <c r="M18" s="47">
        <v>2195</v>
      </c>
      <c r="N18" s="58" t="s">
        <v>652</v>
      </c>
      <c r="O18" s="58" t="s">
        <v>652</v>
      </c>
      <c r="P18" s="58" t="s">
        <v>652</v>
      </c>
      <c r="Q18" s="47">
        <v>46810</v>
      </c>
      <c r="R18" s="46">
        <v>878.3</v>
      </c>
      <c r="S18" s="59">
        <v>114</v>
      </c>
      <c r="T18" s="20"/>
      <c r="U18" s="21"/>
      <c r="V18" s="21"/>
      <c r="W18" s="21"/>
    </row>
    <row r="19" spans="1:23" ht="23.25" customHeight="1">
      <c r="A19" s="50" t="s">
        <v>664</v>
      </c>
      <c r="B19" s="47">
        <f t="shared" si="0"/>
        <v>63178</v>
      </c>
      <c r="C19" s="46">
        <v>1179.5</v>
      </c>
      <c r="D19" s="47">
        <v>85</v>
      </c>
      <c r="E19" s="47">
        <v>11744</v>
      </c>
      <c r="F19" s="46">
        <v>219.3</v>
      </c>
      <c r="G19" s="47">
        <v>456</v>
      </c>
      <c r="H19" s="47">
        <v>332</v>
      </c>
      <c r="I19" s="46">
        <v>6.2</v>
      </c>
      <c r="J19" s="47">
        <v>16133</v>
      </c>
      <c r="K19" s="47">
        <v>2385</v>
      </c>
      <c r="L19" s="46">
        <v>44.5</v>
      </c>
      <c r="M19" s="47">
        <v>2246</v>
      </c>
      <c r="N19" s="58" t="s">
        <v>652</v>
      </c>
      <c r="O19" s="58" t="s">
        <v>652</v>
      </c>
      <c r="P19" s="58" t="s">
        <v>652</v>
      </c>
      <c r="Q19" s="47">
        <v>48717</v>
      </c>
      <c r="R19" s="46">
        <v>909.5</v>
      </c>
      <c r="S19" s="59">
        <v>110</v>
      </c>
      <c r="T19" s="20"/>
      <c r="U19" s="21"/>
      <c r="V19" s="21"/>
      <c r="W19" s="21"/>
    </row>
    <row r="20" spans="1:23" ht="23.25" customHeight="1">
      <c r="A20" s="50" t="s">
        <v>310</v>
      </c>
      <c r="B20" s="47">
        <f t="shared" si="0"/>
        <v>63675</v>
      </c>
      <c r="C20" s="46">
        <v>1181.6</v>
      </c>
      <c r="D20" s="47">
        <v>85</v>
      </c>
      <c r="E20" s="47">
        <v>11982</v>
      </c>
      <c r="F20" s="46">
        <v>222.3</v>
      </c>
      <c r="G20" s="47">
        <v>450</v>
      </c>
      <c r="H20" s="47">
        <v>297</v>
      </c>
      <c r="I20" s="46">
        <v>5.5</v>
      </c>
      <c r="J20" s="47">
        <v>18145</v>
      </c>
      <c r="K20" s="47">
        <v>2220</v>
      </c>
      <c r="L20" s="46">
        <v>41.2</v>
      </c>
      <c r="M20" s="47">
        <v>2428</v>
      </c>
      <c r="N20" s="58" t="s">
        <v>652</v>
      </c>
      <c r="O20" s="58" t="s">
        <v>652</v>
      </c>
      <c r="P20" s="58" t="s">
        <v>652</v>
      </c>
      <c r="Q20" s="47">
        <v>49176</v>
      </c>
      <c r="R20" s="46">
        <v>912.5</v>
      </c>
      <c r="S20" s="59">
        <v>110</v>
      </c>
      <c r="T20" s="20"/>
      <c r="U20" s="21"/>
      <c r="V20" s="21"/>
      <c r="W20" s="21"/>
    </row>
    <row r="21" spans="1:23" ht="23.25" customHeight="1">
      <c r="A21" s="50" t="s">
        <v>665</v>
      </c>
      <c r="B21" s="47">
        <f t="shared" si="0"/>
        <v>64064</v>
      </c>
      <c r="C21" s="46">
        <v>1183.5</v>
      </c>
      <c r="D21" s="47">
        <v>84</v>
      </c>
      <c r="E21" s="47">
        <v>12121</v>
      </c>
      <c r="F21" s="46">
        <v>223.9</v>
      </c>
      <c r="G21" s="47">
        <v>447</v>
      </c>
      <c r="H21" s="47">
        <v>258</v>
      </c>
      <c r="I21" s="46">
        <v>4.8</v>
      </c>
      <c r="J21" s="47">
        <v>20981</v>
      </c>
      <c r="K21" s="47">
        <v>2187</v>
      </c>
      <c r="L21" s="46">
        <v>40.4</v>
      </c>
      <c r="M21" s="47">
        <v>2475</v>
      </c>
      <c r="N21" s="58" t="s">
        <v>652</v>
      </c>
      <c r="O21" s="58" t="s">
        <v>652</v>
      </c>
      <c r="P21" s="58" t="s">
        <v>652</v>
      </c>
      <c r="Q21" s="47">
        <v>49498</v>
      </c>
      <c r="R21" s="46">
        <v>914.4</v>
      </c>
      <c r="S21" s="59">
        <v>109</v>
      </c>
      <c r="T21" s="20"/>
      <c r="U21" s="21"/>
      <c r="V21" s="21"/>
      <c r="W21" s="21"/>
    </row>
    <row r="22" spans="1:23" ht="15.75" customHeight="1">
      <c r="A22" s="50"/>
      <c r="B22" s="47"/>
      <c r="C22" s="46"/>
      <c r="D22" s="47"/>
      <c r="E22" s="47"/>
      <c r="F22" s="46"/>
      <c r="G22" s="47"/>
      <c r="H22" s="47"/>
      <c r="I22" s="46"/>
      <c r="J22" s="47"/>
      <c r="K22" s="47"/>
      <c r="L22" s="46"/>
      <c r="M22" s="47"/>
      <c r="N22" s="60"/>
      <c r="O22" s="60"/>
      <c r="P22" s="60"/>
      <c r="Q22" s="47"/>
      <c r="R22" s="46"/>
      <c r="S22" s="59"/>
      <c r="T22" s="20"/>
      <c r="U22" s="21"/>
      <c r="V22" s="21"/>
      <c r="W22" s="21"/>
    </row>
    <row r="23" spans="1:20" ht="23.25" customHeight="1">
      <c r="A23" s="50" t="s">
        <v>666</v>
      </c>
      <c r="B23" s="47">
        <f t="shared" si="0"/>
        <v>63533</v>
      </c>
      <c r="C23" s="46">
        <v>1167.1</v>
      </c>
      <c r="D23" s="47">
        <v>86</v>
      </c>
      <c r="E23" s="47">
        <v>12118</v>
      </c>
      <c r="F23" s="46">
        <v>222.6</v>
      </c>
      <c r="G23" s="47">
        <v>449</v>
      </c>
      <c r="H23" s="47">
        <v>258</v>
      </c>
      <c r="I23" s="46">
        <v>4.7</v>
      </c>
      <c r="J23" s="47">
        <v>21100</v>
      </c>
      <c r="K23" s="47">
        <v>1929</v>
      </c>
      <c r="L23" s="46">
        <v>35.4</v>
      </c>
      <c r="M23" s="47">
        <v>2822</v>
      </c>
      <c r="N23" s="58" t="s">
        <v>652</v>
      </c>
      <c r="O23" s="58" t="s">
        <v>652</v>
      </c>
      <c r="P23" s="58" t="s">
        <v>652</v>
      </c>
      <c r="Q23" s="47">
        <v>49228</v>
      </c>
      <c r="R23" s="46">
        <v>904.3</v>
      </c>
      <c r="S23" s="59">
        <v>111</v>
      </c>
      <c r="T23" s="557"/>
    </row>
    <row r="24" spans="1:20" ht="23.25" customHeight="1">
      <c r="A24" s="50" t="s">
        <v>667</v>
      </c>
      <c r="B24" s="47">
        <f t="shared" si="0"/>
        <v>63963</v>
      </c>
      <c r="C24" s="46">
        <v>1168.8</v>
      </c>
      <c r="D24" s="47">
        <v>86</v>
      </c>
      <c r="E24" s="47">
        <v>12178</v>
      </c>
      <c r="F24" s="46">
        <v>222.5</v>
      </c>
      <c r="G24" s="47">
        <v>449</v>
      </c>
      <c r="H24" s="47">
        <v>258</v>
      </c>
      <c r="I24" s="46">
        <v>4.7</v>
      </c>
      <c r="J24" s="47">
        <v>21211</v>
      </c>
      <c r="K24" s="47">
        <v>1929</v>
      </c>
      <c r="L24" s="46">
        <v>35.2</v>
      </c>
      <c r="M24" s="47">
        <v>2837</v>
      </c>
      <c r="N24" s="58" t="s">
        <v>652</v>
      </c>
      <c r="O24" s="58" t="s">
        <v>652</v>
      </c>
      <c r="P24" s="58" t="s">
        <v>652</v>
      </c>
      <c r="Q24" s="47">
        <v>49598</v>
      </c>
      <c r="R24" s="46">
        <v>906.3</v>
      </c>
      <c r="S24" s="59">
        <v>110</v>
      </c>
      <c r="T24" s="557"/>
    </row>
    <row r="25" spans="1:20" ht="23.25" customHeight="1">
      <c r="A25" s="50" t="s">
        <v>668</v>
      </c>
      <c r="B25" s="47">
        <f t="shared" si="0"/>
        <v>64087</v>
      </c>
      <c r="C25" s="46">
        <v>1165.3</v>
      </c>
      <c r="D25" s="47">
        <v>86</v>
      </c>
      <c r="E25" s="47">
        <v>12105</v>
      </c>
      <c r="F25" s="46">
        <v>220.1</v>
      </c>
      <c r="G25" s="47">
        <v>454</v>
      </c>
      <c r="H25" s="47">
        <v>258</v>
      </c>
      <c r="I25" s="46">
        <v>4.7</v>
      </c>
      <c r="J25" s="47">
        <v>21316</v>
      </c>
      <c r="K25" s="47">
        <v>1867</v>
      </c>
      <c r="L25" s="46">
        <v>33.9</v>
      </c>
      <c r="M25" s="47">
        <v>2946</v>
      </c>
      <c r="N25" s="58" t="s">
        <v>652</v>
      </c>
      <c r="O25" s="58" t="s">
        <v>652</v>
      </c>
      <c r="P25" s="58" t="s">
        <v>652</v>
      </c>
      <c r="Q25" s="47">
        <v>49857</v>
      </c>
      <c r="R25" s="46">
        <v>906.6</v>
      </c>
      <c r="S25" s="59">
        <v>110</v>
      </c>
      <c r="T25" s="557"/>
    </row>
    <row r="26" spans="1:20" ht="23.25" customHeight="1">
      <c r="A26" s="50" t="s">
        <v>669</v>
      </c>
      <c r="B26" s="47">
        <f t="shared" si="0"/>
        <v>64334</v>
      </c>
      <c r="C26" s="46">
        <v>1165.4</v>
      </c>
      <c r="D26" s="47">
        <v>86</v>
      </c>
      <c r="E26" s="47">
        <v>12205</v>
      </c>
      <c r="F26" s="46">
        <v>221.1</v>
      </c>
      <c r="G26" s="47">
        <v>452</v>
      </c>
      <c r="H26" s="47">
        <v>258</v>
      </c>
      <c r="I26" s="46">
        <v>4.7</v>
      </c>
      <c r="J26" s="47">
        <v>21397</v>
      </c>
      <c r="K26" s="47">
        <v>1700</v>
      </c>
      <c r="L26" s="46">
        <v>30.8</v>
      </c>
      <c r="M26" s="47">
        <v>3247</v>
      </c>
      <c r="N26" s="58" t="s">
        <v>652</v>
      </c>
      <c r="O26" s="58" t="s">
        <v>652</v>
      </c>
      <c r="P26" s="58" t="s">
        <v>652</v>
      </c>
      <c r="Q26" s="47">
        <v>50171</v>
      </c>
      <c r="R26" s="46">
        <v>908.8</v>
      </c>
      <c r="S26" s="59">
        <v>110</v>
      </c>
      <c r="T26" s="557"/>
    </row>
    <row r="27" spans="1:20" ht="23.25" customHeight="1">
      <c r="A27" s="50" t="s">
        <v>670</v>
      </c>
      <c r="B27" s="47">
        <f t="shared" si="0"/>
        <v>64044</v>
      </c>
      <c r="C27" s="46">
        <v>1185.6</v>
      </c>
      <c r="D27" s="47">
        <v>84</v>
      </c>
      <c r="E27" s="47">
        <v>12201</v>
      </c>
      <c r="F27" s="46">
        <v>225.9</v>
      </c>
      <c r="G27" s="47">
        <v>443</v>
      </c>
      <c r="H27" s="47">
        <v>258</v>
      </c>
      <c r="I27" s="46">
        <v>4.8</v>
      </c>
      <c r="J27" s="47">
        <v>20938</v>
      </c>
      <c r="K27" s="47">
        <v>1694</v>
      </c>
      <c r="L27" s="46">
        <v>31.4</v>
      </c>
      <c r="M27" s="47">
        <v>3189</v>
      </c>
      <c r="N27" s="58" t="s">
        <v>652</v>
      </c>
      <c r="O27" s="58" t="s">
        <v>652</v>
      </c>
      <c r="P27" s="58" t="s">
        <v>652</v>
      </c>
      <c r="Q27" s="47">
        <v>49891</v>
      </c>
      <c r="R27" s="46">
        <v>923.6</v>
      </c>
      <c r="S27" s="59">
        <v>108</v>
      </c>
      <c r="T27" s="557"/>
    </row>
    <row r="28" spans="1:20" ht="15.75" customHeight="1">
      <c r="A28" s="50"/>
      <c r="B28" s="47"/>
      <c r="C28" s="46"/>
      <c r="D28" s="47"/>
      <c r="E28" s="47"/>
      <c r="F28" s="46"/>
      <c r="G28" s="47"/>
      <c r="H28" s="47"/>
      <c r="I28" s="46"/>
      <c r="J28" s="47"/>
      <c r="K28" s="47"/>
      <c r="L28" s="46"/>
      <c r="M28" s="47"/>
      <c r="N28" s="60"/>
      <c r="O28" s="60"/>
      <c r="P28" s="60"/>
      <c r="Q28" s="47"/>
      <c r="R28" s="46"/>
      <c r="S28" s="59"/>
      <c r="T28" s="557"/>
    </row>
    <row r="29" spans="1:20" ht="23.25" customHeight="1">
      <c r="A29" s="50" t="s">
        <v>671</v>
      </c>
      <c r="B29" s="47">
        <f t="shared" si="0"/>
        <v>63691</v>
      </c>
      <c r="C29" s="46">
        <v>1177.3</v>
      </c>
      <c r="D29" s="47">
        <v>85</v>
      </c>
      <c r="E29" s="47">
        <v>12245</v>
      </c>
      <c r="F29" s="46">
        <v>226.3</v>
      </c>
      <c r="G29" s="47">
        <v>442</v>
      </c>
      <c r="H29" s="47">
        <v>258</v>
      </c>
      <c r="I29" s="46">
        <v>4.8</v>
      </c>
      <c r="J29" s="47">
        <v>20969</v>
      </c>
      <c r="K29" s="47">
        <v>1458</v>
      </c>
      <c r="L29" s="46">
        <v>27</v>
      </c>
      <c r="M29" s="47">
        <v>3711</v>
      </c>
      <c r="N29" s="58" t="s">
        <v>652</v>
      </c>
      <c r="O29" s="58" t="s">
        <v>652</v>
      </c>
      <c r="P29" s="58" t="s">
        <v>652</v>
      </c>
      <c r="Q29" s="47">
        <v>49730</v>
      </c>
      <c r="R29" s="46">
        <v>919.2</v>
      </c>
      <c r="S29" s="59">
        <v>109</v>
      </c>
      <c r="T29" s="557"/>
    </row>
    <row r="30" spans="1:20" ht="23.25" customHeight="1">
      <c r="A30" s="50" t="s">
        <v>672</v>
      </c>
      <c r="B30" s="47">
        <f t="shared" si="0"/>
        <v>63506</v>
      </c>
      <c r="C30" s="46">
        <v>1168.9</v>
      </c>
      <c r="D30" s="47">
        <v>85</v>
      </c>
      <c r="E30" s="47">
        <v>12214</v>
      </c>
      <c r="F30" s="46">
        <v>224.8</v>
      </c>
      <c r="G30" s="47">
        <v>445</v>
      </c>
      <c r="H30" s="47">
        <v>258</v>
      </c>
      <c r="I30" s="46">
        <v>4.7</v>
      </c>
      <c r="J30" s="47">
        <v>21058</v>
      </c>
      <c r="K30" s="47">
        <v>1215</v>
      </c>
      <c r="L30" s="46">
        <v>22.4</v>
      </c>
      <c r="M30" s="47">
        <v>4472</v>
      </c>
      <c r="N30" s="58" t="s">
        <v>652</v>
      </c>
      <c r="O30" s="58" t="s">
        <v>652</v>
      </c>
      <c r="P30" s="58" t="s">
        <v>652</v>
      </c>
      <c r="Q30" s="47">
        <v>49819</v>
      </c>
      <c r="R30" s="46">
        <v>917</v>
      </c>
      <c r="S30" s="59">
        <v>109</v>
      </c>
      <c r="T30" s="557"/>
    </row>
    <row r="31" spans="1:20" ht="23.25" customHeight="1">
      <c r="A31" s="50" t="s">
        <v>673</v>
      </c>
      <c r="B31" s="47">
        <f t="shared" si="0"/>
        <v>64007</v>
      </c>
      <c r="C31" s="46">
        <v>1172.1</v>
      </c>
      <c r="D31" s="47">
        <v>85</v>
      </c>
      <c r="E31" s="47">
        <v>12046</v>
      </c>
      <c r="F31" s="46">
        <v>220.6</v>
      </c>
      <c r="G31" s="47">
        <v>453</v>
      </c>
      <c r="H31" s="47">
        <v>258</v>
      </c>
      <c r="I31" s="46">
        <v>4.7</v>
      </c>
      <c r="J31" s="47">
        <v>21167</v>
      </c>
      <c r="K31" s="47">
        <v>1170</v>
      </c>
      <c r="L31" s="46">
        <v>21.4</v>
      </c>
      <c r="M31" s="47">
        <v>4668</v>
      </c>
      <c r="N31" s="58" t="s">
        <v>652</v>
      </c>
      <c r="O31" s="58" t="s">
        <v>652</v>
      </c>
      <c r="P31" s="58" t="s">
        <v>652</v>
      </c>
      <c r="Q31" s="47">
        <v>50533</v>
      </c>
      <c r="R31" s="46">
        <v>925.3</v>
      </c>
      <c r="S31" s="59">
        <v>108</v>
      </c>
      <c r="T31" s="557"/>
    </row>
    <row r="32" spans="1:20" ht="23.25" customHeight="1">
      <c r="A32" s="50" t="s">
        <v>674</v>
      </c>
      <c r="B32" s="47">
        <f t="shared" si="0"/>
        <v>64235</v>
      </c>
      <c r="C32" s="46">
        <v>1171.3</v>
      </c>
      <c r="D32" s="47">
        <v>85</v>
      </c>
      <c r="E32" s="47">
        <v>12041</v>
      </c>
      <c r="F32" s="46">
        <v>219.7</v>
      </c>
      <c r="G32" s="47">
        <v>455</v>
      </c>
      <c r="H32" s="47">
        <v>108</v>
      </c>
      <c r="I32" s="46">
        <v>2</v>
      </c>
      <c r="J32" s="47">
        <v>50778</v>
      </c>
      <c r="K32" s="47">
        <v>1118</v>
      </c>
      <c r="L32" s="46">
        <v>20.4</v>
      </c>
      <c r="M32" s="47">
        <v>4905</v>
      </c>
      <c r="N32" s="58" t="s">
        <v>652</v>
      </c>
      <c r="O32" s="58" t="s">
        <v>652</v>
      </c>
      <c r="P32" s="58" t="s">
        <v>652</v>
      </c>
      <c r="Q32" s="47">
        <v>50968</v>
      </c>
      <c r="R32" s="46">
        <v>929.4</v>
      </c>
      <c r="S32" s="59">
        <v>108</v>
      </c>
      <c r="T32" s="557"/>
    </row>
    <row r="33" spans="1:20" ht="23.25" customHeight="1">
      <c r="A33" s="50" t="s">
        <v>675</v>
      </c>
      <c r="B33" s="47">
        <f t="shared" si="0"/>
        <v>64427</v>
      </c>
      <c r="C33" s="46">
        <v>1160.7</v>
      </c>
      <c r="D33" s="47">
        <v>86</v>
      </c>
      <c r="E33" s="47">
        <v>12041</v>
      </c>
      <c r="F33" s="46">
        <v>216.9</v>
      </c>
      <c r="G33" s="47">
        <v>461</v>
      </c>
      <c r="H33" s="47">
        <v>42</v>
      </c>
      <c r="I33" s="46">
        <v>0.8</v>
      </c>
      <c r="J33" s="47">
        <v>132157</v>
      </c>
      <c r="K33" s="47">
        <v>1015</v>
      </c>
      <c r="L33" s="46">
        <v>18.3</v>
      </c>
      <c r="M33" s="47">
        <v>5469</v>
      </c>
      <c r="N33" s="58" t="s">
        <v>652</v>
      </c>
      <c r="O33" s="58" t="s">
        <v>652</v>
      </c>
      <c r="P33" s="58" t="s">
        <v>652</v>
      </c>
      <c r="Q33" s="47">
        <v>51329</v>
      </c>
      <c r="R33" s="46">
        <v>924.8</v>
      </c>
      <c r="S33" s="59">
        <v>108</v>
      </c>
      <c r="T33" s="557"/>
    </row>
    <row r="34" spans="1:20" ht="15.75" customHeight="1">
      <c r="A34" s="50"/>
      <c r="B34" s="47"/>
      <c r="C34" s="46"/>
      <c r="D34" s="47"/>
      <c r="E34" s="47"/>
      <c r="F34" s="46"/>
      <c r="G34" s="47"/>
      <c r="H34" s="47"/>
      <c r="I34" s="46"/>
      <c r="J34" s="47"/>
      <c r="K34" s="47"/>
      <c r="L34" s="46"/>
      <c r="M34" s="47"/>
      <c r="N34" s="60"/>
      <c r="O34" s="60"/>
      <c r="P34" s="60"/>
      <c r="Q34" s="47"/>
      <c r="R34" s="46"/>
      <c r="S34" s="59"/>
      <c r="T34" s="557"/>
    </row>
    <row r="35" spans="1:20" ht="23.25" customHeight="1">
      <c r="A35" s="50" t="s">
        <v>676</v>
      </c>
      <c r="B35" s="47">
        <f>E35+H35+K35+Q35</f>
        <v>64761</v>
      </c>
      <c r="C35" s="46">
        <v>1162.5</v>
      </c>
      <c r="D35" s="47">
        <v>86</v>
      </c>
      <c r="E35" s="47">
        <v>11980</v>
      </c>
      <c r="F35" s="46">
        <v>215</v>
      </c>
      <c r="G35" s="47">
        <v>465</v>
      </c>
      <c r="H35" s="47">
        <v>42</v>
      </c>
      <c r="I35" s="46">
        <v>0.8</v>
      </c>
      <c r="J35" s="47">
        <v>132643</v>
      </c>
      <c r="K35" s="47">
        <v>886</v>
      </c>
      <c r="L35" s="46">
        <v>15.9</v>
      </c>
      <c r="M35" s="47">
        <v>6288</v>
      </c>
      <c r="N35" s="58" t="s">
        <v>652</v>
      </c>
      <c r="O35" s="58" t="s">
        <v>652</v>
      </c>
      <c r="P35" s="58" t="s">
        <v>652</v>
      </c>
      <c r="Q35" s="47">
        <v>51853</v>
      </c>
      <c r="R35" s="46">
        <v>930.8</v>
      </c>
      <c r="S35" s="59">
        <v>107</v>
      </c>
      <c r="T35" s="557"/>
    </row>
    <row r="36" spans="1:20" ht="23.25" customHeight="1">
      <c r="A36" s="50" t="s">
        <v>677</v>
      </c>
      <c r="B36" s="47">
        <f>E36+H36+K36+Q36</f>
        <v>64729</v>
      </c>
      <c r="C36" s="61">
        <v>1160.4</v>
      </c>
      <c r="D36" s="62">
        <v>86</v>
      </c>
      <c r="E36" s="62">
        <v>11980</v>
      </c>
      <c r="F36" s="61">
        <v>214.8</v>
      </c>
      <c r="G36" s="62">
        <v>466</v>
      </c>
      <c r="H36" s="62">
        <v>48</v>
      </c>
      <c r="I36" s="61">
        <v>0.9</v>
      </c>
      <c r="J36" s="62">
        <v>116206</v>
      </c>
      <c r="K36" s="62">
        <v>505</v>
      </c>
      <c r="L36" s="61">
        <v>9.1</v>
      </c>
      <c r="M36" s="62">
        <v>11045</v>
      </c>
      <c r="N36" s="58" t="s">
        <v>652</v>
      </c>
      <c r="O36" s="58" t="s">
        <v>652</v>
      </c>
      <c r="P36" s="58" t="s">
        <v>652</v>
      </c>
      <c r="Q36" s="62">
        <v>52196</v>
      </c>
      <c r="R36" s="61">
        <v>935.8</v>
      </c>
      <c r="S36" s="63">
        <v>107</v>
      </c>
      <c r="T36" s="557"/>
    </row>
    <row r="37" spans="1:20" ht="23.25" customHeight="1">
      <c r="A37" s="50" t="s">
        <v>678</v>
      </c>
      <c r="B37" s="47">
        <f>E37+H37+K37+Q37+N37</f>
        <v>65242</v>
      </c>
      <c r="C37" s="61">
        <v>1168.2</v>
      </c>
      <c r="D37" s="62">
        <v>86</v>
      </c>
      <c r="E37" s="62">
        <v>11945</v>
      </c>
      <c r="F37" s="61">
        <v>213.9</v>
      </c>
      <c r="G37" s="62">
        <v>468</v>
      </c>
      <c r="H37" s="62">
        <v>44</v>
      </c>
      <c r="I37" s="61">
        <v>0.8</v>
      </c>
      <c r="J37" s="62">
        <v>126932</v>
      </c>
      <c r="K37" s="62">
        <v>505</v>
      </c>
      <c r="L37" s="61">
        <v>9</v>
      </c>
      <c r="M37" s="62">
        <v>11059</v>
      </c>
      <c r="N37" s="64">
        <v>14190</v>
      </c>
      <c r="O37" s="65">
        <v>254.1</v>
      </c>
      <c r="P37" s="66">
        <v>393.6</v>
      </c>
      <c r="Q37" s="62">
        <v>38558</v>
      </c>
      <c r="R37" s="61">
        <v>690.4</v>
      </c>
      <c r="S37" s="63">
        <v>144.8</v>
      </c>
      <c r="T37" s="557"/>
    </row>
    <row r="38" spans="1:20" ht="23.25" customHeight="1">
      <c r="A38" s="50" t="s">
        <v>292</v>
      </c>
      <c r="B38" s="47">
        <v>65117</v>
      </c>
      <c r="C38" s="61">
        <v>1165.5</v>
      </c>
      <c r="D38" s="62">
        <v>86</v>
      </c>
      <c r="E38" s="62">
        <v>11945</v>
      </c>
      <c r="F38" s="61">
        <v>213.8</v>
      </c>
      <c r="G38" s="62">
        <v>468</v>
      </c>
      <c r="H38" s="62">
        <v>48</v>
      </c>
      <c r="I38" s="61">
        <v>0.9</v>
      </c>
      <c r="J38" s="62">
        <v>116396</v>
      </c>
      <c r="K38" s="62">
        <v>505</v>
      </c>
      <c r="L38" s="61">
        <v>9</v>
      </c>
      <c r="M38" s="62">
        <v>11063</v>
      </c>
      <c r="N38" s="64">
        <v>14462</v>
      </c>
      <c r="O38" s="65">
        <v>258.9</v>
      </c>
      <c r="P38" s="66">
        <v>386</v>
      </c>
      <c r="Q38" s="62">
        <v>38157</v>
      </c>
      <c r="R38" s="61">
        <v>683</v>
      </c>
      <c r="S38" s="63">
        <v>146</v>
      </c>
      <c r="T38" s="557"/>
    </row>
    <row r="39" spans="1:20" ht="23.25" customHeight="1">
      <c r="A39" s="50" t="s">
        <v>706</v>
      </c>
      <c r="B39" s="47">
        <v>64908</v>
      </c>
      <c r="C39" s="61">
        <v>1161.0200763746152</v>
      </c>
      <c r="D39" s="62">
        <v>86</v>
      </c>
      <c r="E39" s="62">
        <v>11955</v>
      </c>
      <c r="F39" s="61">
        <v>213.8</v>
      </c>
      <c r="G39" s="62">
        <v>468</v>
      </c>
      <c r="H39" s="62">
        <v>44</v>
      </c>
      <c r="I39" s="61">
        <v>0.8</v>
      </c>
      <c r="J39" s="62">
        <v>127059.11363636363</v>
      </c>
      <c r="K39" s="62">
        <v>452</v>
      </c>
      <c r="L39" s="61">
        <v>8.1</v>
      </c>
      <c r="M39" s="62">
        <v>12368.586283185841</v>
      </c>
      <c r="N39" s="64">
        <v>14668</v>
      </c>
      <c r="O39" s="65">
        <v>262.4</v>
      </c>
      <c r="P39" s="66">
        <v>381</v>
      </c>
      <c r="Q39" s="62">
        <v>37789</v>
      </c>
      <c r="R39" s="61">
        <v>675.9</v>
      </c>
      <c r="S39" s="63">
        <v>148</v>
      </c>
      <c r="T39" s="557"/>
    </row>
    <row r="40" spans="1:20" ht="15.75" customHeight="1">
      <c r="A40" s="50"/>
      <c r="B40" s="47"/>
      <c r="C40" s="61"/>
      <c r="D40" s="62"/>
      <c r="E40" s="62"/>
      <c r="F40" s="61"/>
      <c r="G40" s="62"/>
      <c r="H40" s="62"/>
      <c r="I40" s="61"/>
      <c r="J40" s="62"/>
      <c r="K40" s="62"/>
      <c r="L40" s="61"/>
      <c r="M40" s="62"/>
      <c r="N40" s="64"/>
      <c r="O40" s="65"/>
      <c r="P40" s="66"/>
      <c r="Q40" s="62"/>
      <c r="R40" s="61"/>
      <c r="S40" s="63"/>
      <c r="T40" s="557"/>
    </row>
    <row r="41" spans="1:20" s="448" customFormat="1" ht="23.25" customHeight="1" thickBot="1">
      <c r="A41" s="1261" t="s">
        <v>836</v>
      </c>
      <c r="B41" s="1262">
        <f>E41+H41+K41+Q41+N41</f>
        <v>64972</v>
      </c>
      <c r="C41" s="1269">
        <v>1162.2898032200358</v>
      </c>
      <c r="D41" s="1270">
        <v>86</v>
      </c>
      <c r="E41" s="1270">
        <v>11883</v>
      </c>
      <c r="F41" s="1269">
        <v>212.57602862254024</v>
      </c>
      <c r="G41" s="1270">
        <v>470.41992762770343</v>
      </c>
      <c r="H41" s="1270">
        <v>44</v>
      </c>
      <c r="I41" s="1269">
        <v>0.8</v>
      </c>
      <c r="J41" s="1270">
        <v>127045.45454545454</v>
      </c>
      <c r="K41" s="1270">
        <v>441</v>
      </c>
      <c r="L41" s="1269">
        <v>7.9</v>
      </c>
      <c r="M41" s="1270">
        <v>12675.736961451246</v>
      </c>
      <c r="N41" s="1271">
        <v>14608</v>
      </c>
      <c r="O41" s="1272">
        <v>261.3237924865832</v>
      </c>
      <c r="P41" s="1273">
        <v>382.6670317634173</v>
      </c>
      <c r="Q41" s="1270">
        <v>37996</v>
      </c>
      <c r="R41" s="1269">
        <v>679.7137745974956</v>
      </c>
      <c r="S41" s="1274">
        <v>147.12074955258447</v>
      </c>
      <c r="T41" s="558"/>
    </row>
    <row r="42" spans="1:20" ht="15" customHeight="1">
      <c r="A42" s="54" t="s">
        <v>311</v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557"/>
    </row>
    <row r="43" spans="1:20" ht="15" customHeight="1">
      <c r="A43" s="54" t="s">
        <v>312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557"/>
    </row>
    <row r="44" spans="1:20" ht="15" customHeight="1">
      <c r="A44" s="54" t="s">
        <v>313</v>
      </c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557"/>
    </row>
    <row r="45" spans="1:20" ht="14.25">
      <c r="A45" s="55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557"/>
    </row>
    <row r="46" spans="1:20" ht="14.25">
      <c r="A46" s="55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557"/>
    </row>
    <row r="47" spans="1:20" ht="14.25">
      <c r="A47" s="55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557"/>
    </row>
    <row r="48" spans="1:20" ht="14.25">
      <c r="A48" s="55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557"/>
    </row>
    <row r="49" spans="1:20" ht="14.25">
      <c r="A49" s="55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557"/>
    </row>
    <row r="50" spans="1:20" ht="14.25">
      <c r="A50" s="55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557"/>
    </row>
    <row r="51" spans="1:20" ht="14.25">
      <c r="A51" s="55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557"/>
    </row>
    <row r="52" spans="1:20" ht="14.25">
      <c r="A52" s="55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557"/>
    </row>
    <row r="53" spans="1:20" ht="14.25">
      <c r="A53" s="55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557"/>
    </row>
    <row r="54" spans="1:20" ht="14.25">
      <c r="A54" s="55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557"/>
    </row>
    <row r="55" spans="1:20" ht="14.25">
      <c r="A55" s="55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557"/>
    </row>
    <row r="56" spans="1:20" ht="14.25">
      <c r="A56" s="55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557"/>
    </row>
    <row r="57" spans="1:20" ht="14.25">
      <c r="A57" s="55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557"/>
    </row>
    <row r="58" spans="1:20" ht="14.25">
      <c r="A58" s="55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557"/>
    </row>
    <row r="59" spans="1:20" ht="14.25">
      <c r="A59" s="55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557"/>
    </row>
    <row r="60" spans="1:20" ht="14.25">
      <c r="A60" s="55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557"/>
    </row>
    <row r="61" spans="1:20" ht="14.25">
      <c r="A61" s="55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557"/>
    </row>
    <row r="62" spans="1:20" ht="14.25">
      <c r="A62" s="55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557"/>
    </row>
    <row r="63" spans="1:20" ht="14.25">
      <c r="A63" s="55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557"/>
    </row>
    <row r="64" spans="1:20" ht="14.25">
      <c r="A64" s="55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557"/>
    </row>
    <row r="65" spans="1:20" ht="14.25">
      <c r="A65" s="55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557"/>
    </row>
    <row r="66" spans="1:20" ht="14.25">
      <c r="A66" s="55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557"/>
    </row>
    <row r="67" spans="1:20" ht="14.25">
      <c r="A67" s="55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557"/>
    </row>
    <row r="68" spans="1:20" ht="14.25">
      <c r="A68" s="55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557"/>
    </row>
    <row r="69" spans="1:20" ht="14.25">
      <c r="A69" s="55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557"/>
    </row>
    <row r="70" spans="1:20" ht="14.25">
      <c r="A70" s="55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557"/>
    </row>
    <row r="71" spans="1:20" ht="14.25">
      <c r="A71" s="55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557"/>
    </row>
    <row r="72" spans="1:20" ht="14.25">
      <c r="A72" s="55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557"/>
    </row>
    <row r="73" spans="1:20" ht="14.25">
      <c r="A73" s="55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557"/>
    </row>
    <row r="74" spans="1:20" ht="14.25">
      <c r="A74" s="55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557"/>
    </row>
    <row r="75" spans="1:20" ht="14.25">
      <c r="A75" s="55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557"/>
    </row>
    <row r="76" spans="1:20" ht="14.25">
      <c r="A76" s="55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557"/>
    </row>
    <row r="77" spans="1:20" ht="14.25">
      <c r="A77" s="55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557"/>
    </row>
    <row r="78" spans="1:20" ht="14.25">
      <c r="A78" s="55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557"/>
    </row>
    <row r="79" spans="1:20" ht="14.25">
      <c r="A79" s="55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557"/>
    </row>
    <row r="80" spans="1:20" ht="14.25">
      <c r="A80" s="55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557"/>
    </row>
    <row r="81" spans="1:20" ht="14.25">
      <c r="A81" s="55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557"/>
    </row>
    <row r="82" spans="1:20" ht="14.25">
      <c r="A82" s="55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557"/>
    </row>
    <row r="83" spans="1:20" ht="14.25">
      <c r="A83" s="55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557"/>
    </row>
    <row r="84" spans="1:20" ht="14.25">
      <c r="A84" s="55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557"/>
    </row>
    <row r="85" spans="1:20" ht="14.25">
      <c r="A85" s="55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557"/>
    </row>
    <row r="86" spans="1:20" ht="14.25">
      <c r="A86" s="55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557"/>
    </row>
    <row r="87" spans="1:20" ht="14.25">
      <c r="A87" s="55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557"/>
    </row>
    <row r="88" spans="1:20" ht="14.25">
      <c r="A88" s="55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557"/>
    </row>
    <row r="89" spans="1:20" ht="14.25">
      <c r="A89" s="55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557"/>
    </row>
    <row r="90" spans="1:20" ht="14.25">
      <c r="A90" s="55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557"/>
    </row>
    <row r="91" spans="1:20" ht="14.25">
      <c r="A91" s="55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557"/>
    </row>
    <row r="92" spans="1:20" ht="14.25">
      <c r="A92" s="55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557"/>
    </row>
    <row r="93" spans="1:20" ht="14.25">
      <c r="A93" s="55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557"/>
    </row>
    <row r="94" spans="1:20" ht="14.25">
      <c r="A94" s="55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557"/>
    </row>
    <row r="95" spans="1:20" ht="14.25">
      <c r="A95" s="55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557"/>
    </row>
    <row r="96" spans="1:20" ht="14.25">
      <c r="A96" s="55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557"/>
    </row>
    <row r="97" spans="1:20" ht="14.25">
      <c r="A97" s="55"/>
      <c r="B97" s="557"/>
      <c r="C97" s="557"/>
      <c r="D97" s="557"/>
      <c r="E97" s="557"/>
      <c r="F97" s="557"/>
      <c r="G97" s="557"/>
      <c r="H97" s="557"/>
      <c r="I97" s="557"/>
      <c r="J97" s="557"/>
      <c r="K97" s="557"/>
      <c r="L97" s="557"/>
      <c r="M97" s="557"/>
      <c r="N97" s="557"/>
      <c r="O97" s="557"/>
      <c r="P97" s="557"/>
      <c r="Q97" s="557"/>
      <c r="R97" s="557"/>
      <c r="S97" s="557"/>
      <c r="T97" s="557"/>
    </row>
    <row r="98" spans="1:20" ht="14.25">
      <c r="A98" s="55"/>
      <c r="B98" s="557"/>
      <c r="C98" s="557"/>
      <c r="D98" s="557"/>
      <c r="E98" s="557"/>
      <c r="F98" s="557"/>
      <c r="G98" s="557"/>
      <c r="H98" s="557"/>
      <c r="I98" s="557"/>
      <c r="J98" s="557"/>
      <c r="K98" s="557"/>
      <c r="L98" s="557"/>
      <c r="M98" s="557"/>
      <c r="N98" s="557"/>
      <c r="O98" s="557"/>
      <c r="P98" s="557"/>
      <c r="Q98" s="557"/>
      <c r="R98" s="557"/>
      <c r="S98" s="557"/>
      <c r="T98" s="557"/>
    </row>
    <row r="99" spans="1:20" ht="14.25">
      <c r="A99" s="55"/>
      <c r="B99" s="557"/>
      <c r="C99" s="557"/>
      <c r="D99" s="557"/>
      <c r="E99" s="557"/>
      <c r="F99" s="557"/>
      <c r="G99" s="557"/>
      <c r="H99" s="557"/>
      <c r="I99" s="557"/>
      <c r="J99" s="557"/>
      <c r="K99" s="557"/>
      <c r="L99" s="557"/>
      <c r="M99" s="557"/>
      <c r="N99" s="557"/>
      <c r="O99" s="557"/>
      <c r="P99" s="557"/>
      <c r="Q99" s="557"/>
      <c r="R99" s="557"/>
      <c r="S99" s="557"/>
      <c r="T99" s="557"/>
    </row>
    <row r="100" spans="1:20" ht="14.25">
      <c r="A100" s="55"/>
      <c r="B100" s="557"/>
      <c r="C100" s="557"/>
      <c r="D100" s="557"/>
      <c r="E100" s="557"/>
      <c r="F100" s="557"/>
      <c r="G100" s="557"/>
      <c r="H100" s="557"/>
      <c r="I100" s="557"/>
      <c r="J100" s="557"/>
      <c r="K100" s="557"/>
      <c r="L100" s="557"/>
      <c r="M100" s="557"/>
      <c r="N100" s="557"/>
      <c r="O100" s="557"/>
      <c r="P100" s="557"/>
      <c r="Q100" s="557"/>
      <c r="R100" s="557"/>
      <c r="S100" s="557"/>
      <c r="T100" s="557"/>
    </row>
    <row r="101" spans="1:20" ht="14.25">
      <c r="A101" s="55"/>
      <c r="B101" s="557"/>
      <c r="C101" s="557"/>
      <c r="D101" s="557"/>
      <c r="E101" s="557"/>
      <c r="F101" s="557"/>
      <c r="G101" s="557"/>
      <c r="H101" s="557"/>
      <c r="I101" s="557"/>
      <c r="J101" s="557"/>
      <c r="K101" s="557"/>
      <c r="L101" s="557"/>
      <c r="M101" s="557"/>
      <c r="N101" s="557"/>
      <c r="O101" s="557"/>
      <c r="P101" s="557"/>
      <c r="Q101" s="557"/>
      <c r="R101" s="557"/>
      <c r="S101" s="557"/>
      <c r="T101" s="557"/>
    </row>
    <row r="102" spans="1:20" ht="14.25">
      <c r="A102" s="55"/>
      <c r="B102" s="557"/>
      <c r="C102" s="557"/>
      <c r="D102" s="557"/>
      <c r="E102" s="557"/>
      <c r="F102" s="557"/>
      <c r="G102" s="557"/>
      <c r="H102" s="557"/>
      <c r="I102" s="557"/>
      <c r="J102" s="557"/>
      <c r="K102" s="557"/>
      <c r="L102" s="557"/>
      <c r="M102" s="557"/>
      <c r="N102" s="557"/>
      <c r="O102" s="557"/>
      <c r="P102" s="557"/>
      <c r="Q102" s="557"/>
      <c r="R102" s="557"/>
      <c r="S102" s="557"/>
      <c r="T102" s="557"/>
    </row>
    <row r="103" spans="1:20" ht="14.25">
      <c r="A103" s="55"/>
      <c r="B103" s="557"/>
      <c r="C103" s="557"/>
      <c r="D103" s="557"/>
      <c r="E103" s="557"/>
      <c r="F103" s="557"/>
      <c r="G103" s="557"/>
      <c r="H103" s="557"/>
      <c r="I103" s="557"/>
      <c r="J103" s="557"/>
      <c r="K103" s="557"/>
      <c r="L103" s="557"/>
      <c r="M103" s="557"/>
      <c r="N103" s="557"/>
      <c r="O103" s="557"/>
      <c r="P103" s="557"/>
      <c r="Q103" s="557"/>
      <c r="R103" s="557"/>
      <c r="S103" s="557"/>
      <c r="T103" s="557"/>
    </row>
    <row r="104" spans="1:20" ht="14.25">
      <c r="A104" s="55"/>
      <c r="B104" s="557"/>
      <c r="C104" s="557"/>
      <c r="D104" s="557"/>
      <c r="E104" s="557"/>
      <c r="F104" s="557"/>
      <c r="G104" s="557"/>
      <c r="H104" s="557"/>
      <c r="I104" s="557"/>
      <c r="J104" s="557"/>
      <c r="K104" s="557"/>
      <c r="L104" s="557"/>
      <c r="M104" s="557"/>
      <c r="N104" s="557"/>
      <c r="O104" s="557"/>
      <c r="P104" s="557"/>
      <c r="Q104" s="557"/>
      <c r="R104" s="557"/>
      <c r="S104" s="557"/>
      <c r="T104" s="557"/>
    </row>
    <row r="105" spans="1:20" ht="14.25">
      <c r="A105" s="55"/>
      <c r="B105" s="557"/>
      <c r="C105" s="557"/>
      <c r="D105" s="557"/>
      <c r="E105" s="557"/>
      <c r="F105" s="557"/>
      <c r="G105" s="557"/>
      <c r="H105" s="557"/>
      <c r="I105" s="557"/>
      <c r="J105" s="557"/>
      <c r="K105" s="557"/>
      <c r="L105" s="557"/>
      <c r="M105" s="557"/>
      <c r="N105" s="557"/>
      <c r="O105" s="557"/>
      <c r="P105" s="557"/>
      <c r="Q105" s="557"/>
      <c r="R105" s="557"/>
      <c r="S105" s="557"/>
      <c r="T105" s="557"/>
    </row>
    <row r="106" spans="1:20" ht="14.25">
      <c r="A106" s="55"/>
      <c r="B106" s="557"/>
      <c r="C106" s="557"/>
      <c r="D106" s="557"/>
      <c r="E106" s="557"/>
      <c r="F106" s="557"/>
      <c r="G106" s="557"/>
      <c r="H106" s="557"/>
      <c r="I106" s="557"/>
      <c r="J106" s="557"/>
      <c r="K106" s="557"/>
      <c r="L106" s="557"/>
      <c r="M106" s="557"/>
      <c r="N106" s="557"/>
      <c r="O106" s="557"/>
      <c r="P106" s="557"/>
      <c r="Q106" s="557"/>
      <c r="R106" s="557"/>
      <c r="S106" s="557"/>
      <c r="T106" s="557"/>
    </row>
    <row r="107" spans="1:20" ht="14.25">
      <c r="A107" s="55"/>
      <c r="B107" s="557"/>
      <c r="C107" s="557"/>
      <c r="D107" s="557"/>
      <c r="E107" s="557"/>
      <c r="F107" s="557"/>
      <c r="G107" s="557"/>
      <c r="H107" s="557"/>
      <c r="I107" s="557"/>
      <c r="J107" s="557"/>
      <c r="K107" s="557"/>
      <c r="L107" s="557"/>
      <c r="M107" s="557"/>
      <c r="N107" s="557"/>
      <c r="O107" s="557"/>
      <c r="P107" s="557"/>
      <c r="Q107" s="557"/>
      <c r="R107" s="557"/>
      <c r="S107" s="557"/>
      <c r="T107" s="557"/>
    </row>
    <row r="108" spans="1:20" ht="14.25">
      <c r="A108" s="55"/>
      <c r="B108" s="557"/>
      <c r="C108" s="557"/>
      <c r="D108" s="557"/>
      <c r="E108" s="557"/>
      <c r="F108" s="557"/>
      <c r="G108" s="557"/>
      <c r="H108" s="557"/>
      <c r="I108" s="557"/>
      <c r="J108" s="557"/>
      <c r="K108" s="557"/>
      <c r="L108" s="557"/>
      <c r="M108" s="557"/>
      <c r="N108" s="557"/>
      <c r="O108" s="557"/>
      <c r="P108" s="557"/>
      <c r="Q108" s="557"/>
      <c r="R108" s="557"/>
      <c r="S108" s="557"/>
      <c r="T108" s="557"/>
    </row>
    <row r="109" spans="1:20" ht="14.25">
      <c r="A109" s="55"/>
      <c r="B109" s="557"/>
      <c r="C109" s="557"/>
      <c r="D109" s="557"/>
      <c r="E109" s="557"/>
      <c r="F109" s="557"/>
      <c r="G109" s="557"/>
      <c r="H109" s="557"/>
      <c r="I109" s="557"/>
      <c r="J109" s="557"/>
      <c r="K109" s="557"/>
      <c r="L109" s="557"/>
      <c r="M109" s="557"/>
      <c r="N109" s="557"/>
      <c r="O109" s="557"/>
      <c r="P109" s="557"/>
      <c r="Q109" s="557"/>
      <c r="R109" s="557"/>
      <c r="S109" s="557"/>
      <c r="T109" s="557"/>
    </row>
    <row r="110" spans="1:20" ht="14.25">
      <c r="A110" s="55"/>
      <c r="B110" s="557"/>
      <c r="C110" s="557"/>
      <c r="D110" s="557"/>
      <c r="E110" s="557"/>
      <c r="F110" s="557"/>
      <c r="G110" s="557"/>
      <c r="H110" s="557"/>
      <c r="I110" s="557"/>
      <c r="J110" s="557"/>
      <c r="K110" s="557"/>
      <c r="L110" s="557"/>
      <c r="M110" s="557"/>
      <c r="N110" s="557"/>
      <c r="O110" s="557"/>
      <c r="P110" s="557"/>
      <c r="Q110" s="557"/>
      <c r="R110" s="557"/>
      <c r="S110" s="557"/>
      <c r="T110" s="557"/>
    </row>
    <row r="111" spans="1:20" ht="14.25">
      <c r="A111" s="55"/>
      <c r="B111" s="557"/>
      <c r="C111" s="557"/>
      <c r="D111" s="557"/>
      <c r="E111" s="557"/>
      <c r="F111" s="557"/>
      <c r="G111" s="557"/>
      <c r="H111" s="557"/>
      <c r="I111" s="557"/>
      <c r="J111" s="557"/>
      <c r="K111" s="557"/>
      <c r="L111" s="557"/>
      <c r="M111" s="557"/>
      <c r="N111" s="557"/>
      <c r="O111" s="557"/>
      <c r="P111" s="557"/>
      <c r="Q111" s="557"/>
      <c r="R111" s="557"/>
      <c r="S111" s="557"/>
      <c r="T111" s="557"/>
    </row>
    <row r="112" spans="1:20" ht="14.25">
      <c r="A112" s="55"/>
      <c r="B112" s="557"/>
      <c r="C112" s="557"/>
      <c r="D112" s="557"/>
      <c r="E112" s="557"/>
      <c r="F112" s="557"/>
      <c r="G112" s="557"/>
      <c r="H112" s="557"/>
      <c r="I112" s="557"/>
      <c r="J112" s="557"/>
      <c r="K112" s="557"/>
      <c r="L112" s="557"/>
      <c r="M112" s="557"/>
      <c r="N112" s="557"/>
      <c r="O112" s="557"/>
      <c r="P112" s="557"/>
      <c r="Q112" s="557"/>
      <c r="R112" s="557"/>
      <c r="S112" s="557"/>
      <c r="T112" s="557"/>
    </row>
    <row r="113" spans="1:20" ht="14.25">
      <c r="A113" s="559"/>
      <c r="B113" s="557"/>
      <c r="C113" s="557"/>
      <c r="D113" s="557"/>
      <c r="E113" s="557"/>
      <c r="F113" s="557"/>
      <c r="G113" s="557"/>
      <c r="H113" s="557"/>
      <c r="I113" s="557"/>
      <c r="J113" s="557"/>
      <c r="K113" s="557"/>
      <c r="L113" s="557"/>
      <c r="M113" s="557"/>
      <c r="N113" s="557"/>
      <c r="O113" s="557"/>
      <c r="P113" s="557"/>
      <c r="Q113" s="557"/>
      <c r="R113" s="557"/>
      <c r="S113" s="557"/>
      <c r="T113" s="557"/>
    </row>
    <row r="114" spans="1:20" ht="14.25">
      <c r="A114" s="559"/>
      <c r="B114" s="557"/>
      <c r="C114" s="557"/>
      <c r="D114" s="557"/>
      <c r="E114" s="557"/>
      <c r="F114" s="557"/>
      <c r="G114" s="557"/>
      <c r="H114" s="557"/>
      <c r="I114" s="557"/>
      <c r="J114" s="557"/>
      <c r="K114" s="557"/>
      <c r="L114" s="557"/>
      <c r="M114" s="557"/>
      <c r="N114" s="557"/>
      <c r="O114" s="557"/>
      <c r="P114" s="557"/>
      <c r="Q114" s="557"/>
      <c r="R114" s="557"/>
      <c r="S114" s="557"/>
      <c r="T114" s="557"/>
    </row>
    <row r="115" spans="1:20" ht="14.25">
      <c r="A115" s="559"/>
      <c r="B115" s="557"/>
      <c r="C115" s="557"/>
      <c r="D115" s="557"/>
      <c r="E115" s="557"/>
      <c r="F115" s="557"/>
      <c r="G115" s="557"/>
      <c r="H115" s="557"/>
      <c r="I115" s="557"/>
      <c r="J115" s="557"/>
      <c r="K115" s="557"/>
      <c r="L115" s="557"/>
      <c r="M115" s="557"/>
      <c r="N115" s="557"/>
      <c r="O115" s="557"/>
      <c r="P115" s="557"/>
      <c r="Q115" s="557"/>
      <c r="R115" s="557"/>
      <c r="S115" s="557"/>
      <c r="T115" s="557"/>
    </row>
    <row r="116" spans="1:20" ht="14.25">
      <c r="A116" s="559"/>
      <c r="B116" s="557"/>
      <c r="C116" s="557"/>
      <c r="D116" s="557"/>
      <c r="E116" s="557"/>
      <c r="F116" s="557"/>
      <c r="G116" s="557"/>
      <c r="H116" s="557"/>
      <c r="I116" s="557"/>
      <c r="J116" s="557"/>
      <c r="K116" s="557"/>
      <c r="L116" s="557"/>
      <c r="M116" s="557"/>
      <c r="N116" s="557"/>
      <c r="O116" s="557"/>
      <c r="P116" s="557"/>
      <c r="Q116" s="557"/>
      <c r="R116" s="557"/>
      <c r="S116" s="557"/>
      <c r="T116" s="557"/>
    </row>
    <row r="117" spans="1:20" ht="14.25">
      <c r="A117" s="559"/>
      <c r="B117" s="557"/>
      <c r="C117" s="557"/>
      <c r="D117" s="557"/>
      <c r="E117" s="557"/>
      <c r="F117" s="557"/>
      <c r="G117" s="557"/>
      <c r="H117" s="557"/>
      <c r="I117" s="557"/>
      <c r="J117" s="557"/>
      <c r="K117" s="557"/>
      <c r="L117" s="557"/>
      <c r="M117" s="557"/>
      <c r="N117" s="557"/>
      <c r="O117" s="557"/>
      <c r="P117" s="557"/>
      <c r="Q117" s="557"/>
      <c r="R117" s="557"/>
      <c r="S117" s="557"/>
      <c r="T117" s="557"/>
    </row>
    <row r="118" spans="1:20" ht="14.25">
      <c r="A118" s="559"/>
      <c r="B118" s="557"/>
      <c r="C118" s="557"/>
      <c r="D118" s="557"/>
      <c r="E118" s="557"/>
      <c r="F118" s="557"/>
      <c r="G118" s="557"/>
      <c r="H118" s="557"/>
      <c r="I118" s="557"/>
      <c r="J118" s="557"/>
      <c r="K118" s="557"/>
      <c r="L118" s="557"/>
      <c r="M118" s="557"/>
      <c r="N118" s="557"/>
      <c r="O118" s="557"/>
      <c r="P118" s="557"/>
      <c r="Q118" s="557"/>
      <c r="R118" s="557"/>
      <c r="S118" s="557"/>
      <c r="T118" s="557"/>
    </row>
    <row r="119" spans="1:20" ht="14.25">
      <c r="A119" s="559"/>
      <c r="B119" s="557"/>
      <c r="C119" s="557"/>
      <c r="D119" s="557"/>
      <c r="E119" s="557"/>
      <c r="F119" s="557"/>
      <c r="G119" s="557"/>
      <c r="H119" s="557"/>
      <c r="I119" s="557"/>
      <c r="J119" s="557"/>
      <c r="K119" s="557"/>
      <c r="L119" s="557"/>
      <c r="M119" s="557"/>
      <c r="N119" s="557"/>
      <c r="O119" s="557"/>
      <c r="P119" s="557"/>
      <c r="Q119" s="557"/>
      <c r="R119" s="557"/>
      <c r="S119" s="557"/>
      <c r="T119" s="557"/>
    </row>
    <row r="120" spans="1:20" ht="14.25">
      <c r="A120" s="559"/>
      <c r="B120" s="557"/>
      <c r="C120" s="557"/>
      <c r="D120" s="557"/>
      <c r="E120" s="557"/>
      <c r="F120" s="557"/>
      <c r="G120" s="557"/>
      <c r="H120" s="557"/>
      <c r="I120" s="557"/>
      <c r="J120" s="557"/>
      <c r="K120" s="557"/>
      <c r="L120" s="557"/>
      <c r="M120" s="557"/>
      <c r="N120" s="557"/>
      <c r="O120" s="557"/>
      <c r="P120" s="557"/>
      <c r="Q120" s="557"/>
      <c r="R120" s="557"/>
      <c r="S120" s="557"/>
      <c r="T120" s="557"/>
    </row>
    <row r="121" spans="1:20" ht="14.25">
      <c r="A121" s="559"/>
      <c r="B121" s="557"/>
      <c r="C121" s="557"/>
      <c r="D121" s="557"/>
      <c r="E121" s="557"/>
      <c r="F121" s="557"/>
      <c r="G121" s="557"/>
      <c r="H121" s="557"/>
      <c r="I121" s="557"/>
      <c r="J121" s="557"/>
      <c r="K121" s="557"/>
      <c r="L121" s="557"/>
      <c r="M121" s="557"/>
      <c r="N121" s="557"/>
      <c r="O121" s="557"/>
      <c r="P121" s="557"/>
      <c r="Q121" s="557"/>
      <c r="R121" s="557"/>
      <c r="S121" s="557"/>
      <c r="T121" s="557"/>
    </row>
    <row r="122" spans="1:20" ht="14.25">
      <c r="A122" s="559"/>
      <c r="B122" s="557"/>
      <c r="C122" s="557"/>
      <c r="D122" s="557"/>
      <c r="E122" s="557"/>
      <c r="F122" s="557"/>
      <c r="G122" s="557"/>
      <c r="H122" s="557"/>
      <c r="I122" s="557"/>
      <c r="J122" s="557"/>
      <c r="K122" s="557"/>
      <c r="L122" s="557"/>
      <c r="M122" s="557"/>
      <c r="N122" s="557"/>
      <c r="O122" s="557"/>
      <c r="P122" s="557"/>
      <c r="Q122" s="557"/>
      <c r="R122" s="557"/>
      <c r="S122" s="557"/>
      <c r="T122" s="557"/>
    </row>
    <row r="123" spans="1:20" ht="14.25">
      <c r="A123" s="559"/>
      <c r="B123" s="557"/>
      <c r="C123" s="557"/>
      <c r="D123" s="557"/>
      <c r="E123" s="557"/>
      <c r="F123" s="557"/>
      <c r="G123" s="557"/>
      <c r="H123" s="557"/>
      <c r="I123" s="557"/>
      <c r="J123" s="557"/>
      <c r="K123" s="557"/>
      <c r="L123" s="557"/>
      <c r="M123" s="557"/>
      <c r="N123" s="557"/>
      <c r="O123" s="557"/>
      <c r="P123" s="557"/>
      <c r="Q123" s="557"/>
      <c r="R123" s="557"/>
      <c r="S123" s="557"/>
      <c r="T123" s="557"/>
    </row>
    <row r="124" spans="1:20" ht="14.25">
      <c r="A124" s="559"/>
      <c r="B124" s="557"/>
      <c r="C124" s="557"/>
      <c r="D124" s="557"/>
      <c r="E124" s="557"/>
      <c r="F124" s="557"/>
      <c r="G124" s="557"/>
      <c r="H124" s="557"/>
      <c r="I124" s="557"/>
      <c r="J124" s="557"/>
      <c r="K124" s="557"/>
      <c r="L124" s="557"/>
      <c r="M124" s="557"/>
      <c r="N124" s="557"/>
      <c r="O124" s="557"/>
      <c r="P124" s="557"/>
      <c r="Q124" s="557"/>
      <c r="R124" s="557"/>
      <c r="S124" s="557"/>
      <c r="T124" s="557"/>
    </row>
    <row r="125" spans="1:20" ht="14.25">
      <c r="A125" s="559"/>
      <c r="B125" s="557"/>
      <c r="C125" s="557"/>
      <c r="D125" s="557"/>
      <c r="E125" s="557"/>
      <c r="F125" s="557"/>
      <c r="G125" s="557"/>
      <c r="H125" s="557"/>
      <c r="I125" s="557"/>
      <c r="J125" s="557"/>
      <c r="K125" s="557"/>
      <c r="L125" s="557"/>
      <c r="M125" s="557"/>
      <c r="N125" s="557"/>
      <c r="O125" s="557"/>
      <c r="P125" s="557"/>
      <c r="Q125" s="557"/>
      <c r="R125" s="557"/>
      <c r="S125" s="557"/>
      <c r="T125" s="557"/>
    </row>
    <row r="126" spans="1:20" ht="14.25">
      <c r="A126" s="559"/>
      <c r="B126" s="557"/>
      <c r="C126" s="557"/>
      <c r="D126" s="557"/>
      <c r="E126" s="557"/>
      <c r="F126" s="557"/>
      <c r="G126" s="557"/>
      <c r="H126" s="557"/>
      <c r="I126" s="557"/>
      <c r="J126" s="557"/>
      <c r="K126" s="557"/>
      <c r="L126" s="557"/>
      <c r="M126" s="557"/>
      <c r="N126" s="557"/>
      <c r="O126" s="557"/>
      <c r="P126" s="557"/>
      <c r="Q126" s="557"/>
      <c r="R126" s="557"/>
      <c r="S126" s="557"/>
      <c r="T126" s="557"/>
    </row>
    <row r="127" spans="1:20" ht="14.25">
      <c r="A127" s="559"/>
      <c r="B127" s="557"/>
      <c r="C127" s="557"/>
      <c r="D127" s="557"/>
      <c r="E127" s="557"/>
      <c r="F127" s="557"/>
      <c r="G127" s="557"/>
      <c r="H127" s="557"/>
      <c r="I127" s="557"/>
      <c r="J127" s="557"/>
      <c r="K127" s="557"/>
      <c r="L127" s="557"/>
      <c r="M127" s="557"/>
      <c r="N127" s="557"/>
      <c r="O127" s="557"/>
      <c r="P127" s="557"/>
      <c r="Q127" s="557"/>
      <c r="R127" s="557"/>
      <c r="S127" s="557"/>
      <c r="T127" s="557"/>
    </row>
    <row r="128" spans="1:20" ht="14.25">
      <c r="A128" s="559"/>
      <c r="B128" s="557"/>
      <c r="C128" s="557"/>
      <c r="D128" s="557"/>
      <c r="E128" s="557"/>
      <c r="F128" s="557"/>
      <c r="G128" s="557"/>
      <c r="H128" s="557"/>
      <c r="I128" s="557"/>
      <c r="J128" s="557"/>
      <c r="K128" s="557"/>
      <c r="L128" s="557"/>
      <c r="M128" s="557"/>
      <c r="N128" s="557"/>
      <c r="O128" s="557"/>
      <c r="P128" s="557"/>
      <c r="Q128" s="557"/>
      <c r="R128" s="557"/>
      <c r="S128" s="557"/>
      <c r="T128" s="557"/>
    </row>
    <row r="129" spans="1:20" ht="14.25">
      <c r="A129" s="559"/>
      <c r="B129" s="557"/>
      <c r="C129" s="557"/>
      <c r="D129" s="557"/>
      <c r="E129" s="557"/>
      <c r="F129" s="557"/>
      <c r="G129" s="557"/>
      <c r="H129" s="557"/>
      <c r="I129" s="557"/>
      <c r="J129" s="557"/>
      <c r="K129" s="557"/>
      <c r="L129" s="557"/>
      <c r="M129" s="557"/>
      <c r="N129" s="557"/>
      <c r="O129" s="557"/>
      <c r="P129" s="557"/>
      <c r="Q129" s="557"/>
      <c r="R129" s="557"/>
      <c r="S129" s="557"/>
      <c r="T129" s="557"/>
    </row>
    <row r="130" spans="1:20" ht="14.25">
      <c r="A130" s="559"/>
      <c r="B130" s="557"/>
      <c r="C130" s="557"/>
      <c r="D130" s="557"/>
      <c r="E130" s="557"/>
      <c r="F130" s="557"/>
      <c r="G130" s="557"/>
      <c r="H130" s="557"/>
      <c r="I130" s="557"/>
      <c r="J130" s="557"/>
      <c r="K130" s="557"/>
      <c r="L130" s="557"/>
      <c r="M130" s="557"/>
      <c r="N130" s="557"/>
      <c r="O130" s="557"/>
      <c r="P130" s="557"/>
      <c r="Q130" s="557"/>
      <c r="R130" s="557"/>
      <c r="S130" s="557"/>
      <c r="T130" s="557"/>
    </row>
    <row r="131" ht="14.25">
      <c r="A131" s="560"/>
    </row>
    <row r="132" ht="14.25">
      <c r="A132" s="560"/>
    </row>
    <row r="133" ht="14.25">
      <c r="A133" s="560"/>
    </row>
    <row r="134" ht="14.25">
      <c r="A134" s="560"/>
    </row>
    <row r="135" ht="14.25">
      <c r="A135" s="560"/>
    </row>
    <row r="136" ht="14.25">
      <c r="A136" s="560"/>
    </row>
    <row r="137" ht="14.25">
      <c r="A137" s="560"/>
    </row>
    <row r="138" ht="14.25">
      <c r="A138" s="560"/>
    </row>
    <row r="139" ht="14.25">
      <c r="A139" s="560"/>
    </row>
    <row r="140" ht="14.25">
      <c r="A140" s="560"/>
    </row>
    <row r="141" ht="14.25">
      <c r="A141" s="560"/>
    </row>
    <row r="142" ht="14.25">
      <c r="A142" s="560"/>
    </row>
    <row r="143" ht="14.25">
      <c r="A143" s="560"/>
    </row>
    <row r="144" ht="14.25">
      <c r="A144" s="560"/>
    </row>
    <row r="145" ht="14.25">
      <c r="A145" s="560"/>
    </row>
    <row r="146" ht="14.25">
      <c r="A146" s="560"/>
    </row>
    <row r="147" ht="14.25">
      <c r="A147" s="560"/>
    </row>
    <row r="148" ht="14.25">
      <c r="A148" s="560"/>
    </row>
    <row r="149" ht="14.25">
      <c r="A149" s="560"/>
    </row>
    <row r="150" ht="14.25">
      <c r="A150" s="560"/>
    </row>
    <row r="151" ht="14.25">
      <c r="A151" s="560"/>
    </row>
    <row r="152" ht="14.25">
      <c r="A152" s="560"/>
    </row>
    <row r="153" ht="14.25">
      <c r="A153" s="560"/>
    </row>
    <row r="154" ht="14.25">
      <c r="A154" s="560"/>
    </row>
    <row r="155" ht="14.25">
      <c r="A155" s="560"/>
    </row>
    <row r="156" ht="14.25">
      <c r="A156" s="560"/>
    </row>
    <row r="157" ht="14.25">
      <c r="A157" s="560"/>
    </row>
    <row r="158" ht="14.25">
      <c r="A158" s="560"/>
    </row>
    <row r="159" ht="14.25">
      <c r="A159" s="560"/>
    </row>
    <row r="160" ht="14.25">
      <c r="A160" s="560"/>
    </row>
    <row r="161" ht="14.25">
      <c r="A161" s="560"/>
    </row>
    <row r="162" ht="14.25">
      <c r="A162" s="560"/>
    </row>
    <row r="163" ht="14.25">
      <c r="A163" s="560"/>
    </row>
    <row r="164" ht="14.25">
      <c r="A164" s="560"/>
    </row>
    <row r="165" ht="14.25">
      <c r="A165" s="560"/>
    </row>
    <row r="166" ht="14.25">
      <c r="A166" s="560"/>
    </row>
    <row r="167" ht="14.25">
      <c r="A167" s="560"/>
    </row>
    <row r="168" ht="14.25">
      <c r="A168" s="560"/>
    </row>
    <row r="169" ht="14.25">
      <c r="A169" s="560"/>
    </row>
    <row r="170" ht="14.25">
      <c r="A170" s="560"/>
    </row>
    <row r="171" ht="14.25">
      <c r="A171" s="560"/>
    </row>
    <row r="172" ht="14.25">
      <c r="A172" s="560"/>
    </row>
    <row r="173" ht="14.25">
      <c r="A173" s="560"/>
    </row>
    <row r="174" ht="14.25">
      <c r="A174" s="560"/>
    </row>
    <row r="175" ht="14.25">
      <c r="A175" s="560"/>
    </row>
    <row r="176" ht="14.25">
      <c r="A176" s="560"/>
    </row>
    <row r="177" ht="14.25">
      <c r="A177" s="560"/>
    </row>
    <row r="178" ht="14.25">
      <c r="A178" s="560"/>
    </row>
    <row r="179" ht="14.25">
      <c r="A179" s="560"/>
    </row>
    <row r="180" ht="14.25">
      <c r="A180" s="560"/>
    </row>
    <row r="181" ht="14.25">
      <c r="A181" s="560"/>
    </row>
    <row r="182" ht="14.25">
      <c r="A182" s="560"/>
    </row>
    <row r="183" ht="14.25">
      <c r="A183" s="560"/>
    </row>
    <row r="184" ht="14.25">
      <c r="A184" s="560"/>
    </row>
    <row r="185" ht="14.25">
      <c r="A185" s="560"/>
    </row>
    <row r="186" ht="14.25">
      <c r="A186" s="560"/>
    </row>
    <row r="187" ht="14.25">
      <c r="A187" s="560"/>
    </row>
    <row r="188" ht="14.25">
      <c r="A188" s="560"/>
    </row>
    <row r="189" ht="14.25">
      <c r="A189" s="560"/>
    </row>
    <row r="190" ht="14.25">
      <c r="A190" s="560"/>
    </row>
    <row r="191" ht="14.25">
      <c r="A191" s="560"/>
    </row>
    <row r="192" ht="14.25">
      <c r="A192" s="560"/>
    </row>
    <row r="193" ht="14.25">
      <c r="A193" s="560"/>
    </row>
    <row r="194" ht="14.25">
      <c r="A194" s="560"/>
    </row>
    <row r="195" ht="14.25">
      <c r="A195" s="560"/>
    </row>
    <row r="196" ht="14.25">
      <c r="A196" s="560"/>
    </row>
    <row r="197" ht="14.25">
      <c r="A197" s="560"/>
    </row>
    <row r="198" ht="14.25">
      <c r="A198" s="560"/>
    </row>
    <row r="199" ht="14.25">
      <c r="A199" s="560"/>
    </row>
    <row r="200" ht="14.25">
      <c r="A200" s="560"/>
    </row>
    <row r="201" ht="14.25">
      <c r="A201" s="560"/>
    </row>
    <row r="202" ht="14.25">
      <c r="A202" s="560"/>
    </row>
  </sheetData>
  <mergeCells count="12">
    <mergeCell ref="N2:P2"/>
    <mergeCell ref="Q2:S2"/>
    <mergeCell ref="N3:N4"/>
    <mergeCell ref="Q3:Q4"/>
    <mergeCell ref="B2:D2"/>
    <mergeCell ref="E2:G2"/>
    <mergeCell ref="B3:B4"/>
    <mergeCell ref="E3:E4"/>
    <mergeCell ref="H3:H4"/>
    <mergeCell ref="K3:K4"/>
    <mergeCell ref="H2:J2"/>
    <mergeCell ref="K2:M2"/>
  </mergeCells>
  <printOptions horizontalCentered="1"/>
  <pageMargins left="0.58" right="0.44" top="0.71" bottom="0.63" header="0.5118110236220472" footer="0.5118110236220472"/>
  <pageSetup horizontalDpi="1200" verticalDpi="1200" orientation="portrait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77"/>
  <sheetViews>
    <sheetView zoomScale="75" zoomScaleNormal="75" workbookViewId="0" topLeftCell="A1">
      <selection activeCell="B4" sqref="B4"/>
    </sheetView>
  </sheetViews>
  <sheetFormatPr defaultColWidth="9.00390625" defaultRowHeight="14.25"/>
  <cols>
    <col min="1" max="1" width="11.375" style="509" customWidth="1"/>
    <col min="2" max="2" width="13.125" style="509" customWidth="1"/>
    <col min="3" max="3" width="14.00390625" style="509" hidden="1" customWidth="1"/>
    <col min="4" max="4" width="13.75390625" style="509" customWidth="1"/>
    <col min="5" max="6" width="15.875" style="509" customWidth="1"/>
    <col min="7" max="7" width="13.75390625" style="509" customWidth="1"/>
    <col min="8" max="8" width="15.875" style="509" customWidth="1"/>
    <col min="9" max="9" width="15.75390625" style="509" customWidth="1"/>
    <col min="10" max="10" width="13.75390625" style="509" customWidth="1"/>
    <col min="11" max="12" width="15.875" style="509" customWidth="1"/>
    <col min="13" max="13" width="2.75390625" style="509" customWidth="1"/>
    <col min="14" max="16384" width="10.75390625" style="509" customWidth="1"/>
  </cols>
  <sheetData>
    <row r="1" spans="1:12" s="68" customFormat="1" ht="39.75" customHeight="1" thickBot="1">
      <c r="A1" s="67" t="s">
        <v>314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3" s="68" customFormat="1" ht="27.75" customHeight="1">
      <c r="A2" s="69"/>
      <c r="B2" s="70"/>
      <c r="C2" s="71"/>
      <c r="D2" s="1315" t="s">
        <v>643</v>
      </c>
      <c r="E2" s="1315"/>
      <c r="F2" s="1316"/>
      <c r="G2" s="1317" t="s">
        <v>644</v>
      </c>
      <c r="H2" s="1315"/>
      <c r="I2" s="1316"/>
      <c r="J2" s="1317" t="s">
        <v>645</v>
      </c>
      <c r="K2" s="1315"/>
      <c r="L2" s="1318"/>
      <c r="M2" s="72"/>
    </row>
    <row r="3" spans="1:13" s="68" customFormat="1" ht="27.75" customHeight="1">
      <c r="A3" s="73" t="s">
        <v>315</v>
      </c>
      <c r="B3" s="74" t="s">
        <v>316</v>
      </c>
      <c r="C3" s="75" t="s">
        <v>317</v>
      </c>
      <c r="D3" s="1319" t="s">
        <v>285</v>
      </c>
      <c r="E3" s="76" t="s">
        <v>318</v>
      </c>
      <c r="F3" s="77" t="s">
        <v>319</v>
      </c>
      <c r="G3" s="1319" t="s">
        <v>285</v>
      </c>
      <c r="H3" s="76" t="s">
        <v>318</v>
      </c>
      <c r="I3" s="77" t="s">
        <v>319</v>
      </c>
      <c r="J3" s="1319" t="s">
        <v>285</v>
      </c>
      <c r="K3" s="76" t="s">
        <v>318</v>
      </c>
      <c r="L3" s="78" t="s">
        <v>319</v>
      </c>
      <c r="M3" s="72"/>
    </row>
    <row r="4" spans="1:13" s="68" customFormat="1" ht="27.75" customHeight="1" thickBot="1">
      <c r="A4" s="79"/>
      <c r="B4" s="80"/>
      <c r="C4" s="81"/>
      <c r="D4" s="1320"/>
      <c r="E4" s="82" t="s">
        <v>646</v>
      </c>
      <c r="F4" s="83" t="s">
        <v>647</v>
      </c>
      <c r="G4" s="1320"/>
      <c r="H4" s="82" t="s">
        <v>646</v>
      </c>
      <c r="I4" s="83" t="s">
        <v>647</v>
      </c>
      <c r="J4" s="1320"/>
      <c r="K4" s="82" t="s">
        <v>646</v>
      </c>
      <c r="L4" s="84" t="s">
        <v>647</v>
      </c>
      <c r="M4" s="72"/>
    </row>
    <row r="5" spans="1:13" ht="22.5" customHeight="1">
      <c r="A5" s="85"/>
      <c r="B5" s="86" t="s">
        <v>707</v>
      </c>
      <c r="C5" s="71"/>
      <c r="D5" s="87">
        <v>352</v>
      </c>
      <c r="E5" s="88">
        <v>6.300340075174512</v>
      </c>
      <c r="F5" s="89">
        <v>158.7215909090909</v>
      </c>
      <c r="G5" s="90">
        <v>4771</v>
      </c>
      <c r="H5" s="88">
        <v>85.39466618936818</v>
      </c>
      <c r="I5" s="89">
        <v>11.710333263466778</v>
      </c>
      <c r="J5" s="87">
        <v>2872</v>
      </c>
      <c r="K5" s="88">
        <v>51.405047431537504</v>
      </c>
      <c r="L5" s="91">
        <v>19.4533426183844</v>
      </c>
      <c r="M5" s="508"/>
    </row>
    <row r="6" spans="1:13" ht="22.5" customHeight="1">
      <c r="A6" s="92"/>
      <c r="B6" s="74">
        <v>17</v>
      </c>
      <c r="C6" s="16"/>
      <c r="D6" s="93">
        <v>350</v>
      </c>
      <c r="E6" s="94">
        <v>6.260507591223197</v>
      </c>
      <c r="F6" s="95">
        <v>159.73145714285715</v>
      </c>
      <c r="G6" s="93">
        <v>4800</v>
      </c>
      <c r="H6" s="96">
        <v>85.85838982248957</v>
      </c>
      <c r="I6" s="95">
        <v>11.647085416666666</v>
      </c>
      <c r="J6" s="93">
        <v>2863</v>
      </c>
      <c r="K6" s="96">
        <v>51.21095209620575</v>
      </c>
      <c r="L6" s="97">
        <v>19.527073000349287</v>
      </c>
      <c r="M6" s="508"/>
    </row>
    <row r="7" spans="1:13" s="512" customFormat="1" ht="22.5" customHeight="1">
      <c r="A7" s="98"/>
      <c r="B7" s="99">
        <v>18</v>
      </c>
      <c r="C7" s="510">
        <v>5590000</v>
      </c>
      <c r="D7" s="953">
        <f>SUM(D9,D19,D20,D21,D22,D23,D27,D30,D31,D36,D43,D48,D52,D56,D60,D63,D66)</f>
        <v>353</v>
      </c>
      <c r="E7" s="954">
        <f aca="true" t="shared" si="0" ref="E7:E19">D7/C7*100000</f>
        <v>6.31484794275492</v>
      </c>
      <c r="F7" s="955">
        <f aca="true" t="shared" si="1" ref="F7:F19">C7/D7/100</f>
        <v>158.35694050991503</v>
      </c>
      <c r="G7" s="953">
        <f>SUM(G9,G19,G20,G21,G22,G23,G27,G30,G31,G36,G43,G48,G52,G56,G60,G63,G66)</f>
        <v>4851</v>
      </c>
      <c r="H7" s="954">
        <f aca="true" t="shared" si="2" ref="H7:H19">G7/C7*100000</f>
        <v>86.77996422182468</v>
      </c>
      <c r="I7" s="955">
        <f aca="true" t="shared" si="3" ref="I7:I19">C7/G7/100</f>
        <v>11.523397237682952</v>
      </c>
      <c r="J7" s="953">
        <f>SUM(J9,J19,J20,J21,J22,J23,J27,J30,J31,J36,J43,J48,J52,J56,J60,J63,J66)</f>
        <v>2886</v>
      </c>
      <c r="K7" s="954">
        <f aca="true" t="shared" si="4" ref="K7:K19">J7/C7*100000</f>
        <v>51.627906976744185</v>
      </c>
      <c r="L7" s="956">
        <f aca="true" t="shared" si="5" ref="L7:L19">C7/J7/100</f>
        <v>19.36936936936937</v>
      </c>
      <c r="M7" s="511"/>
    </row>
    <row r="8" spans="1:13" ht="6.75" customHeight="1">
      <c r="A8" s="98"/>
      <c r="B8" s="100"/>
      <c r="C8" s="101"/>
      <c r="D8" s="119"/>
      <c r="E8" s="513"/>
      <c r="F8" s="514"/>
      <c r="G8" s="119"/>
      <c r="H8" s="513"/>
      <c r="I8" s="514"/>
      <c r="J8" s="119"/>
      <c r="K8" s="513"/>
      <c r="L8" s="515"/>
      <c r="M8" s="508"/>
    </row>
    <row r="9" spans="1:13" ht="22.5" customHeight="1">
      <c r="A9" s="102" t="s">
        <v>320</v>
      </c>
      <c r="B9" s="103" t="s">
        <v>321</v>
      </c>
      <c r="C9" s="101">
        <f>SUM(C10:C18)</f>
        <v>1528687</v>
      </c>
      <c r="D9" s="119">
        <f>SUM(D10:D18)</f>
        <v>107</v>
      </c>
      <c r="E9" s="513">
        <f t="shared" si="0"/>
        <v>6.9994707876759605</v>
      </c>
      <c r="F9" s="514">
        <f t="shared" si="1"/>
        <v>142.86794392523365</v>
      </c>
      <c r="G9" s="119">
        <f>SUM(G10:G18)</f>
        <v>1559</v>
      </c>
      <c r="H9" s="513">
        <f t="shared" si="2"/>
        <v>101.98294353258711</v>
      </c>
      <c r="I9" s="514">
        <f t="shared" si="3"/>
        <v>9.805561257216164</v>
      </c>
      <c r="J9" s="119">
        <f>SUM(J10:J18)</f>
        <v>898</v>
      </c>
      <c r="K9" s="513">
        <f t="shared" si="4"/>
        <v>58.743222124607584</v>
      </c>
      <c r="L9" s="515">
        <f t="shared" si="5"/>
        <v>17.023240534521157</v>
      </c>
      <c r="M9" s="508"/>
    </row>
    <row r="10" spans="1:13" ht="22.5" customHeight="1">
      <c r="A10" s="104"/>
      <c r="B10" s="105" t="s">
        <v>603</v>
      </c>
      <c r="C10" s="101">
        <v>207181</v>
      </c>
      <c r="D10" s="106">
        <v>5</v>
      </c>
      <c r="E10" s="513">
        <f t="shared" si="0"/>
        <v>2.41334871440914</v>
      </c>
      <c r="F10" s="514">
        <f t="shared" si="1"/>
        <v>414.36199999999997</v>
      </c>
      <c r="G10" s="107">
        <v>218</v>
      </c>
      <c r="H10" s="513">
        <f t="shared" si="2"/>
        <v>105.2220039482385</v>
      </c>
      <c r="I10" s="514">
        <f t="shared" si="3"/>
        <v>9.503715596330276</v>
      </c>
      <c r="J10" s="107">
        <v>127</v>
      </c>
      <c r="K10" s="513">
        <f t="shared" si="4"/>
        <v>61.299057345992146</v>
      </c>
      <c r="L10" s="515">
        <f t="shared" si="5"/>
        <v>16.313464566929134</v>
      </c>
      <c r="M10" s="508"/>
    </row>
    <row r="11" spans="1:13" ht="22.5" customHeight="1">
      <c r="A11" s="104"/>
      <c r="B11" s="105" t="s">
        <v>604</v>
      </c>
      <c r="C11" s="101">
        <v>128575</v>
      </c>
      <c r="D11" s="108">
        <v>8</v>
      </c>
      <c r="E11" s="513">
        <f t="shared" si="0"/>
        <v>6.222049387517014</v>
      </c>
      <c r="F11" s="514">
        <f t="shared" si="1"/>
        <v>160.71875</v>
      </c>
      <c r="G11" s="107">
        <v>170</v>
      </c>
      <c r="H11" s="513">
        <f t="shared" si="2"/>
        <v>132.21854948473654</v>
      </c>
      <c r="I11" s="514">
        <f t="shared" si="3"/>
        <v>7.563235294117647</v>
      </c>
      <c r="J11" s="107">
        <v>86</v>
      </c>
      <c r="K11" s="513">
        <f t="shared" si="4"/>
        <v>66.8870309158079</v>
      </c>
      <c r="L11" s="515">
        <f t="shared" si="5"/>
        <v>14.950581395348838</v>
      </c>
      <c r="M11" s="508"/>
    </row>
    <row r="12" spans="1:13" ht="22.5" customHeight="1">
      <c r="A12" s="104"/>
      <c r="B12" s="105" t="s">
        <v>605</v>
      </c>
      <c r="C12" s="101">
        <v>107164</v>
      </c>
      <c r="D12" s="107">
        <v>11</v>
      </c>
      <c r="E12" s="513">
        <f t="shared" si="0"/>
        <v>10.264641110820797</v>
      </c>
      <c r="F12" s="514">
        <f t="shared" si="1"/>
        <v>97.42181818181818</v>
      </c>
      <c r="G12" s="107">
        <v>143</v>
      </c>
      <c r="H12" s="513">
        <f t="shared" si="2"/>
        <v>133.44033444067037</v>
      </c>
      <c r="I12" s="514">
        <f t="shared" si="3"/>
        <v>7.493986013986014</v>
      </c>
      <c r="J12" s="107">
        <v>72</v>
      </c>
      <c r="K12" s="513">
        <f t="shared" si="4"/>
        <v>67.18674181628158</v>
      </c>
      <c r="L12" s="515">
        <f t="shared" si="5"/>
        <v>14.883888888888889</v>
      </c>
      <c r="M12" s="508"/>
    </row>
    <row r="13" spans="1:13" ht="22.5" customHeight="1">
      <c r="A13" s="104"/>
      <c r="B13" s="105" t="s">
        <v>606</v>
      </c>
      <c r="C13" s="101">
        <v>103246</v>
      </c>
      <c r="D13" s="107">
        <v>9</v>
      </c>
      <c r="E13" s="513">
        <f t="shared" si="0"/>
        <v>8.71704472812506</v>
      </c>
      <c r="F13" s="514">
        <f t="shared" si="1"/>
        <v>114.71777777777777</v>
      </c>
      <c r="G13" s="107">
        <v>138</v>
      </c>
      <c r="H13" s="513">
        <f t="shared" si="2"/>
        <v>133.6613524979176</v>
      </c>
      <c r="I13" s="514">
        <f t="shared" si="3"/>
        <v>7.481594202898552</v>
      </c>
      <c r="J13" s="107">
        <v>74</v>
      </c>
      <c r="K13" s="513">
        <f t="shared" si="4"/>
        <v>71.67347887569494</v>
      </c>
      <c r="L13" s="515">
        <f t="shared" si="5"/>
        <v>13.952162162162162</v>
      </c>
      <c r="M13" s="508"/>
    </row>
    <row r="14" spans="1:13" ht="22.5" customHeight="1">
      <c r="A14" s="104"/>
      <c r="B14" s="105" t="s">
        <v>607</v>
      </c>
      <c r="C14" s="101">
        <v>169968</v>
      </c>
      <c r="D14" s="107">
        <v>11</v>
      </c>
      <c r="E14" s="513">
        <f t="shared" si="0"/>
        <v>6.471806457686153</v>
      </c>
      <c r="F14" s="514">
        <f t="shared" si="1"/>
        <v>154.51636363636365</v>
      </c>
      <c r="G14" s="107">
        <v>140</v>
      </c>
      <c r="H14" s="513">
        <f t="shared" si="2"/>
        <v>82.36844582509649</v>
      </c>
      <c r="I14" s="514">
        <f t="shared" si="3"/>
        <v>12.140571428571429</v>
      </c>
      <c r="J14" s="107">
        <v>80</v>
      </c>
      <c r="K14" s="513">
        <f t="shared" si="4"/>
        <v>47.067683328626565</v>
      </c>
      <c r="L14" s="515">
        <f t="shared" si="5"/>
        <v>21.246</v>
      </c>
      <c r="M14" s="508"/>
    </row>
    <row r="15" spans="1:13" ht="22.5" customHeight="1">
      <c r="A15" s="104"/>
      <c r="B15" s="105" t="s">
        <v>608</v>
      </c>
      <c r="C15" s="101">
        <v>221319</v>
      </c>
      <c r="D15" s="107">
        <v>6</v>
      </c>
      <c r="E15" s="513">
        <f t="shared" si="0"/>
        <v>2.711018936467271</v>
      </c>
      <c r="F15" s="514">
        <f t="shared" si="1"/>
        <v>368.865</v>
      </c>
      <c r="G15" s="107">
        <v>164</v>
      </c>
      <c r="H15" s="513">
        <f t="shared" si="2"/>
        <v>74.10118426343875</v>
      </c>
      <c r="I15" s="514">
        <f t="shared" si="3"/>
        <v>13.495060975609755</v>
      </c>
      <c r="J15" s="107">
        <v>100</v>
      </c>
      <c r="K15" s="513">
        <f t="shared" si="4"/>
        <v>45.183648941121184</v>
      </c>
      <c r="L15" s="515">
        <f t="shared" si="5"/>
        <v>22.1319</v>
      </c>
      <c r="M15" s="508"/>
    </row>
    <row r="16" spans="1:13" ht="22.5" customHeight="1">
      <c r="A16" s="104"/>
      <c r="B16" s="105" t="s">
        <v>609</v>
      </c>
      <c r="C16" s="101">
        <v>226207</v>
      </c>
      <c r="D16" s="107">
        <v>19</v>
      </c>
      <c r="E16" s="513">
        <f t="shared" si="0"/>
        <v>8.399386402719633</v>
      </c>
      <c r="F16" s="514">
        <f t="shared" si="1"/>
        <v>119.05631578947369</v>
      </c>
      <c r="G16" s="107">
        <v>141</v>
      </c>
      <c r="H16" s="513">
        <f t="shared" si="2"/>
        <v>62.33228856755097</v>
      </c>
      <c r="I16" s="514">
        <f t="shared" si="3"/>
        <v>16.04304964539007</v>
      </c>
      <c r="J16" s="107">
        <v>99</v>
      </c>
      <c r="K16" s="513">
        <f t="shared" si="4"/>
        <v>43.76522388785493</v>
      </c>
      <c r="L16" s="515">
        <f t="shared" si="5"/>
        <v>22.84919191919192</v>
      </c>
      <c r="M16" s="508"/>
    </row>
    <row r="17" spans="1:13" ht="22.5" customHeight="1">
      <c r="A17" s="104"/>
      <c r="B17" s="105" t="s">
        <v>610</v>
      </c>
      <c r="C17" s="101">
        <v>118826</v>
      </c>
      <c r="D17" s="107">
        <v>21</v>
      </c>
      <c r="E17" s="513">
        <f t="shared" si="0"/>
        <v>17.672899870398734</v>
      </c>
      <c r="F17" s="514">
        <f t="shared" si="1"/>
        <v>56.58380952380952</v>
      </c>
      <c r="G17" s="107">
        <v>284</v>
      </c>
      <c r="H17" s="513">
        <f t="shared" si="2"/>
        <v>239.0049315806305</v>
      </c>
      <c r="I17" s="514">
        <f t="shared" si="3"/>
        <v>4.184014084507043</v>
      </c>
      <c r="J17" s="107">
        <v>178</v>
      </c>
      <c r="K17" s="513">
        <f t="shared" si="4"/>
        <v>149.79886556814165</v>
      </c>
      <c r="L17" s="515">
        <f t="shared" si="5"/>
        <v>6.6756179775280895</v>
      </c>
      <c r="M17" s="508"/>
    </row>
    <row r="18" spans="1:13" ht="22.5" customHeight="1">
      <c r="A18" s="109"/>
      <c r="B18" s="110" t="s">
        <v>611</v>
      </c>
      <c r="C18" s="101">
        <v>246201</v>
      </c>
      <c r="D18" s="107">
        <v>17</v>
      </c>
      <c r="E18" s="513">
        <f t="shared" si="0"/>
        <v>6.904927274868908</v>
      </c>
      <c r="F18" s="514">
        <f t="shared" si="1"/>
        <v>144.82411764705884</v>
      </c>
      <c r="G18" s="107">
        <v>161</v>
      </c>
      <c r="H18" s="513">
        <f t="shared" si="2"/>
        <v>65.39372301493495</v>
      </c>
      <c r="I18" s="514">
        <f t="shared" si="3"/>
        <v>15.291987577639752</v>
      </c>
      <c r="J18" s="107">
        <v>82</v>
      </c>
      <c r="K18" s="513">
        <f t="shared" si="4"/>
        <v>33.3061197964265</v>
      </c>
      <c r="L18" s="515">
        <f t="shared" si="5"/>
        <v>30.02451219512195</v>
      </c>
      <c r="M18" s="508"/>
    </row>
    <row r="19" spans="1:13" ht="22.5" customHeight="1">
      <c r="A19" s="111" t="s">
        <v>324</v>
      </c>
      <c r="B19" s="112" t="s">
        <v>612</v>
      </c>
      <c r="C19" s="113">
        <v>536067</v>
      </c>
      <c r="D19" s="114">
        <v>37</v>
      </c>
      <c r="E19" s="516">
        <f t="shared" si="0"/>
        <v>6.902122309338199</v>
      </c>
      <c r="F19" s="517">
        <f t="shared" si="1"/>
        <v>144.88297297297296</v>
      </c>
      <c r="G19" s="114">
        <v>403</v>
      </c>
      <c r="H19" s="516">
        <f t="shared" si="2"/>
        <v>75.17717001792687</v>
      </c>
      <c r="I19" s="517">
        <f t="shared" si="3"/>
        <v>13.301910669975186</v>
      </c>
      <c r="J19" s="114">
        <v>279</v>
      </c>
      <c r="K19" s="516">
        <f t="shared" si="4"/>
        <v>52.045733089333986</v>
      </c>
      <c r="L19" s="518">
        <f t="shared" si="5"/>
        <v>19.213870967741936</v>
      </c>
      <c r="M19" s="508"/>
    </row>
    <row r="20" spans="1:13" ht="22.5" customHeight="1">
      <c r="A20" s="111" t="s">
        <v>325</v>
      </c>
      <c r="B20" s="112" t="s">
        <v>613</v>
      </c>
      <c r="C20" s="113">
        <v>461903</v>
      </c>
      <c r="D20" s="114">
        <v>26</v>
      </c>
      <c r="E20" s="516">
        <f>D20/C20*100000</f>
        <v>5.628887450395429</v>
      </c>
      <c r="F20" s="517">
        <f>C20/D20/100</f>
        <v>177.655</v>
      </c>
      <c r="G20" s="114">
        <v>485</v>
      </c>
      <c r="H20" s="516">
        <f>G20/C20*100000</f>
        <v>105.00040051699166</v>
      </c>
      <c r="I20" s="517">
        <f>C20/G20/100</f>
        <v>9.52377319587629</v>
      </c>
      <c r="J20" s="114">
        <v>245</v>
      </c>
      <c r="K20" s="516">
        <f>J20/C20*100000</f>
        <v>53.041439436418464</v>
      </c>
      <c r="L20" s="518">
        <f>C20/J20/100</f>
        <v>18.85318367346939</v>
      </c>
      <c r="M20" s="508"/>
    </row>
    <row r="21" spans="1:13" ht="22.5" customHeight="1">
      <c r="A21" s="111" t="s">
        <v>326</v>
      </c>
      <c r="B21" s="112" t="s">
        <v>614</v>
      </c>
      <c r="C21" s="113">
        <v>471572</v>
      </c>
      <c r="D21" s="114">
        <v>24</v>
      </c>
      <c r="E21" s="516">
        <f aca="true" t="shared" si="6" ref="E21:E69">D21/C21*100000</f>
        <v>5.0893606914744725</v>
      </c>
      <c r="F21" s="517">
        <f aca="true" t="shared" si="7" ref="F21:F69">C21/D21/100</f>
        <v>196.48833333333332</v>
      </c>
      <c r="G21" s="114">
        <v>438</v>
      </c>
      <c r="H21" s="516">
        <f aca="true" t="shared" si="8" ref="H21:H59">G21/C21*100000</f>
        <v>92.88083261940912</v>
      </c>
      <c r="I21" s="517">
        <f aca="true" t="shared" si="9" ref="I21:I59">C21/G21/100</f>
        <v>10.766484018264839</v>
      </c>
      <c r="J21" s="114">
        <v>268</v>
      </c>
      <c r="K21" s="516">
        <f aca="true" t="shared" si="10" ref="K21:K59">J21/C21*100000</f>
        <v>56.831194388131614</v>
      </c>
      <c r="L21" s="518">
        <f aca="true" t="shared" si="11" ref="L21:L59">C21/J21/100</f>
        <v>17.59597014925373</v>
      </c>
      <c r="M21" s="508"/>
    </row>
    <row r="22" spans="1:13" ht="22.5" customHeight="1">
      <c r="A22" s="111" t="s">
        <v>327</v>
      </c>
      <c r="B22" s="112" t="s">
        <v>615</v>
      </c>
      <c r="C22" s="113">
        <v>91555</v>
      </c>
      <c r="D22" s="114">
        <v>3</v>
      </c>
      <c r="E22" s="516">
        <f t="shared" si="6"/>
        <v>3.276718912129321</v>
      </c>
      <c r="F22" s="517">
        <f t="shared" si="7"/>
        <v>305.18333333333334</v>
      </c>
      <c r="G22" s="114">
        <v>114</v>
      </c>
      <c r="H22" s="516">
        <f t="shared" si="8"/>
        <v>124.51531866091422</v>
      </c>
      <c r="I22" s="517">
        <f t="shared" si="9"/>
        <v>8.031140350877193</v>
      </c>
      <c r="J22" s="114">
        <v>64</v>
      </c>
      <c r="K22" s="516">
        <f t="shared" si="10"/>
        <v>69.90333679209219</v>
      </c>
      <c r="L22" s="518">
        <f t="shared" si="11"/>
        <v>14.30546875</v>
      </c>
      <c r="M22" s="508"/>
    </row>
    <row r="23" spans="1:13" ht="22.5" customHeight="1">
      <c r="A23" s="115" t="s">
        <v>616</v>
      </c>
      <c r="B23" s="116"/>
      <c r="C23" s="519">
        <f>SUM(C24:C26)</f>
        <v>380634</v>
      </c>
      <c r="D23" s="504">
        <f>SUM(D24:D26)</f>
        <v>18</v>
      </c>
      <c r="E23" s="520">
        <f t="shared" si="6"/>
        <v>4.728952221819386</v>
      </c>
      <c r="F23" s="521">
        <f t="shared" si="7"/>
        <v>211.4633333333333</v>
      </c>
      <c r="G23" s="504">
        <f>SUM(G24:G26)</f>
        <v>284</v>
      </c>
      <c r="H23" s="520">
        <f t="shared" si="8"/>
        <v>74.61235727759474</v>
      </c>
      <c r="I23" s="521">
        <f t="shared" si="9"/>
        <v>13.402605633802816</v>
      </c>
      <c r="J23" s="504">
        <f>SUM(J24:J26)</f>
        <v>182</v>
      </c>
      <c r="K23" s="520">
        <f t="shared" si="10"/>
        <v>47.81496135395157</v>
      </c>
      <c r="L23" s="522">
        <f t="shared" si="11"/>
        <v>20.913956043956045</v>
      </c>
      <c r="M23" s="508"/>
    </row>
    <row r="24" spans="1:13" ht="22.5" customHeight="1">
      <c r="A24" s="104"/>
      <c r="B24" s="117" t="s">
        <v>617</v>
      </c>
      <c r="C24" s="118">
        <v>192489</v>
      </c>
      <c r="D24" s="107">
        <v>8</v>
      </c>
      <c r="E24" s="513">
        <f t="shared" si="6"/>
        <v>4.15608164622394</v>
      </c>
      <c r="F24" s="514">
        <f t="shared" si="7"/>
        <v>240.61125</v>
      </c>
      <c r="G24" s="107">
        <v>164</v>
      </c>
      <c r="H24" s="513">
        <f t="shared" si="8"/>
        <v>85.19967374759078</v>
      </c>
      <c r="I24" s="514">
        <f t="shared" si="9"/>
        <v>11.737134146341464</v>
      </c>
      <c r="J24" s="107">
        <v>104</v>
      </c>
      <c r="K24" s="513">
        <f t="shared" si="10"/>
        <v>54.029061400911225</v>
      </c>
      <c r="L24" s="515">
        <f t="shared" si="11"/>
        <v>18.508557692307694</v>
      </c>
      <c r="M24" s="508"/>
    </row>
    <row r="25" spans="1:13" ht="22.5" customHeight="1">
      <c r="A25" s="104"/>
      <c r="B25" s="117" t="s">
        <v>618</v>
      </c>
      <c r="C25" s="118">
        <v>157519</v>
      </c>
      <c r="D25" s="119">
        <v>8</v>
      </c>
      <c r="E25" s="513">
        <f t="shared" si="6"/>
        <v>5.0787524044718415</v>
      </c>
      <c r="F25" s="514">
        <f t="shared" si="7"/>
        <v>196.89875</v>
      </c>
      <c r="G25" s="119">
        <v>104</v>
      </c>
      <c r="H25" s="513">
        <f t="shared" si="8"/>
        <v>66.02378125813394</v>
      </c>
      <c r="I25" s="514">
        <f t="shared" si="9"/>
        <v>15.146057692307693</v>
      </c>
      <c r="J25" s="119">
        <v>69</v>
      </c>
      <c r="K25" s="513">
        <f t="shared" si="10"/>
        <v>43.804239488569635</v>
      </c>
      <c r="L25" s="515">
        <f t="shared" si="11"/>
        <v>22.828840579710146</v>
      </c>
      <c r="M25" s="508"/>
    </row>
    <row r="26" spans="1:13" ht="22.5" customHeight="1">
      <c r="A26" s="109"/>
      <c r="B26" s="120" t="s">
        <v>328</v>
      </c>
      <c r="C26" s="118">
        <v>30626</v>
      </c>
      <c r="D26" s="107">
        <v>2</v>
      </c>
      <c r="E26" s="513">
        <f t="shared" si="6"/>
        <v>6.5303990073793505</v>
      </c>
      <c r="F26" s="514">
        <f t="shared" si="7"/>
        <v>153.13</v>
      </c>
      <c r="G26" s="107">
        <v>16</v>
      </c>
      <c r="H26" s="513">
        <f t="shared" si="8"/>
        <v>52.243192059034804</v>
      </c>
      <c r="I26" s="514">
        <f t="shared" si="9"/>
        <v>19.14125</v>
      </c>
      <c r="J26" s="107">
        <v>9</v>
      </c>
      <c r="K26" s="513">
        <f t="shared" si="10"/>
        <v>29.386795533207078</v>
      </c>
      <c r="L26" s="515">
        <f t="shared" si="11"/>
        <v>34.028888888888886</v>
      </c>
      <c r="M26" s="508"/>
    </row>
    <row r="27" spans="1:13" ht="22.5" customHeight="1">
      <c r="A27" s="115" t="s">
        <v>619</v>
      </c>
      <c r="B27" s="116"/>
      <c r="C27" s="523">
        <f>SUM(C28:C29)</f>
        <v>333767</v>
      </c>
      <c r="D27" s="524">
        <f>SUM(D28:D29)</f>
        <v>15</v>
      </c>
      <c r="E27" s="525">
        <f t="shared" si="6"/>
        <v>4.494153106808043</v>
      </c>
      <c r="F27" s="526">
        <f t="shared" si="7"/>
        <v>222.51133333333334</v>
      </c>
      <c r="G27" s="524">
        <f>SUM(G28:G29)</f>
        <v>262</v>
      </c>
      <c r="H27" s="525">
        <f t="shared" si="8"/>
        <v>78.49787426558048</v>
      </c>
      <c r="I27" s="526">
        <f t="shared" si="9"/>
        <v>12.739198473282443</v>
      </c>
      <c r="J27" s="524">
        <f>SUM(J28:J29)</f>
        <v>163</v>
      </c>
      <c r="K27" s="525">
        <f t="shared" si="10"/>
        <v>48.83646376064739</v>
      </c>
      <c r="L27" s="527">
        <f t="shared" si="11"/>
        <v>20.47650306748466</v>
      </c>
      <c r="M27" s="508"/>
    </row>
    <row r="28" spans="1:13" ht="22.5" customHeight="1">
      <c r="A28" s="104"/>
      <c r="B28" s="117" t="s">
        <v>620</v>
      </c>
      <c r="C28" s="118">
        <v>220288</v>
      </c>
      <c r="D28" s="107">
        <v>6</v>
      </c>
      <c r="E28" s="513">
        <f t="shared" si="6"/>
        <v>2.723707147007554</v>
      </c>
      <c r="F28" s="514">
        <f t="shared" si="7"/>
        <v>367.14666666666665</v>
      </c>
      <c r="G28" s="107">
        <v>191</v>
      </c>
      <c r="H28" s="513">
        <f t="shared" si="8"/>
        <v>86.70467751307379</v>
      </c>
      <c r="I28" s="514">
        <f t="shared" si="9"/>
        <v>11.533403141361257</v>
      </c>
      <c r="J28" s="107">
        <v>120</v>
      </c>
      <c r="K28" s="513">
        <f t="shared" si="10"/>
        <v>54.47414294015107</v>
      </c>
      <c r="L28" s="515">
        <f t="shared" si="11"/>
        <v>18.357333333333333</v>
      </c>
      <c r="M28" s="508"/>
    </row>
    <row r="29" spans="1:13" ht="22.5" customHeight="1">
      <c r="A29" s="109"/>
      <c r="B29" s="117" t="s">
        <v>621</v>
      </c>
      <c r="C29" s="118">
        <v>113479</v>
      </c>
      <c r="D29" s="107">
        <v>9</v>
      </c>
      <c r="E29" s="513">
        <f t="shared" si="6"/>
        <v>7.930982825016082</v>
      </c>
      <c r="F29" s="528">
        <f t="shared" si="7"/>
        <v>126.08777777777777</v>
      </c>
      <c r="G29" s="121">
        <v>71</v>
      </c>
      <c r="H29" s="529">
        <f t="shared" si="8"/>
        <v>62.566642286237986</v>
      </c>
      <c r="I29" s="528">
        <f t="shared" si="9"/>
        <v>15.982957746478874</v>
      </c>
      <c r="J29" s="121">
        <v>43</v>
      </c>
      <c r="K29" s="529">
        <f t="shared" si="10"/>
        <v>37.89247349729906</v>
      </c>
      <c r="L29" s="530">
        <f t="shared" si="11"/>
        <v>26.39046511627907</v>
      </c>
      <c r="M29" s="508"/>
    </row>
    <row r="30" spans="1:13" ht="22.5" customHeight="1">
      <c r="A30" s="111" t="s">
        <v>329</v>
      </c>
      <c r="B30" s="122" t="s">
        <v>622</v>
      </c>
      <c r="C30" s="123">
        <v>291063</v>
      </c>
      <c r="D30" s="531">
        <v>22</v>
      </c>
      <c r="E30" s="532">
        <f t="shared" si="6"/>
        <v>7.558501080522087</v>
      </c>
      <c r="F30" s="533">
        <f t="shared" si="7"/>
        <v>132.30136363636365</v>
      </c>
      <c r="G30" s="534">
        <v>235</v>
      </c>
      <c r="H30" s="535">
        <f t="shared" si="8"/>
        <v>80.73853426921319</v>
      </c>
      <c r="I30" s="535">
        <f t="shared" si="9"/>
        <v>12.385659574468084</v>
      </c>
      <c r="J30" s="534">
        <v>154</v>
      </c>
      <c r="K30" s="535">
        <f t="shared" si="10"/>
        <v>52.9095075636546</v>
      </c>
      <c r="L30" s="536">
        <f t="shared" si="11"/>
        <v>18.900194805194804</v>
      </c>
      <c r="M30" s="508"/>
    </row>
    <row r="31" spans="1:13" ht="22.5" customHeight="1">
      <c r="A31" s="115" t="s">
        <v>330</v>
      </c>
      <c r="B31" s="117"/>
      <c r="C31" s="537">
        <f>SUM(C32:C35)</f>
        <v>426982</v>
      </c>
      <c r="D31" s="107">
        <f>SUM(D32:D35)</f>
        <v>19</v>
      </c>
      <c r="E31" s="513">
        <f t="shared" si="6"/>
        <v>4.449836292864805</v>
      </c>
      <c r="F31" s="514">
        <f t="shared" si="7"/>
        <v>224.72736842105263</v>
      </c>
      <c r="G31" s="107">
        <f>SUM(G32:G35)</f>
        <v>286</v>
      </c>
      <c r="H31" s="513">
        <f t="shared" si="8"/>
        <v>66.98174630312285</v>
      </c>
      <c r="I31" s="514">
        <f t="shared" si="9"/>
        <v>14.92944055944056</v>
      </c>
      <c r="J31" s="107">
        <f>SUM(J32:J35)</f>
        <v>178</v>
      </c>
      <c r="K31" s="513">
        <f t="shared" si="10"/>
        <v>41.687940006838694</v>
      </c>
      <c r="L31" s="515">
        <f t="shared" si="11"/>
        <v>23.987752808988763</v>
      </c>
      <c r="M31" s="508"/>
    </row>
    <row r="32" spans="1:13" ht="22.5" customHeight="1">
      <c r="A32" s="104"/>
      <c r="B32" s="117" t="s">
        <v>331</v>
      </c>
      <c r="C32" s="118">
        <v>267089</v>
      </c>
      <c r="D32" s="107">
        <v>15</v>
      </c>
      <c r="E32" s="513">
        <f t="shared" si="6"/>
        <v>5.61610549292558</v>
      </c>
      <c r="F32" s="514">
        <f t="shared" si="7"/>
        <v>178.05933333333334</v>
      </c>
      <c r="G32" s="107">
        <v>168</v>
      </c>
      <c r="H32" s="513">
        <f t="shared" si="8"/>
        <v>62.90038152076649</v>
      </c>
      <c r="I32" s="514">
        <f t="shared" si="9"/>
        <v>15.898154761904761</v>
      </c>
      <c r="J32" s="107">
        <v>116</v>
      </c>
      <c r="K32" s="513">
        <f t="shared" si="10"/>
        <v>43.43121581195781</v>
      </c>
      <c r="L32" s="515">
        <f t="shared" si="11"/>
        <v>23.024913793103448</v>
      </c>
      <c r="M32" s="508"/>
    </row>
    <row r="33" spans="1:13" ht="22.5" customHeight="1">
      <c r="A33" s="104"/>
      <c r="B33" s="117" t="s">
        <v>623</v>
      </c>
      <c r="C33" s="118">
        <v>94614</v>
      </c>
      <c r="D33" s="124">
        <v>2</v>
      </c>
      <c r="E33" s="538">
        <f t="shared" si="6"/>
        <v>2.1138520726319574</v>
      </c>
      <c r="F33" s="539">
        <f t="shared" si="7"/>
        <v>473.07</v>
      </c>
      <c r="G33" s="107">
        <v>74</v>
      </c>
      <c r="H33" s="513">
        <f t="shared" si="8"/>
        <v>78.21252668738242</v>
      </c>
      <c r="I33" s="514">
        <f t="shared" si="9"/>
        <v>12.785675675675675</v>
      </c>
      <c r="J33" s="107">
        <v>38</v>
      </c>
      <c r="K33" s="513">
        <f t="shared" si="10"/>
        <v>40.16318938000719</v>
      </c>
      <c r="L33" s="515">
        <f t="shared" si="11"/>
        <v>24.89842105263158</v>
      </c>
      <c r="M33" s="508"/>
    </row>
    <row r="34" spans="1:13" ht="22.5" customHeight="1">
      <c r="A34" s="104"/>
      <c r="B34" s="117" t="s">
        <v>624</v>
      </c>
      <c r="C34" s="118">
        <v>31746</v>
      </c>
      <c r="D34" s="119">
        <v>2</v>
      </c>
      <c r="E34" s="513">
        <f t="shared" si="6"/>
        <v>6.3000063000063</v>
      </c>
      <c r="F34" s="514">
        <f t="shared" si="7"/>
        <v>158.73</v>
      </c>
      <c r="G34" s="119">
        <v>18</v>
      </c>
      <c r="H34" s="513">
        <f t="shared" si="8"/>
        <v>56.7000567000567</v>
      </c>
      <c r="I34" s="514">
        <f t="shared" si="9"/>
        <v>17.636666666666667</v>
      </c>
      <c r="J34" s="119">
        <v>12</v>
      </c>
      <c r="K34" s="513">
        <f t="shared" si="10"/>
        <v>37.8000378000378</v>
      </c>
      <c r="L34" s="515">
        <f t="shared" si="11"/>
        <v>26.455</v>
      </c>
      <c r="M34" s="508"/>
    </row>
    <row r="35" spans="1:13" ht="22.5" customHeight="1">
      <c r="A35" s="109"/>
      <c r="B35" s="125" t="s">
        <v>625</v>
      </c>
      <c r="C35" s="126">
        <v>33533</v>
      </c>
      <c r="D35" s="127">
        <v>0</v>
      </c>
      <c r="E35" s="540">
        <f t="shared" si="6"/>
        <v>0</v>
      </c>
      <c r="F35" s="128" t="s">
        <v>648</v>
      </c>
      <c r="G35" s="129">
        <v>26</v>
      </c>
      <c r="H35" s="540">
        <f t="shared" si="8"/>
        <v>77.53556198371753</v>
      </c>
      <c r="I35" s="541">
        <f t="shared" si="9"/>
        <v>12.897307692307693</v>
      </c>
      <c r="J35" s="129">
        <v>12</v>
      </c>
      <c r="K35" s="540">
        <f t="shared" si="10"/>
        <v>35.785643992485014</v>
      </c>
      <c r="L35" s="542">
        <f t="shared" si="11"/>
        <v>27.944166666666664</v>
      </c>
      <c r="M35" s="508"/>
    </row>
    <row r="36" spans="1:13" ht="22.5" customHeight="1">
      <c r="A36" s="115" t="s">
        <v>626</v>
      </c>
      <c r="B36" s="117"/>
      <c r="C36" s="537">
        <f>SUM(C37:C42)</f>
        <v>290024</v>
      </c>
      <c r="D36" s="107">
        <f>SUM(D37:D42)</f>
        <v>21</v>
      </c>
      <c r="E36" s="513">
        <f t="shared" si="6"/>
        <v>7.240780073373238</v>
      </c>
      <c r="F36" s="514">
        <f t="shared" si="7"/>
        <v>138.10666666666665</v>
      </c>
      <c r="G36" s="107">
        <f>SUM(G37:G42)</f>
        <v>207</v>
      </c>
      <c r="H36" s="513">
        <f t="shared" si="8"/>
        <v>71.37340358039334</v>
      </c>
      <c r="I36" s="514">
        <f t="shared" si="9"/>
        <v>14.010821256038648</v>
      </c>
      <c r="J36" s="107">
        <f>SUM(J37:J42)</f>
        <v>129</v>
      </c>
      <c r="K36" s="513">
        <f t="shared" si="10"/>
        <v>44.47907759357846</v>
      </c>
      <c r="L36" s="515">
        <f t="shared" si="11"/>
        <v>22.482480620155037</v>
      </c>
      <c r="M36" s="508"/>
    </row>
    <row r="37" spans="1:13" ht="22.5" customHeight="1">
      <c r="A37" s="104"/>
      <c r="B37" s="117" t="s">
        <v>709</v>
      </c>
      <c r="C37" s="118">
        <v>43620</v>
      </c>
      <c r="D37" s="124">
        <v>2</v>
      </c>
      <c r="E37" s="538">
        <f t="shared" si="6"/>
        <v>4.585052728106373</v>
      </c>
      <c r="F37" s="539">
        <f t="shared" si="7"/>
        <v>218.1</v>
      </c>
      <c r="G37" s="107">
        <v>37</v>
      </c>
      <c r="H37" s="513">
        <f t="shared" si="8"/>
        <v>84.8234754699679</v>
      </c>
      <c r="I37" s="514">
        <f t="shared" si="9"/>
        <v>11.78918918918919</v>
      </c>
      <c r="J37" s="107">
        <v>18</v>
      </c>
      <c r="K37" s="513">
        <f t="shared" si="10"/>
        <v>41.26547455295736</v>
      </c>
      <c r="L37" s="515">
        <f t="shared" si="11"/>
        <v>24.233333333333334</v>
      </c>
      <c r="M37" s="508"/>
    </row>
    <row r="38" spans="1:13" ht="22.5" customHeight="1">
      <c r="A38" s="104"/>
      <c r="B38" s="117" t="s">
        <v>710</v>
      </c>
      <c r="C38" s="118">
        <v>83910</v>
      </c>
      <c r="D38" s="124">
        <v>7</v>
      </c>
      <c r="E38" s="538">
        <f t="shared" si="6"/>
        <v>8.342271481349064</v>
      </c>
      <c r="F38" s="539">
        <f t="shared" si="7"/>
        <v>119.87142857142857</v>
      </c>
      <c r="G38" s="107">
        <v>65</v>
      </c>
      <c r="H38" s="513">
        <f t="shared" si="8"/>
        <v>77.46394946966988</v>
      </c>
      <c r="I38" s="514">
        <f t="shared" si="9"/>
        <v>12.909230769230769</v>
      </c>
      <c r="J38" s="107">
        <v>47</v>
      </c>
      <c r="K38" s="513">
        <f t="shared" si="10"/>
        <v>56.012394231915145</v>
      </c>
      <c r="L38" s="515">
        <f t="shared" si="11"/>
        <v>17.853191489361702</v>
      </c>
      <c r="M38" s="508"/>
    </row>
    <row r="39" spans="1:13" ht="22.5" customHeight="1">
      <c r="A39" s="104"/>
      <c r="B39" s="117" t="s">
        <v>711</v>
      </c>
      <c r="C39" s="118">
        <v>49608</v>
      </c>
      <c r="D39" s="107">
        <v>4</v>
      </c>
      <c r="E39" s="513">
        <f t="shared" si="6"/>
        <v>8.063215610385422</v>
      </c>
      <c r="F39" s="514">
        <f t="shared" si="7"/>
        <v>124.02</v>
      </c>
      <c r="G39" s="107">
        <v>35</v>
      </c>
      <c r="H39" s="513">
        <f t="shared" si="8"/>
        <v>70.55313659087244</v>
      </c>
      <c r="I39" s="514">
        <f t="shared" si="9"/>
        <v>14.173714285714286</v>
      </c>
      <c r="J39" s="107">
        <v>20</v>
      </c>
      <c r="K39" s="513">
        <f t="shared" si="10"/>
        <v>40.31607805192711</v>
      </c>
      <c r="L39" s="515">
        <f t="shared" si="11"/>
        <v>24.804000000000002</v>
      </c>
      <c r="M39" s="508"/>
    </row>
    <row r="40" spans="1:13" ht="22.5" customHeight="1">
      <c r="A40" s="130"/>
      <c r="B40" s="117" t="s">
        <v>712</v>
      </c>
      <c r="C40" s="118">
        <v>48867</v>
      </c>
      <c r="D40" s="119">
        <v>3</v>
      </c>
      <c r="E40" s="513">
        <f t="shared" si="6"/>
        <v>6.139112284363682</v>
      </c>
      <c r="F40" s="514">
        <f t="shared" si="7"/>
        <v>162.89</v>
      </c>
      <c r="G40" s="119">
        <v>32</v>
      </c>
      <c r="H40" s="513">
        <f t="shared" si="8"/>
        <v>65.48386436654593</v>
      </c>
      <c r="I40" s="514">
        <f t="shared" si="9"/>
        <v>15.2709375</v>
      </c>
      <c r="J40" s="119">
        <v>17</v>
      </c>
      <c r="K40" s="513">
        <f t="shared" si="10"/>
        <v>34.788302944727526</v>
      </c>
      <c r="L40" s="515">
        <f t="shared" si="11"/>
        <v>28.74529411764706</v>
      </c>
      <c r="M40" s="508"/>
    </row>
    <row r="41" spans="1:13" ht="22.5" customHeight="1">
      <c r="A41" s="104"/>
      <c r="B41" s="117" t="s">
        <v>713</v>
      </c>
      <c r="C41" s="118">
        <v>39952</v>
      </c>
      <c r="D41" s="119">
        <v>3</v>
      </c>
      <c r="E41" s="513">
        <f t="shared" si="6"/>
        <v>7.50901081297557</v>
      </c>
      <c r="F41" s="920">
        <f t="shared" si="7"/>
        <v>133.17333333333335</v>
      </c>
      <c r="G41" s="119">
        <v>27</v>
      </c>
      <c r="H41" s="513">
        <f>G41/C41*100000</f>
        <v>67.58109731678013</v>
      </c>
      <c r="I41" s="514">
        <f>C41/G41/100</f>
        <v>14.797037037037036</v>
      </c>
      <c r="J41" s="119">
        <v>20</v>
      </c>
      <c r="K41" s="513">
        <f>J41/C41*100000</f>
        <v>50.0600720865038</v>
      </c>
      <c r="L41" s="515">
        <f>C41/J41/100</f>
        <v>19.976</v>
      </c>
      <c r="M41" s="508"/>
    </row>
    <row r="42" spans="1:13" ht="22.5" customHeight="1">
      <c r="A42" s="131"/>
      <c r="B42" s="125" t="s">
        <v>714</v>
      </c>
      <c r="C42" s="126">
        <v>24067</v>
      </c>
      <c r="D42" s="129">
        <v>2</v>
      </c>
      <c r="E42" s="540">
        <f t="shared" si="6"/>
        <v>8.31013420866747</v>
      </c>
      <c r="F42" s="921">
        <f t="shared" si="7"/>
        <v>120.335</v>
      </c>
      <c r="G42" s="129">
        <v>11</v>
      </c>
      <c r="H42" s="540">
        <f t="shared" si="8"/>
        <v>45.705738147671084</v>
      </c>
      <c r="I42" s="541">
        <f t="shared" si="9"/>
        <v>21.87909090909091</v>
      </c>
      <c r="J42" s="129">
        <v>7</v>
      </c>
      <c r="K42" s="540">
        <f t="shared" si="10"/>
        <v>29.085469730336143</v>
      </c>
      <c r="L42" s="542">
        <f t="shared" si="11"/>
        <v>34.38142857142857</v>
      </c>
      <c r="M42" s="508"/>
    </row>
    <row r="43" spans="1:13" ht="22.5" customHeight="1">
      <c r="A43" s="104" t="s">
        <v>333</v>
      </c>
      <c r="B43" s="117"/>
      <c r="C43" s="334">
        <f>SUM(C44:C47)</f>
        <v>177960</v>
      </c>
      <c r="D43" s="119">
        <f>SUM(D44:D47)</f>
        <v>15</v>
      </c>
      <c r="E43" s="513">
        <f t="shared" si="6"/>
        <v>8.428860418071476</v>
      </c>
      <c r="F43" s="514">
        <f t="shared" si="7"/>
        <v>118.64</v>
      </c>
      <c r="G43" s="119">
        <f>SUM(G44:G47)</f>
        <v>108</v>
      </c>
      <c r="H43" s="513">
        <f t="shared" si="8"/>
        <v>60.687795010114634</v>
      </c>
      <c r="I43" s="514">
        <f t="shared" si="9"/>
        <v>16.477777777777778</v>
      </c>
      <c r="J43" s="119">
        <f>SUM(J44:J47)</f>
        <v>68</v>
      </c>
      <c r="K43" s="513">
        <f t="shared" si="10"/>
        <v>38.21083389525736</v>
      </c>
      <c r="L43" s="515">
        <f t="shared" si="11"/>
        <v>26.17058823529412</v>
      </c>
      <c r="M43" s="508"/>
    </row>
    <row r="44" spans="1:13" ht="22.5" customHeight="1">
      <c r="A44" s="104"/>
      <c r="B44" s="117" t="s">
        <v>715</v>
      </c>
      <c r="C44" s="118">
        <v>42895</v>
      </c>
      <c r="D44" s="107">
        <v>1</v>
      </c>
      <c r="E44" s="513">
        <f t="shared" si="6"/>
        <v>2.3312740412635504</v>
      </c>
      <c r="F44" s="514">
        <f t="shared" si="7"/>
        <v>428.95</v>
      </c>
      <c r="G44" s="107">
        <v>32</v>
      </c>
      <c r="H44" s="513">
        <f t="shared" si="8"/>
        <v>74.60076932043361</v>
      </c>
      <c r="I44" s="514">
        <f t="shared" si="9"/>
        <v>13.4046875</v>
      </c>
      <c r="J44" s="107">
        <v>17</v>
      </c>
      <c r="K44" s="513">
        <f t="shared" si="10"/>
        <v>39.63165870148036</v>
      </c>
      <c r="L44" s="515">
        <f t="shared" si="11"/>
        <v>25.23235294117647</v>
      </c>
      <c r="M44" s="508"/>
    </row>
    <row r="45" spans="1:13" ht="22.5" customHeight="1">
      <c r="A45" s="104"/>
      <c r="B45" s="117" t="s">
        <v>716</v>
      </c>
      <c r="C45" s="118">
        <v>81411</v>
      </c>
      <c r="D45" s="107">
        <v>9</v>
      </c>
      <c r="E45" s="513">
        <f t="shared" si="6"/>
        <v>11.05501713527656</v>
      </c>
      <c r="F45" s="514">
        <f t="shared" si="7"/>
        <v>90.45666666666666</v>
      </c>
      <c r="G45" s="107">
        <v>43</v>
      </c>
      <c r="H45" s="513">
        <f t="shared" si="8"/>
        <v>52.8184152018769</v>
      </c>
      <c r="I45" s="514">
        <f t="shared" si="9"/>
        <v>18.932790697674417</v>
      </c>
      <c r="J45" s="107">
        <v>30</v>
      </c>
      <c r="K45" s="513">
        <f t="shared" si="10"/>
        <v>36.85005711758853</v>
      </c>
      <c r="L45" s="515">
        <f t="shared" si="11"/>
        <v>27.136999999999997</v>
      </c>
      <c r="M45" s="508"/>
    </row>
    <row r="46" spans="1:13" ht="22.5" customHeight="1">
      <c r="A46" s="104"/>
      <c r="B46" s="117" t="s">
        <v>717</v>
      </c>
      <c r="C46" s="118">
        <v>32839</v>
      </c>
      <c r="D46" s="107">
        <v>1</v>
      </c>
      <c r="E46" s="513">
        <f t="shared" si="6"/>
        <v>3.045159718627242</v>
      </c>
      <c r="F46" s="514">
        <f t="shared" si="7"/>
        <v>328.39</v>
      </c>
      <c r="G46" s="107">
        <v>19</v>
      </c>
      <c r="H46" s="513">
        <f t="shared" si="8"/>
        <v>57.8580346539176</v>
      </c>
      <c r="I46" s="514">
        <f t="shared" si="9"/>
        <v>17.283684210526317</v>
      </c>
      <c r="J46" s="107">
        <v>14</v>
      </c>
      <c r="K46" s="513">
        <f t="shared" si="10"/>
        <v>42.63223606078139</v>
      </c>
      <c r="L46" s="515">
        <f t="shared" si="11"/>
        <v>23.456428571428575</v>
      </c>
      <c r="M46" s="508"/>
    </row>
    <row r="47" spans="1:13" ht="22.5" customHeight="1">
      <c r="A47" s="131"/>
      <c r="B47" s="125" t="s">
        <v>387</v>
      </c>
      <c r="C47" s="126">
        <v>20815</v>
      </c>
      <c r="D47" s="567">
        <v>4</v>
      </c>
      <c r="E47" s="550">
        <f t="shared" si="6"/>
        <v>19.21691088157579</v>
      </c>
      <c r="F47" s="128">
        <f t="shared" si="7"/>
        <v>52.0375</v>
      </c>
      <c r="G47" s="129">
        <v>14</v>
      </c>
      <c r="H47" s="540">
        <f t="shared" si="8"/>
        <v>67.25918808551525</v>
      </c>
      <c r="I47" s="541">
        <f t="shared" si="9"/>
        <v>14.867857142857142</v>
      </c>
      <c r="J47" s="129">
        <v>7</v>
      </c>
      <c r="K47" s="540">
        <f t="shared" si="10"/>
        <v>33.629594042757624</v>
      </c>
      <c r="L47" s="542">
        <f t="shared" si="11"/>
        <v>29.735714285714284</v>
      </c>
      <c r="M47" s="508"/>
    </row>
    <row r="48" spans="1:13" ht="22.5" customHeight="1">
      <c r="A48" s="104" t="s">
        <v>337</v>
      </c>
      <c r="B48" s="117"/>
      <c r="C48" s="537">
        <f>SUM(C49:C51)</f>
        <v>101337</v>
      </c>
      <c r="D48" s="107">
        <f>SUM(D49:D51)</f>
        <v>9</v>
      </c>
      <c r="E48" s="513">
        <f t="shared" si="6"/>
        <v>8.881257586074188</v>
      </c>
      <c r="F48" s="514">
        <f t="shared" si="7"/>
        <v>112.59666666666666</v>
      </c>
      <c r="G48" s="107">
        <f>SUM(G49:G51)</f>
        <v>79</v>
      </c>
      <c r="H48" s="513">
        <f t="shared" si="8"/>
        <v>77.95770547776232</v>
      </c>
      <c r="I48" s="514">
        <f t="shared" si="9"/>
        <v>12.82746835443038</v>
      </c>
      <c r="J48" s="107">
        <f>SUM(J49:J51)</f>
        <v>43</v>
      </c>
      <c r="K48" s="513">
        <f t="shared" si="10"/>
        <v>42.432675133465565</v>
      </c>
      <c r="L48" s="515">
        <f t="shared" si="11"/>
        <v>23.566744186046513</v>
      </c>
      <c r="M48" s="508"/>
    </row>
    <row r="49" spans="1:13" ht="22.5" customHeight="1">
      <c r="A49" s="104"/>
      <c r="B49" s="117" t="s">
        <v>249</v>
      </c>
      <c r="C49" s="118">
        <v>32283</v>
      </c>
      <c r="D49" s="107">
        <v>4</v>
      </c>
      <c r="E49" s="513">
        <f t="shared" si="6"/>
        <v>12.39042220363659</v>
      </c>
      <c r="F49" s="514">
        <f t="shared" si="7"/>
        <v>80.7075</v>
      </c>
      <c r="G49" s="107">
        <v>24</v>
      </c>
      <c r="H49" s="513">
        <f t="shared" si="8"/>
        <v>74.34253322181954</v>
      </c>
      <c r="I49" s="514">
        <f t="shared" si="9"/>
        <v>13.45125</v>
      </c>
      <c r="J49" s="107">
        <v>16</v>
      </c>
      <c r="K49" s="513">
        <f t="shared" si="10"/>
        <v>49.56168881454636</v>
      </c>
      <c r="L49" s="515">
        <f t="shared" si="11"/>
        <v>20.176875</v>
      </c>
      <c r="M49" s="508"/>
    </row>
    <row r="50" spans="1:13" ht="22.5" customHeight="1">
      <c r="A50" s="104"/>
      <c r="B50" s="117" t="s">
        <v>250</v>
      </c>
      <c r="C50" s="118">
        <v>51585</v>
      </c>
      <c r="D50" s="107">
        <v>4</v>
      </c>
      <c r="E50" s="513">
        <f t="shared" si="6"/>
        <v>7.754192110109528</v>
      </c>
      <c r="F50" s="514">
        <f t="shared" si="7"/>
        <v>128.9625</v>
      </c>
      <c r="G50" s="107">
        <v>43</v>
      </c>
      <c r="H50" s="513">
        <f t="shared" si="8"/>
        <v>83.35756518367742</v>
      </c>
      <c r="I50" s="514">
        <f t="shared" si="9"/>
        <v>11.996511627906978</v>
      </c>
      <c r="J50" s="107">
        <v>19</v>
      </c>
      <c r="K50" s="513">
        <f t="shared" si="10"/>
        <v>36.83241252302026</v>
      </c>
      <c r="L50" s="515">
        <f t="shared" si="11"/>
        <v>27.15</v>
      </c>
      <c r="M50" s="508"/>
    </row>
    <row r="51" spans="1:13" ht="22.5" customHeight="1">
      <c r="A51" s="109"/>
      <c r="B51" s="120" t="s">
        <v>251</v>
      </c>
      <c r="C51" s="126">
        <v>17469</v>
      </c>
      <c r="D51" s="129">
        <v>1</v>
      </c>
      <c r="E51" s="540">
        <f t="shared" si="6"/>
        <v>5.72442612628084</v>
      </c>
      <c r="F51" s="541">
        <f t="shared" si="7"/>
        <v>174.69</v>
      </c>
      <c r="G51" s="129">
        <v>12</v>
      </c>
      <c r="H51" s="540">
        <f t="shared" si="8"/>
        <v>68.69311351537009</v>
      </c>
      <c r="I51" s="541">
        <f t="shared" si="9"/>
        <v>14.5575</v>
      </c>
      <c r="J51" s="129">
        <v>8</v>
      </c>
      <c r="K51" s="540">
        <f t="shared" si="10"/>
        <v>45.79540901024672</v>
      </c>
      <c r="L51" s="542">
        <f t="shared" si="11"/>
        <v>21.83625</v>
      </c>
      <c r="M51" s="508"/>
    </row>
    <row r="52" spans="1:13" ht="22.5" customHeight="1">
      <c r="A52" s="115" t="s">
        <v>338</v>
      </c>
      <c r="B52" s="116"/>
      <c r="C52" s="537">
        <f>SUM(C53:C55)</f>
        <v>47586</v>
      </c>
      <c r="D52" s="107">
        <f>SUM(D53:D55)</f>
        <v>3</v>
      </c>
      <c r="E52" s="513">
        <f t="shared" si="6"/>
        <v>6.304375236414072</v>
      </c>
      <c r="F52" s="514">
        <f t="shared" si="7"/>
        <v>158.62</v>
      </c>
      <c r="G52" s="107">
        <f>SUM(G53:G55)</f>
        <v>31</v>
      </c>
      <c r="H52" s="513">
        <f t="shared" si="8"/>
        <v>65.14521077627873</v>
      </c>
      <c r="I52" s="514">
        <f t="shared" si="9"/>
        <v>15.35032258064516</v>
      </c>
      <c r="J52" s="107">
        <f>SUM(J53:J55)</f>
        <v>16</v>
      </c>
      <c r="K52" s="513">
        <f t="shared" si="10"/>
        <v>33.62333459420838</v>
      </c>
      <c r="L52" s="515">
        <f t="shared" si="11"/>
        <v>29.74125</v>
      </c>
      <c r="M52" s="508"/>
    </row>
    <row r="53" spans="1:13" ht="22.5" customHeight="1">
      <c r="A53" s="104"/>
      <c r="B53" s="117" t="s">
        <v>718</v>
      </c>
      <c r="C53" s="118">
        <v>13989</v>
      </c>
      <c r="D53" s="119">
        <v>0</v>
      </c>
      <c r="E53" s="513">
        <f t="shared" si="6"/>
        <v>0</v>
      </c>
      <c r="F53" s="539" t="s">
        <v>332</v>
      </c>
      <c r="G53" s="119">
        <v>6</v>
      </c>
      <c r="H53" s="513">
        <f t="shared" si="8"/>
        <v>42.89084280506112</v>
      </c>
      <c r="I53" s="514">
        <f t="shared" si="9"/>
        <v>23.315</v>
      </c>
      <c r="J53" s="119">
        <v>4</v>
      </c>
      <c r="K53" s="513">
        <f t="shared" si="10"/>
        <v>28.593895203374082</v>
      </c>
      <c r="L53" s="515">
        <f t="shared" si="11"/>
        <v>34.9725</v>
      </c>
      <c r="M53" s="508"/>
    </row>
    <row r="54" spans="1:13" ht="22.5" customHeight="1">
      <c r="A54" s="104"/>
      <c r="B54" s="117" t="s">
        <v>719</v>
      </c>
      <c r="C54" s="118">
        <v>20699</v>
      </c>
      <c r="D54" s="107">
        <v>2</v>
      </c>
      <c r="E54" s="513">
        <f t="shared" si="6"/>
        <v>9.66230252669211</v>
      </c>
      <c r="F54" s="514">
        <f t="shared" si="7"/>
        <v>103.495</v>
      </c>
      <c r="G54" s="107">
        <v>16</v>
      </c>
      <c r="H54" s="513">
        <f t="shared" si="8"/>
        <v>77.29842021353689</v>
      </c>
      <c r="I54" s="514">
        <f t="shared" si="9"/>
        <v>12.936875</v>
      </c>
      <c r="J54" s="107">
        <v>9</v>
      </c>
      <c r="K54" s="513">
        <f t="shared" si="10"/>
        <v>43.480361370114494</v>
      </c>
      <c r="L54" s="515">
        <f t="shared" si="11"/>
        <v>22.998888888888885</v>
      </c>
      <c r="M54" s="508"/>
    </row>
    <row r="55" spans="1:13" ht="22.5" customHeight="1">
      <c r="A55" s="104"/>
      <c r="B55" s="117" t="s">
        <v>720</v>
      </c>
      <c r="C55" s="118">
        <v>12898</v>
      </c>
      <c r="D55" s="107">
        <v>1</v>
      </c>
      <c r="E55" s="513">
        <f t="shared" si="6"/>
        <v>7.753140021708792</v>
      </c>
      <c r="F55" s="514">
        <f t="shared" si="7"/>
        <v>128.98</v>
      </c>
      <c r="G55" s="107">
        <v>9</v>
      </c>
      <c r="H55" s="513">
        <f>G55/C55*100000</f>
        <v>69.77826019537913</v>
      </c>
      <c r="I55" s="514">
        <f>C55/G55/100</f>
        <v>14.331111111111111</v>
      </c>
      <c r="J55" s="107">
        <v>3</v>
      </c>
      <c r="K55" s="513">
        <f>J55/C55*100000</f>
        <v>23.259420065126374</v>
      </c>
      <c r="L55" s="515">
        <f>C55/J55/100</f>
        <v>42.99333333333333</v>
      </c>
      <c r="M55" s="508"/>
    </row>
    <row r="56" spans="1:13" ht="22.5" customHeight="1">
      <c r="A56" s="115" t="s">
        <v>627</v>
      </c>
      <c r="B56" s="116"/>
      <c r="C56" s="543">
        <f>SUM(C57:C59)</f>
        <v>126969</v>
      </c>
      <c r="D56" s="505">
        <f>SUM(D57:D59)</f>
        <v>9</v>
      </c>
      <c r="E56" s="544">
        <f t="shared" si="6"/>
        <v>7.088344399026534</v>
      </c>
      <c r="F56" s="545">
        <f t="shared" si="7"/>
        <v>141.07666666666665</v>
      </c>
      <c r="G56" s="505">
        <f>SUM(G57:G59)</f>
        <v>87</v>
      </c>
      <c r="H56" s="546">
        <f t="shared" si="8"/>
        <v>68.52066252392316</v>
      </c>
      <c r="I56" s="546">
        <f t="shared" si="9"/>
        <v>14.594137931034483</v>
      </c>
      <c r="J56" s="545">
        <f>SUM(J57:J59)</f>
        <v>49</v>
      </c>
      <c r="K56" s="546">
        <f t="shared" si="10"/>
        <v>38.592097283588906</v>
      </c>
      <c r="L56" s="547">
        <f t="shared" si="11"/>
        <v>25.91204081632653</v>
      </c>
      <c r="M56" s="508"/>
    </row>
    <row r="57" spans="1:13" ht="22.5" customHeight="1">
      <c r="A57" s="104"/>
      <c r="B57" s="117" t="s">
        <v>628</v>
      </c>
      <c r="C57" s="101">
        <v>88586</v>
      </c>
      <c r="D57" s="132">
        <v>4</v>
      </c>
      <c r="E57" s="538">
        <f t="shared" si="6"/>
        <v>4.515386178402908</v>
      </c>
      <c r="F57" s="548">
        <f t="shared" si="7"/>
        <v>221.465</v>
      </c>
      <c r="G57" s="133">
        <v>62</v>
      </c>
      <c r="H57" s="134">
        <f t="shared" si="8"/>
        <v>69.98848576524507</v>
      </c>
      <c r="I57" s="134">
        <f t="shared" si="9"/>
        <v>14.288064516129031</v>
      </c>
      <c r="J57" s="134">
        <v>35</v>
      </c>
      <c r="K57" s="134">
        <f t="shared" si="10"/>
        <v>39.50962906102544</v>
      </c>
      <c r="L57" s="549">
        <f t="shared" si="11"/>
        <v>25.310285714285715</v>
      </c>
      <c r="M57" s="508"/>
    </row>
    <row r="58" spans="1:13" ht="22.5" customHeight="1">
      <c r="A58" s="104"/>
      <c r="B58" s="117" t="s">
        <v>341</v>
      </c>
      <c r="C58" s="101">
        <v>21137</v>
      </c>
      <c r="D58" s="132">
        <v>2</v>
      </c>
      <c r="E58" s="538">
        <f t="shared" si="6"/>
        <v>9.462080711548468</v>
      </c>
      <c r="F58" s="548">
        <f t="shared" si="7"/>
        <v>105.685</v>
      </c>
      <c r="G58" s="133">
        <v>13</v>
      </c>
      <c r="H58" s="134">
        <f t="shared" si="8"/>
        <v>61.50352462506505</v>
      </c>
      <c r="I58" s="134">
        <f t="shared" si="9"/>
        <v>16.25923076923077</v>
      </c>
      <c r="J58" s="134">
        <v>8</v>
      </c>
      <c r="K58" s="134">
        <f t="shared" si="10"/>
        <v>37.848322846193874</v>
      </c>
      <c r="L58" s="549">
        <f t="shared" si="11"/>
        <v>26.42125</v>
      </c>
      <c r="M58" s="508"/>
    </row>
    <row r="59" spans="1:13" ht="22.5" customHeight="1">
      <c r="A59" s="109"/>
      <c r="B59" s="120" t="s">
        <v>342</v>
      </c>
      <c r="C59" s="135">
        <v>17246</v>
      </c>
      <c r="D59" s="136">
        <v>3</v>
      </c>
      <c r="E59" s="550">
        <f t="shared" si="6"/>
        <v>17.39533804940276</v>
      </c>
      <c r="F59" s="551">
        <f t="shared" si="7"/>
        <v>57.48666666666667</v>
      </c>
      <c r="G59" s="137">
        <v>12</v>
      </c>
      <c r="H59" s="138">
        <f t="shared" si="8"/>
        <v>69.58135219761104</v>
      </c>
      <c r="I59" s="138">
        <f t="shared" si="9"/>
        <v>14.371666666666668</v>
      </c>
      <c r="J59" s="138">
        <v>6</v>
      </c>
      <c r="K59" s="138">
        <f t="shared" si="10"/>
        <v>34.79067609880552</v>
      </c>
      <c r="L59" s="552">
        <f t="shared" si="11"/>
        <v>28.743333333333336</v>
      </c>
      <c r="M59" s="508"/>
    </row>
    <row r="60" spans="1:13" ht="22.5" customHeight="1">
      <c r="A60" s="115" t="s">
        <v>343</v>
      </c>
      <c r="B60" s="116"/>
      <c r="C60" s="118">
        <f>SUM(C61:C62)</f>
        <v>62422</v>
      </c>
      <c r="D60" s="107">
        <f aca="true" t="shared" si="12" ref="D60:L60">SUM(D61:D62)</f>
        <v>5</v>
      </c>
      <c r="E60" s="544">
        <f t="shared" si="6"/>
        <v>8.00999647560155</v>
      </c>
      <c r="F60" s="548">
        <f t="shared" si="7"/>
        <v>124.844</v>
      </c>
      <c r="G60" s="107">
        <f t="shared" si="12"/>
        <v>47</v>
      </c>
      <c r="H60" s="134">
        <f t="shared" si="12"/>
        <v>149.88986843855147</v>
      </c>
      <c r="I60" s="134">
        <f t="shared" si="12"/>
        <v>26.738388888888892</v>
      </c>
      <c r="J60" s="134">
        <f t="shared" si="12"/>
        <v>27</v>
      </c>
      <c r="K60" s="134">
        <f t="shared" si="12"/>
        <v>85.08897966459935</v>
      </c>
      <c r="L60" s="549">
        <f t="shared" si="12"/>
        <v>48.214882352941174</v>
      </c>
      <c r="M60" s="508"/>
    </row>
    <row r="61" spans="1:13" ht="22.5" customHeight="1">
      <c r="A61" s="104"/>
      <c r="B61" s="117" t="s">
        <v>344</v>
      </c>
      <c r="C61" s="118">
        <v>27919</v>
      </c>
      <c r="D61" s="124">
        <v>2</v>
      </c>
      <c r="E61" s="538">
        <f t="shared" si="6"/>
        <v>7.16358035746266</v>
      </c>
      <c r="F61" s="548">
        <f t="shared" si="7"/>
        <v>139.595</v>
      </c>
      <c r="G61" s="107">
        <v>20</v>
      </c>
      <c r="H61" s="134">
        <f>G61/C61*100000</f>
        <v>71.6358035746266</v>
      </c>
      <c r="I61" s="134">
        <f>C61/G61/100</f>
        <v>13.9595</v>
      </c>
      <c r="J61" s="134">
        <v>10</v>
      </c>
      <c r="K61" s="134">
        <f>J61/C61*100000</f>
        <v>35.8179017873133</v>
      </c>
      <c r="L61" s="549">
        <f>C61/J61/100</f>
        <v>27.919</v>
      </c>
      <c r="M61" s="508"/>
    </row>
    <row r="62" spans="1:13" ht="22.5" customHeight="1">
      <c r="A62" s="109"/>
      <c r="B62" s="120" t="s">
        <v>345</v>
      </c>
      <c r="C62" s="139">
        <v>34503</v>
      </c>
      <c r="D62" s="124">
        <v>3</v>
      </c>
      <c r="E62" s="550">
        <f t="shared" si="6"/>
        <v>8.694896095991654</v>
      </c>
      <c r="F62" s="548">
        <f t="shared" si="7"/>
        <v>115.01</v>
      </c>
      <c r="G62" s="107">
        <v>27</v>
      </c>
      <c r="H62" s="134">
        <f>G62/C62*100000</f>
        <v>78.25406486392487</v>
      </c>
      <c r="I62" s="134">
        <f>C62/G62/100</f>
        <v>12.77888888888889</v>
      </c>
      <c r="J62" s="134">
        <v>17</v>
      </c>
      <c r="K62" s="134">
        <f>J62/C62*100000</f>
        <v>49.27107787728604</v>
      </c>
      <c r="L62" s="549">
        <f>C62/J62/100</f>
        <v>20.295882352941177</v>
      </c>
      <c r="M62" s="508"/>
    </row>
    <row r="63" spans="1:13" ht="22.5" customHeight="1">
      <c r="A63" s="115" t="s">
        <v>601</v>
      </c>
      <c r="B63" s="116"/>
      <c r="C63" s="101">
        <f>SUM(C64:C65)</f>
        <v>114837</v>
      </c>
      <c r="D63" s="505">
        <f aca="true" t="shared" si="13" ref="D63:L63">SUM(D64:D65)</f>
        <v>8</v>
      </c>
      <c r="E63" s="544">
        <f t="shared" si="6"/>
        <v>6.966395848028074</v>
      </c>
      <c r="F63" s="545">
        <f t="shared" si="7"/>
        <v>143.54625</v>
      </c>
      <c r="G63" s="505">
        <f t="shared" si="13"/>
        <v>85</v>
      </c>
      <c r="H63" s="546">
        <f t="shared" si="13"/>
        <v>147.88216312756148</v>
      </c>
      <c r="I63" s="546">
        <f t="shared" si="13"/>
        <v>27.049172494172495</v>
      </c>
      <c r="J63" s="546">
        <f t="shared" si="13"/>
        <v>46</v>
      </c>
      <c r="K63" s="546">
        <f t="shared" si="13"/>
        <v>76.93823875955927</v>
      </c>
      <c r="L63" s="547">
        <f t="shared" si="13"/>
        <v>53.903839285714284</v>
      </c>
      <c r="M63" s="508"/>
    </row>
    <row r="64" spans="1:13" ht="22.5" customHeight="1">
      <c r="A64" s="104"/>
      <c r="B64" s="117" t="s">
        <v>629</v>
      </c>
      <c r="C64" s="101">
        <v>44843</v>
      </c>
      <c r="D64" s="568">
        <v>4</v>
      </c>
      <c r="E64" s="538">
        <f t="shared" si="6"/>
        <v>8.920009812010793</v>
      </c>
      <c r="F64" s="548">
        <f t="shared" si="7"/>
        <v>112.1075</v>
      </c>
      <c r="G64" s="133">
        <v>33</v>
      </c>
      <c r="H64" s="134">
        <f>G64/C64*100000</f>
        <v>73.59008094908904</v>
      </c>
      <c r="I64" s="134">
        <f>C64/G64/100</f>
        <v>13.58878787878788</v>
      </c>
      <c r="J64" s="134">
        <v>14</v>
      </c>
      <c r="K64" s="134">
        <f>J64/C64*100000</f>
        <v>31.220034342037774</v>
      </c>
      <c r="L64" s="549">
        <f>C64/J64/100</f>
        <v>32.03071428571428</v>
      </c>
      <c r="M64" s="508"/>
    </row>
    <row r="65" spans="1:13" ht="22.5" customHeight="1">
      <c r="A65" s="109"/>
      <c r="B65" s="120" t="s">
        <v>630</v>
      </c>
      <c r="C65" s="135">
        <v>69994</v>
      </c>
      <c r="D65" s="569">
        <v>4</v>
      </c>
      <c r="E65" s="550">
        <f t="shared" si="6"/>
        <v>5.714775552190187</v>
      </c>
      <c r="F65" s="551">
        <f t="shared" si="7"/>
        <v>174.985</v>
      </c>
      <c r="G65" s="137">
        <v>52</v>
      </c>
      <c r="H65" s="138">
        <f>G65/C65*100000</f>
        <v>74.29208217847244</v>
      </c>
      <c r="I65" s="138">
        <f>C65/G65/100</f>
        <v>13.460384615384614</v>
      </c>
      <c r="J65" s="138">
        <v>32</v>
      </c>
      <c r="K65" s="138">
        <f>J65/C65*100000</f>
        <v>45.7182044175215</v>
      </c>
      <c r="L65" s="552">
        <f>C65/J65/100</f>
        <v>21.873125</v>
      </c>
      <c r="M65" s="508"/>
    </row>
    <row r="66" spans="1:13" ht="22.5" customHeight="1">
      <c r="A66" s="115" t="s">
        <v>631</v>
      </c>
      <c r="B66" s="116"/>
      <c r="C66" s="553">
        <f>SUM(C67:C69)</f>
        <v>149574</v>
      </c>
      <c r="D66" s="107">
        <f>SUM(D67:D69)</f>
        <v>12</v>
      </c>
      <c r="E66" s="538">
        <f t="shared" si="6"/>
        <v>8.022784708572345</v>
      </c>
      <c r="F66" s="548">
        <f t="shared" si="7"/>
        <v>124.645</v>
      </c>
      <c r="G66" s="107">
        <f aca="true" t="shared" si="14" ref="G66:L66">SUM(G67:G69)</f>
        <v>141</v>
      </c>
      <c r="H66" s="134">
        <f t="shared" si="14"/>
        <v>283.40978664484226</v>
      </c>
      <c r="I66" s="134">
        <f t="shared" si="14"/>
        <v>32.445927700348435</v>
      </c>
      <c r="J66" s="134">
        <f t="shared" si="14"/>
        <v>77</v>
      </c>
      <c r="K66" s="134">
        <f t="shared" si="14"/>
        <v>154.1981876717378</v>
      </c>
      <c r="L66" s="549">
        <f t="shared" si="14"/>
        <v>58.79492063492063</v>
      </c>
      <c r="M66" s="508"/>
    </row>
    <row r="67" spans="1:13" ht="22.5" customHeight="1">
      <c r="A67" s="104"/>
      <c r="B67" s="117" t="s">
        <v>721</v>
      </c>
      <c r="C67" s="118">
        <v>49431</v>
      </c>
      <c r="D67" s="124">
        <v>3</v>
      </c>
      <c r="E67" s="538">
        <f t="shared" si="6"/>
        <v>6.069065970747102</v>
      </c>
      <c r="F67" s="548">
        <f t="shared" si="7"/>
        <v>164.77</v>
      </c>
      <c r="G67" s="107">
        <v>56</v>
      </c>
      <c r="H67" s="134">
        <f>G67/C67*100000</f>
        <v>113.2892314539459</v>
      </c>
      <c r="I67" s="134">
        <f>C67/G67/100</f>
        <v>8.826964285714286</v>
      </c>
      <c r="J67" s="134">
        <v>27</v>
      </c>
      <c r="K67" s="134">
        <f>J67/C67*100000</f>
        <v>54.62159373672392</v>
      </c>
      <c r="L67" s="549">
        <f>C67/J67/100</f>
        <v>18.30777777777778</v>
      </c>
      <c r="M67" s="508"/>
    </row>
    <row r="68" spans="1:13" ht="22.5" customHeight="1">
      <c r="A68" s="104"/>
      <c r="B68" s="117" t="s">
        <v>722</v>
      </c>
      <c r="C68" s="118">
        <v>51666</v>
      </c>
      <c r="D68" s="124">
        <v>5</v>
      </c>
      <c r="E68" s="538">
        <f t="shared" si="6"/>
        <v>9.677544226377115</v>
      </c>
      <c r="F68" s="548">
        <f t="shared" si="7"/>
        <v>103.33200000000001</v>
      </c>
      <c r="G68" s="107">
        <v>41</v>
      </c>
      <c r="H68" s="134">
        <f>G68/C68*100000</f>
        <v>79.35586265629233</v>
      </c>
      <c r="I68" s="134">
        <f>C68/G68/100</f>
        <v>12.601463414634146</v>
      </c>
      <c r="J68" s="134">
        <v>28</v>
      </c>
      <c r="K68" s="134">
        <f>J68/C68*100000</f>
        <v>54.19424766771185</v>
      </c>
      <c r="L68" s="549">
        <f>C68/J68/100</f>
        <v>18.452142857142857</v>
      </c>
      <c r="M68" s="508"/>
    </row>
    <row r="69" spans="1:13" ht="22.5" customHeight="1" thickBot="1">
      <c r="A69" s="140"/>
      <c r="B69" s="141" t="s">
        <v>348</v>
      </c>
      <c r="C69" s="142">
        <v>48477</v>
      </c>
      <c r="D69" s="143">
        <v>4</v>
      </c>
      <c r="E69" s="554">
        <f t="shared" si="6"/>
        <v>8.251335684964003</v>
      </c>
      <c r="F69" s="555">
        <f t="shared" si="7"/>
        <v>121.1925</v>
      </c>
      <c r="G69" s="144">
        <v>44</v>
      </c>
      <c r="H69" s="145">
        <f>G69/C69*100000</f>
        <v>90.76469253460404</v>
      </c>
      <c r="I69" s="145">
        <f>C69/G69/100</f>
        <v>11.0175</v>
      </c>
      <c r="J69" s="145">
        <v>22</v>
      </c>
      <c r="K69" s="145">
        <f>J69/C69*100000</f>
        <v>45.38234626730202</v>
      </c>
      <c r="L69" s="556">
        <f>C69/J69/100</f>
        <v>22.035</v>
      </c>
      <c r="M69" s="508"/>
    </row>
    <row r="70" spans="1:12" ht="19.5" customHeight="1">
      <c r="A70" s="146"/>
      <c r="B70" s="146"/>
      <c r="C70" s="146"/>
      <c r="D70" s="146"/>
      <c r="E70" s="146"/>
      <c r="F70" s="146"/>
      <c r="G70" s="146"/>
      <c r="H70" s="146"/>
      <c r="I70" s="146"/>
      <c r="J70" s="146"/>
      <c r="K70" s="146"/>
      <c r="L70" s="146"/>
    </row>
    <row r="71" spans="1:12" ht="19.5" customHeight="1">
      <c r="A71" s="146"/>
      <c r="B71" s="146"/>
      <c r="C71" s="570">
        <f>SUM(C9,C19:C23,C27,C30:C31,C36,C43,C48,C52,C56,C60,C63,C66)</f>
        <v>5592939</v>
      </c>
      <c r="D71" s="146"/>
      <c r="E71" s="146"/>
      <c r="F71" s="146"/>
      <c r="G71" s="146"/>
      <c r="H71" s="146"/>
      <c r="I71" s="146"/>
      <c r="J71" s="146"/>
      <c r="K71" s="146"/>
      <c r="L71" s="146"/>
    </row>
    <row r="72" spans="1:12" ht="19.5" customHeight="1">
      <c r="A72" s="146"/>
      <c r="B72" s="146"/>
      <c r="C72" s="146"/>
      <c r="D72" s="146"/>
      <c r="E72" s="146"/>
      <c r="F72" s="146"/>
      <c r="G72" s="146"/>
      <c r="H72" s="146"/>
      <c r="I72" s="146"/>
      <c r="J72" s="146"/>
      <c r="K72" s="146"/>
      <c r="L72" s="146"/>
    </row>
    <row r="73" spans="1:12" ht="19.5" customHeight="1">
      <c r="A73" s="146"/>
      <c r="B73" s="146"/>
      <c r="C73" s="146"/>
      <c r="D73" s="146"/>
      <c r="E73" s="146"/>
      <c r="F73" s="146"/>
      <c r="G73" s="146"/>
      <c r="H73" s="146"/>
      <c r="I73" s="146"/>
      <c r="J73" s="146"/>
      <c r="K73" s="146"/>
      <c r="L73" s="146"/>
    </row>
    <row r="74" spans="1:12" ht="19.5" customHeight="1">
      <c r="A74" s="146"/>
      <c r="B74" s="146"/>
      <c r="C74" s="146"/>
      <c r="D74" s="146"/>
      <c r="E74" s="146"/>
      <c r="F74" s="146"/>
      <c r="G74" s="146"/>
      <c r="H74" s="146"/>
      <c r="I74" s="146"/>
      <c r="J74" s="146"/>
      <c r="K74" s="146"/>
      <c r="L74" s="146"/>
    </row>
    <row r="75" spans="1:12" ht="19.5" customHeight="1">
      <c r="A75" s="146"/>
      <c r="B75" s="146"/>
      <c r="C75" s="146"/>
      <c r="D75" s="146"/>
      <c r="E75" s="146"/>
      <c r="F75" s="146"/>
      <c r="G75" s="146"/>
      <c r="H75" s="146"/>
      <c r="I75" s="146"/>
      <c r="J75" s="146"/>
      <c r="K75" s="146"/>
      <c r="L75" s="146"/>
    </row>
    <row r="76" spans="1:12" ht="19.5" customHeight="1">
      <c r="A76" s="146"/>
      <c r="B76" s="146"/>
      <c r="C76" s="146"/>
      <c r="D76" s="146"/>
      <c r="E76" s="146"/>
      <c r="F76" s="146"/>
      <c r="G76" s="146"/>
      <c r="H76" s="146"/>
      <c r="I76" s="146"/>
      <c r="J76" s="146"/>
      <c r="K76" s="146"/>
      <c r="L76" s="146"/>
    </row>
    <row r="77" spans="1:12" ht="19.5" customHeight="1">
      <c r="A77" s="146"/>
      <c r="B77" s="146"/>
      <c r="C77" s="146"/>
      <c r="D77" s="146"/>
      <c r="E77" s="146"/>
      <c r="F77" s="146"/>
      <c r="G77" s="146"/>
      <c r="H77" s="146"/>
      <c r="I77" s="146"/>
      <c r="J77" s="146"/>
      <c r="K77" s="146"/>
      <c r="L77" s="146"/>
    </row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</sheetData>
  <mergeCells count="6">
    <mergeCell ref="D2:F2"/>
    <mergeCell ref="G2:I2"/>
    <mergeCell ref="J2:L2"/>
    <mergeCell ref="D3:D4"/>
    <mergeCell ref="G3:G4"/>
    <mergeCell ref="J3:J4"/>
  </mergeCells>
  <printOptions/>
  <pageMargins left="0.56" right="0.3" top="0.65" bottom="0.45" header="0.21" footer="0.11"/>
  <pageSetup horizontalDpi="1200" verticalDpi="1200" orientation="portrait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70"/>
  <sheetViews>
    <sheetView zoomScale="75" zoomScaleNormal="75" workbookViewId="0" topLeftCell="A1">
      <selection activeCell="G21" sqref="G21"/>
    </sheetView>
  </sheetViews>
  <sheetFormatPr defaultColWidth="10.75390625" defaultRowHeight="14.25"/>
  <cols>
    <col min="1" max="1" width="11.125" style="467" customWidth="1"/>
    <col min="2" max="2" width="13.125" style="467" customWidth="1"/>
    <col min="3" max="11" width="12.125" style="467" customWidth="1"/>
    <col min="12" max="24" width="10.125" style="467" customWidth="1"/>
    <col min="25" max="16384" width="10.75390625" style="467" customWidth="1"/>
  </cols>
  <sheetData>
    <row r="1" spans="1:24" s="454" customFormat="1" ht="39.75" customHeight="1" thickBot="1">
      <c r="A1" s="147" t="s">
        <v>349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9"/>
      <c r="U1" s="149" t="s">
        <v>723</v>
      </c>
      <c r="V1" s="148"/>
      <c r="W1" s="148"/>
      <c r="X1" s="148"/>
    </row>
    <row r="2" spans="1:24" s="454" customFormat="1" ht="24" customHeight="1">
      <c r="A2" s="69"/>
      <c r="B2" s="70"/>
      <c r="C2" s="1321" t="s">
        <v>633</v>
      </c>
      <c r="D2" s="1322"/>
      <c r="E2" s="1322"/>
      <c r="F2" s="1322"/>
      <c r="G2" s="1322"/>
      <c r="H2" s="1322"/>
      <c r="I2" s="1322"/>
      <c r="J2" s="1322"/>
      <c r="K2" s="1323"/>
      <c r="L2" s="1324" t="s">
        <v>350</v>
      </c>
      <c r="M2" s="1325"/>
      <c r="N2" s="1325"/>
      <c r="O2" s="1325"/>
      <c r="P2" s="1325"/>
      <c r="Q2" s="1325"/>
      <c r="R2" s="1325"/>
      <c r="S2" s="1325"/>
      <c r="T2" s="1325"/>
      <c r="U2" s="1325"/>
      <c r="V2" s="1325"/>
      <c r="W2" s="1325"/>
      <c r="X2" s="1326"/>
    </row>
    <row r="3" spans="1:24" s="454" customFormat="1" ht="17.25" customHeight="1">
      <c r="A3" s="1327" t="s">
        <v>315</v>
      </c>
      <c r="B3" s="1329" t="s">
        <v>316</v>
      </c>
      <c r="C3" s="1331" t="s">
        <v>351</v>
      </c>
      <c r="D3" s="1332"/>
      <c r="E3" s="1332"/>
      <c r="F3" s="1332"/>
      <c r="G3" s="151" t="s">
        <v>352</v>
      </c>
      <c r="H3" s="1332" t="s">
        <v>353</v>
      </c>
      <c r="I3" s="1332"/>
      <c r="J3" s="1335"/>
      <c r="K3" s="1338" t="s">
        <v>354</v>
      </c>
      <c r="L3" s="1341" t="s">
        <v>355</v>
      </c>
      <c r="M3" s="1341"/>
      <c r="N3" s="1341"/>
      <c r="O3" s="1341"/>
      <c r="P3" s="1341"/>
      <c r="Q3" s="1341"/>
      <c r="R3" s="1342" t="s">
        <v>356</v>
      </c>
      <c r="S3" s="1345" t="s">
        <v>357</v>
      </c>
      <c r="T3" s="1341"/>
      <c r="U3" s="1341"/>
      <c r="V3" s="1341"/>
      <c r="W3" s="1341"/>
      <c r="X3" s="1346"/>
    </row>
    <row r="4" spans="1:24" s="454" customFormat="1" ht="15.75" customHeight="1">
      <c r="A4" s="1328"/>
      <c r="B4" s="1330"/>
      <c r="C4" s="1333"/>
      <c r="D4" s="1334"/>
      <c r="E4" s="1334"/>
      <c r="F4" s="1334"/>
      <c r="G4" s="153" t="s">
        <v>358</v>
      </c>
      <c r="H4" s="1336"/>
      <c r="I4" s="1336"/>
      <c r="J4" s="1337"/>
      <c r="K4" s="1339"/>
      <c r="L4" s="1336"/>
      <c r="M4" s="1336"/>
      <c r="N4" s="1336"/>
      <c r="O4" s="1336"/>
      <c r="P4" s="1336"/>
      <c r="Q4" s="1336"/>
      <c r="R4" s="1343"/>
      <c r="S4" s="1347"/>
      <c r="T4" s="1336"/>
      <c r="U4" s="1336"/>
      <c r="V4" s="1336"/>
      <c r="W4" s="1336"/>
      <c r="X4" s="1348"/>
    </row>
    <row r="5" spans="1:24" s="454" customFormat="1" ht="24" customHeight="1" thickBot="1">
      <c r="A5" s="79"/>
      <c r="B5" s="80"/>
      <c r="C5" s="155" t="s">
        <v>634</v>
      </c>
      <c r="D5" s="156" t="s">
        <v>635</v>
      </c>
      <c r="E5" s="157" t="s">
        <v>636</v>
      </c>
      <c r="F5" s="156" t="s">
        <v>637</v>
      </c>
      <c r="G5" s="158" t="s">
        <v>359</v>
      </c>
      <c r="H5" s="159" t="s">
        <v>360</v>
      </c>
      <c r="I5" s="156" t="s">
        <v>361</v>
      </c>
      <c r="J5" s="160" t="s">
        <v>362</v>
      </c>
      <c r="K5" s="1340"/>
      <c r="L5" s="159" t="s">
        <v>638</v>
      </c>
      <c r="M5" s="82" t="s">
        <v>639</v>
      </c>
      <c r="N5" s="161" t="s">
        <v>363</v>
      </c>
      <c r="O5" s="162" t="s">
        <v>640</v>
      </c>
      <c r="P5" s="163" t="s">
        <v>268</v>
      </c>
      <c r="Q5" s="164" t="s">
        <v>269</v>
      </c>
      <c r="R5" s="1344"/>
      <c r="S5" s="164" t="s">
        <v>641</v>
      </c>
      <c r="T5" s="82" t="s">
        <v>642</v>
      </c>
      <c r="U5" s="161" t="s">
        <v>363</v>
      </c>
      <c r="V5" s="82" t="s">
        <v>640</v>
      </c>
      <c r="W5" s="156" t="s">
        <v>268</v>
      </c>
      <c r="X5" s="84" t="s">
        <v>269</v>
      </c>
    </row>
    <row r="6" spans="1:24" ht="18.75" customHeight="1">
      <c r="A6" s="92"/>
      <c r="B6" s="74" t="s">
        <v>707</v>
      </c>
      <c r="C6" s="165">
        <v>352</v>
      </c>
      <c r="D6" s="166">
        <v>32</v>
      </c>
      <c r="E6" s="167">
        <v>0</v>
      </c>
      <c r="F6" s="166">
        <v>320</v>
      </c>
      <c r="G6" s="167">
        <v>171</v>
      </c>
      <c r="H6" s="168">
        <v>4771</v>
      </c>
      <c r="I6" s="166">
        <v>425</v>
      </c>
      <c r="J6" s="167">
        <v>4346</v>
      </c>
      <c r="K6" s="169">
        <v>2872</v>
      </c>
      <c r="L6" s="165">
        <v>65117</v>
      </c>
      <c r="M6" s="166">
        <v>11945</v>
      </c>
      <c r="N6" s="167">
        <v>48</v>
      </c>
      <c r="O6" s="170">
        <v>505</v>
      </c>
      <c r="P6" s="167">
        <v>14462</v>
      </c>
      <c r="Q6" s="171">
        <v>38157</v>
      </c>
      <c r="R6" s="172">
        <v>10137</v>
      </c>
      <c r="S6" s="171">
        <v>54980</v>
      </c>
      <c r="T6" s="166">
        <v>1808</v>
      </c>
      <c r="U6" s="167">
        <v>48</v>
      </c>
      <c r="V6" s="166">
        <v>505</v>
      </c>
      <c r="W6" s="166">
        <v>14462</v>
      </c>
      <c r="X6" s="173">
        <v>38157</v>
      </c>
    </row>
    <row r="7" spans="1:24" ht="18.75" customHeight="1">
      <c r="A7" s="174"/>
      <c r="B7" s="74">
        <v>17</v>
      </c>
      <c r="C7" s="166">
        <v>350</v>
      </c>
      <c r="D7" s="166">
        <v>32</v>
      </c>
      <c r="E7" s="175">
        <v>0</v>
      </c>
      <c r="F7" s="166">
        <v>318</v>
      </c>
      <c r="G7" s="167">
        <v>174</v>
      </c>
      <c r="H7" s="166">
        <v>4800</v>
      </c>
      <c r="I7" s="166">
        <v>391</v>
      </c>
      <c r="J7" s="167">
        <v>4409</v>
      </c>
      <c r="K7" s="176">
        <v>2863</v>
      </c>
      <c r="L7" s="165">
        <v>64908</v>
      </c>
      <c r="M7" s="166">
        <v>11955</v>
      </c>
      <c r="N7" s="167">
        <v>44</v>
      </c>
      <c r="O7" s="170">
        <v>452</v>
      </c>
      <c r="P7" s="167">
        <v>14668</v>
      </c>
      <c r="Q7" s="171">
        <v>37789</v>
      </c>
      <c r="R7" s="172">
        <v>10578</v>
      </c>
      <c r="S7" s="171">
        <v>54330</v>
      </c>
      <c r="T7" s="166">
        <v>1377</v>
      </c>
      <c r="U7" s="167">
        <v>44</v>
      </c>
      <c r="V7" s="166">
        <v>452</v>
      </c>
      <c r="W7" s="166">
        <v>14668</v>
      </c>
      <c r="X7" s="173">
        <v>37789</v>
      </c>
    </row>
    <row r="8" spans="1:24" s="501" customFormat="1" ht="22.5" customHeight="1">
      <c r="A8" s="73"/>
      <c r="B8" s="177">
        <v>18</v>
      </c>
      <c r="C8" s="957">
        <f aca="true" t="shared" si="0" ref="C8:X8">SUM(C10,C20,C21,C22,C23,C24,C28,C31,C32,C37,C44,C49,C53,C57,C61,C64,C67)</f>
        <v>353</v>
      </c>
      <c r="D8" s="958">
        <f t="shared" si="0"/>
        <v>32</v>
      </c>
      <c r="E8" s="957">
        <f t="shared" si="0"/>
        <v>0</v>
      </c>
      <c r="F8" s="957">
        <f t="shared" si="0"/>
        <v>321</v>
      </c>
      <c r="G8" s="957">
        <f t="shared" si="0"/>
        <v>170</v>
      </c>
      <c r="H8" s="957">
        <f t="shared" si="0"/>
        <v>4851</v>
      </c>
      <c r="I8" s="957">
        <f t="shared" si="0"/>
        <v>379</v>
      </c>
      <c r="J8" s="957">
        <f t="shared" si="0"/>
        <v>4472</v>
      </c>
      <c r="K8" s="957">
        <f t="shared" si="0"/>
        <v>2886</v>
      </c>
      <c r="L8" s="957">
        <f t="shared" si="0"/>
        <v>64972</v>
      </c>
      <c r="M8" s="957">
        <f t="shared" si="0"/>
        <v>11883</v>
      </c>
      <c r="N8" s="957">
        <f t="shared" si="0"/>
        <v>44</v>
      </c>
      <c r="O8" s="957">
        <f t="shared" si="0"/>
        <v>441</v>
      </c>
      <c r="P8" s="957">
        <f t="shared" si="0"/>
        <v>14608</v>
      </c>
      <c r="Q8" s="957">
        <f t="shared" si="0"/>
        <v>37996</v>
      </c>
      <c r="R8" s="957">
        <f t="shared" si="0"/>
        <v>10135</v>
      </c>
      <c r="S8" s="957">
        <f t="shared" si="0"/>
        <v>54837</v>
      </c>
      <c r="T8" s="957">
        <f t="shared" si="0"/>
        <v>1748</v>
      </c>
      <c r="U8" s="957">
        <f t="shared" si="0"/>
        <v>44</v>
      </c>
      <c r="V8" s="957">
        <f t="shared" si="0"/>
        <v>441</v>
      </c>
      <c r="W8" s="957">
        <f t="shared" si="0"/>
        <v>14608</v>
      </c>
      <c r="X8" s="959">
        <f t="shared" si="0"/>
        <v>37996</v>
      </c>
    </row>
    <row r="9" spans="1:24" ht="15" customHeight="1">
      <c r="A9" s="98"/>
      <c r="B9" s="74"/>
      <c r="C9" s="188"/>
      <c r="D9" s="502"/>
      <c r="E9" s="188"/>
      <c r="F9" s="188"/>
      <c r="G9" s="189"/>
      <c r="H9" s="119"/>
      <c r="I9" s="188"/>
      <c r="J9" s="190"/>
      <c r="K9" s="191"/>
      <c r="L9" s="502"/>
      <c r="M9" s="188"/>
      <c r="N9" s="189"/>
      <c r="O9" s="192"/>
      <c r="P9" s="189"/>
      <c r="Q9" s="192"/>
      <c r="R9" s="119"/>
      <c r="S9" s="119"/>
      <c r="T9" s="193"/>
      <c r="U9" s="189"/>
      <c r="V9" s="188"/>
      <c r="W9" s="188"/>
      <c r="X9" s="194"/>
    </row>
    <row r="10" spans="1:24" ht="18.75" customHeight="1">
      <c r="A10" s="102" t="s">
        <v>320</v>
      </c>
      <c r="B10" s="178" t="s">
        <v>724</v>
      </c>
      <c r="C10" s="973">
        <f aca="true" t="shared" si="1" ref="C10:C70">D10+E10+F10</f>
        <v>107</v>
      </c>
      <c r="D10" s="980">
        <f>SUM(D11:D19)</f>
        <v>11</v>
      </c>
      <c r="E10" s="973">
        <f aca="true" t="shared" si="2" ref="E10:J10">SUM(E11:E19)</f>
        <v>0</v>
      </c>
      <c r="F10" s="973">
        <f t="shared" si="2"/>
        <v>96</v>
      </c>
      <c r="G10" s="1056">
        <f t="shared" si="2"/>
        <v>44</v>
      </c>
      <c r="H10" s="980">
        <f t="shared" si="2"/>
        <v>1559</v>
      </c>
      <c r="I10" s="973">
        <f t="shared" si="2"/>
        <v>98</v>
      </c>
      <c r="J10" s="1057">
        <f t="shared" si="2"/>
        <v>1461</v>
      </c>
      <c r="K10" s="984">
        <f>SUM(K11:K19)</f>
        <v>898</v>
      </c>
      <c r="L10" s="970">
        <f aca="true" t="shared" si="3" ref="L10:R10">SUM(L11:L19)</f>
        <v>18952</v>
      </c>
      <c r="M10" s="973">
        <f t="shared" si="3"/>
        <v>3677</v>
      </c>
      <c r="N10" s="1056">
        <f t="shared" si="3"/>
        <v>10</v>
      </c>
      <c r="O10" s="1058">
        <f t="shared" si="3"/>
        <v>100</v>
      </c>
      <c r="P10" s="1056">
        <f>SUM(P11:P19)</f>
        <v>3514</v>
      </c>
      <c r="Q10" s="1058">
        <f t="shared" si="3"/>
        <v>11651</v>
      </c>
      <c r="R10" s="980">
        <f t="shared" si="3"/>
        <v>3235</v>
      </c>
      <c r="S10" s="980">
        <f aca="true" t="shared" si="4" ref="S10:S43">SUM(T10:X10)</f>
        <v>15717</v>
      </c>
      <c r="T10" s="1059">
        <f>SUM(T11:T19)</f>
        <v>442</v>
      </c>
      <c r="U10" s="1056">
        <f>SUM(U11:U19)</f>
        <v>10</v>
      </c>
      <c r="V10" s="973">
        <f>SUM(V11:V19)</f>
        <v>100</v>
      </c>
      <c r="W10" s="973">
        <f>SUM(W11:W19)</f>
        <v>3514</v>
      </c>
      <c r="X10" s="1060">
        <f>SUM(X11:X19)</f>
        <v>11651</v>
      </c>
    </row>
    <row r="11" spans="1:24" ht="18.75" customHeight="1">
      <c r="A11" s="104"/>
      <c r="B11" s="105" t="s">
        <v>725</v>
      </c>
      <c r="C11" s="973">
        <f t="shared" si="1"/>
        <v>5</v>
      </c>
      <c r="D11" s="107">
        <v>0</v>
      </c>
      <c r="E11" s="133">
        <v>0</v>
      </c>
      <c r="F11" s="133">
        <v>5</v>
      </c>
      <c r="G11" s="179">
        <v>3</v>
      </c>
      <c r="H11" s="980">
        <f>I11+J11</f>
        <v>218</v>
      </c>
      <c r="I11" s="133">
        <v>22</v>
      </c>
      <c r="J11" s="179">
        <v>196</v>
      </c>
      <c r="K11" s="106">
        <v>127</v>
      </c>
      <c r="L11" s="970">
        <f aca="true" t="shared" si="5" ref="L11:L43">SUM(M11:Q11)</f>
        <v>1072</v>
      </c>
      <c r="M11" s="133">
        <v>0</v>
      </c>
      <c r="N11" s="179">
        <v>0</v>
      </c>
      <c r="O11" s="180">
        <v>0</v>
      </c>
      <c r="P11" s="179">
        <v>265</v>
      </c>
      <c r="Q11" s="180">
        <v>807</v>
      </c>
      <c r="R11" s="107">
        <v>0</v>
      </c>
      <c r="S11" s="980">
        <f t="shared" si="4"/>
        <v>1072</v>
      </c>
      <c r="T11" s="193">
        <v>0</v>
      </c>
      <c r="U11" s="179">
        <v>0</v>
      </c>
      <c r="V11" s="133">
        <v>0</v>
      </c>
      <c r="W11" s="133">
        <v>265</v>
      </c>
      <c r="X11" s="181">
        <v>807</v>
      </c>
    </row>
    <row r="12" spans="1:24" ht="18.75" customHeight="1">
      <c r="A12" s="104"/>
      <c r="B12" s="105" t="s">
        <v>726</v>
      </c>
      <c r="C12" s="973">
        <f t="shared" si="1"/>
        <v>8</v>
      </c>
      <c r="D12" s="107">
        <v>0</v>
      </c>
      <c r="E12" s="133">
        <v>0</v>
      </c>
      <c r="F12" s="133">
        <v>8</v>
      </c>
      <c r="G12" s="179">
        <v>6</v>
      </c>
      <c r="H12" s="980">
        <f aca="true" t="shared" si="6" ref="H12:H69">I12+J12</f>
        <v>170</v>
      </c>
      <c r="I12" s="133">
        <v>9</v>
      </c>
      <c r="J12" s="179">
        <v>161</v>
      </c>
      <c r="K12" s="106">
        <v>86</v>
      </c>
      <c r="L12" s="970">
        <f t="shared" si="5"/>
        <v>977</v>
      </c>
      <c r="M12" s="133">
        <v>0</v>
      </c>
      <c r="N12" s="179">
        <v>0</v>
      </c>
      <c r="O12" s="180">
        <v>0</v>
      </c>
      <c r="P12" s="179">
        <v>392</v>
      </c>
      <c r="Q12" s="180">
        <v>585</v>
      </c>
      <c r="R12" s="107">
        <v>0</v>
      </c>
      <c r="S12" s="980">
        <f t="shared" si="4"/>
        <v>977</v>
      </c>
      <c r="T12" s="193">
        <v>0</v>
      </c>
      <c r="U12" s="179">
        <v>0</v>
      </c>
      <c r="V12" s="133">
        <v>0</v>
      </c>
      <c r="W12" s="133">
        <v>392</v>
      </c>
      <c r="X12" s="181">
        <v>585</v>
      </c>
    </row>
    <row r="13" spans="1:24" ht="18.75" customHeight="1">
      <c r="A13" s="104"/>
      <c r="B13" s="105" t="s">
        <v>727</v>
      </c>
      <c r="C13" s="973">
        <f t="shared" si="1"/>
        <v>11</v>
      </c>
      <c r="D13" s="107">
        <v>1</v>
      </c>
      <c r="E13" s="133">
        <v>0</v>
      </c>
      <c r="F13" s="133">
        <v>10</v>
      </c>
      <c r="G13" s="179">
        <v>4</v>
      </c>
      <c r="H13" s="980">
        <f t="shared" si="6"/>
        <v>143</v>
      </c>
      <c r="I13" s="133">
        <v>9</v>
      </c>
      <c r="J13" s="179">
        <v>134</v>
      </c>
      <c r="K13" s="106">
        <v>72</v>
      </c>
      <c r="L13" s="970">
        <f t="shared" si="5"/>
        <v>1675</v>
      </c>
      <c r="M13" s="133">
        <v>300</v>
      </c>
      <c r="N13" s="179">
        <v>0</v>
      </c>
      <c r="O13" s="180">
        <v>0</v>
      </c>
      <c r="P13" s="179">
        <v>217</v>
      </c>
      <c r="Q13" s="180">
        <v>1158</v>
      </c>
      <c r="R13" s="107">
        <v>300</v>
      </c>
      <c r="S13" s="980">
        <f t="shared" si="4"/>
        <v>1375</v>
      </c>
      <c r="T13" s="193">
        <v>0</v>
      </c>
      <c r="U13" s="179">
        <v>0</v>
      </c>
      <c r="V13" s="133">
        <v>0</v>
      </c>
      <c r="W13" s="133">
        <v>217</v>
      </c>
      <c r="X13" s="181">
        <v>1158</v>
      </c>
    </row>
    <row r="14" spans="1:24" ht="18.75" customHeight="1">
      <c r="A14" s="104"/>
      <c r="B14" s="105" t="s">
        <v>728</v>
      </c>
      <c r="C14" s="973">
        <f t="shared" si="1"/>
        <v>9</v>
      </c>
      <c r="D14" s="107">
        <v>0</v>
      </c>
      <c r="E14" s="133">
        <v>0</v>
      </c>
      <c r="F14" s="133">
        <v>9</v>
      </c>
      <c r="G14" s="179">
        <v>5</v>
      </c>
      <c r="H14" s="980">
        <f t="shared" si="6"/>
        <v>138</v>
      </c>
      <c r="I14" s="133">
        <v>7</v>
      </c>
      <c r="J14" s="179">
        <v>131</v>
      </c>
      <c r="K14" s="106">
        <v>74</v>
      </c>
      <c r="L14" s="970">
        <f t="shared" si="5"/>
        <v>1229</v>
      </c>
      <c r="M14" s="133">
        <v>0</v>
      </c>
      <c r="N14" s="179">
        <v>0</v>
      </c>
      <c r="O14" s="180">
        <v>0</v>
      </c>
      <c r="P14" s="179">
        <v>371</v>
      </c>
      <c r="Q14" s="180">
        <v>858</v>
      </c>
      <c r="R14" s="107">
        <v>0</v>
      </c>
      <c r="S14" s="980">
        <f t="shared" si="4"/>
        <v>1229</v>
      </c>
      <c r="T14" s="193">
        <v>0</v>
      </c>
      <c r="U14" s="179">
        <v>0</v>
      </c>
      <c r="V14" s="133">
        <v>0</v>
      </c>
      <c r="W14" s="133">
        <v>371</v>
      </c>
      <c r="X14" s="181">
        <v>858</v>
      </c>
    </row>
    <row r="15" spans="1:24" ht="18.75" customHeight="1">
      <c r="A15" s="104"/>
      <c r="B15" s="105" t="s">
        <v>729</v>
      </c>
      <c r="C15" s="973">
        <f t="shared" si="1"/>
        <v>11</v>
      </c>
      <c r="D15" s="107">
        <v>0</v>
      </c>
      <c r="E15" s="133">
        <v>0</v>
      </c>
      <c r="F15" s="133">
        <v>11</v>
      </c>
      <c r="G15" s="179">
        <v>6</v>
      </c>
      <c r="H15" s="980">
        <f t="shared" si="6"/>
        <v>140</v>
      </c>
      <c r="I15" s="133">
        <v>12</v>
      </c>
      <c r="J15" s="179">
        <v>128</v>
      </c>
      <c r="K15" s="106">
        <v>80</v>
      </c>
      <c r="L15" s="970">
        <f t="shared" si="5"/>
        <v>1678</v>
      </c>
      <c r="M15" s="133">
        <v>0</v>
      </c>
      <c r="N15" s="179">
        <v>0</v>
      </c>
      <c r="O15" s="180">
        <v>0</v>
      </c>
      <c r="P15" s="179">
        <v>506</v>
      </c>
      <c r="Q15" s="180">
        <v>1172</v>
      </c>
      <c r="R15" s="107">
        <v>0</v>
      </c>
      <c r="S15" s="980">
        <f t="shared" si="4"/>
        <v>1678</v>
      </c>
      <c r="T15" s="193">
        <v>0</v>
      </c>
      <c r="U15" s="179">
        <v>0</v>
      </c>
      <c r="V15" s="133">
        <v>0</v>
      </c>
      <c r="W15" s="133">
        <v>506</v>
      </c>
      <c r="X15" s="181">
        <v>1172</v>
      </c>
    </row>
    <row r="16" spans="1:24" ht="18.75" customHeight="1">
      <c r="A16" s="104"/>
      <c r="B16" s="105" t="s">
        <v>730</v>
      </c>
      <c r="C16" s="973">
        <f t="shared" si="1"/>
        <v>6</v>
      </c>
      <c r="D16" s="107">
        <v>0</v>
      </c>
      <c r="E16" s="133">
        <v>0</v>
      </c>
      <c r="F16" s="133">
        <v>6</v>
      </c>
      <c r="G16" s="179">
        <v>3</v>
      </c>
      <c r="H16" s="980">
        <f t="shared" si="6"/>
        <v>164</v>
      </c>
      <c r="I16" s="133">
        <v>10</v>
      </c>
      <c r="J16" s="179">
        <v>154</v>
      </c>
      <c r="K16" s="106">
        <v>100</v>
      </c>
      <c r="L16" s="970">
        <f t="shared" si="5"/>
        <v>1023</v>
      </c>
      <c r="M16" s="133">
        <v>0</v>
      </c>
      <c r="N16" s="179">
        <v>0</v>
      </c>
      <c r="O16" s="180">
        <v>0</v>
      </c>
      <c r="P16" s="182">
        <v>197</v>
      </c>
      <c r="Q16" s="180">
        <v>826</v>
      </c>
      <c r="R16" s="107">
        <v>0</v>
      </c>
      <c r="S16" s="980">
        <f t="shared" si="4"/>
        <v>1023</v>
      </c>
      <c r="T16" s="193">
        <v>0</v>
      </c>
      <c r="U16" s="179">
        <v>0</v>
      </c>
      <c r="V16" s="133">
        <v>0</v>
      </c>
      <c r="W16" s="133">
        <v>197</v>
      </c>
      <c r="X16" s="181">
        <v>826</v>
      </c>
    </row>
    <row r="17" spans="1:24" ht="18.75" customHeight="1">
      <c r="A17" s="104"/>
      <c r="B17" s="105" t="s">
        <v>731</v>
      </c>
      <c r="C17" s="973">
        <f t="shared" si="1"/>
        <v>19</v>
      </c>
      <c r="D17" s="107">
        <v>4</v>
      </c>
      <c r="E17" s="133">
        <v>0</v>
      </c>
      <c r="F17" s="133">
        <v>15</v>
      </c>
      <c r="G17" s="179">
        <v>7</v>
      </c>
      <c r="H17" s="980">
        <f t="shared" si="6"/>
        <v>141</v>
      </c>
      <c r="I17" s="133">
        <v>12</v>
      </c>
      <c r="J17" s="179">
        <v>129</v>
      </c>
      <c r="K17" s="106">
        <v>99</v>
      </c>
      <c r="L17" s="970">
        <f t="shared" si="5"/>
        <v>3711</v>
      </c>
      <c r="M17" s="133">
        <v>1508</v>
      </c>
      <c r="N17" s="179">
        <v>0</v>
      </c>
      <c r="O17" s="180">
        <v>0</v>
      </c>
      <c r="P17" s="179">
        <v>856</v>
      </c>
      <c r="Q17" s="180">
        <v>1347</v>
      </c>
      <c r="R17" s="107">
        <v>1112</v>
      </c>
      <c r="S17" s="980">
        <f t="shared" si="4"/>
        <v>2599</v>
      </c>
      <c r="T17" s="193">
        <v>396</v>
      </c>
      <c r="U17" s="179">
        <v>0</v>
      </c>
      <c r="V17" s="133">
        <v>0</v>
      </c>
      <c r="W17" s="133">
        <v>856</v>
      </c>
      <c r="X17" s="181">
        <v>1347</v>
      </c>
    </row>
    <row r="18" spans="1:24" ht="18.75" customHeight="1">
      <c r="A18" s="104"/>
      <c r="B18" s="105" t="s">
        <v>732</v>
      </c>
      <c r="C18" s="973">
        <f t="shared" si="1"/>
        <v>21</v>
      </c>
      <c r="D18" s="107">
        <v>0</v>
      </c>
      <c r="E18" s="133">
        <v>0</v>
      </c>
      <c r="F18" s="133">
        <v>21</v>
      </c>
      <c r="G18" s="179">
        <v>6</v>
      </c>
      <c r="H18" s="980">
        <f t="shared" si="6"/>
        <v>284</v>
      </c>
      <c r="I18" s="133">
        <v>8</v>
      </c>
      <c r="J18" s="179">
        <v>276</v>
      </c>
      <c r="K18" s="106">
        <v>178</v>
      </c>
      <c r="L18" s="970">
        <f t="shared" si="5"/>
        <v>3901</v>
      </c>
      <c r="M18" s="133">
        <v>46</v>
      </c>
      <c r="N18" s="179">
        <v>10</v>
      </c>
      <c r="O18" s="180">
        <v>0</v>
      </c>
      <c r="P18" s="179">
        <v>345</v>
      </c>
      <c r="Q18" s="180">
        <v>3500</v>
      </c>
      <c r="R18" s="107">
        <v>0</v>
      </c>
      <c r="S18" s="980">
        <f t="shared" si="4"/>
        <v>3901</v>
      </c>
      <c r="T18" s="193">
        <v>46</v>
      </c>
      <c r="U18" s="179">
        <v>10</v>
      </c>
      <c r="V18" s="133">
        <v>0</v>
      </c>
      <c r="W18" s="133">
        <v>345</v>
      </c>
      <c r="X18" s="181">
        <v>3500</v>
      </c>
    </row>
    <row r="19" spans="1:24" ht="18.75" customHeight="1">
      <c r="A19" s="109"/>
      <c r="B19" s="110" t="s">
        <v>733</v>
      </c>
      <c r="C19" s="973">
        <f t="shared" si="1"/>
        <v>17</v>
      </c>
      <c r="D19" s="107">
        <v>6</v>
      </c>
      <c r="E19" s="133">
        <v>0</v>
      </c>
      <c r="F19" s="133">
        <v>11</v>
      </c>
      <c r="G19" s="179">
        <v>4</v>
      </c>
      <c r="H19" s="980">
        <f t="shared" si="6"/>
        <v>161</v>
      </c>
      <c r="I19" s="133">
        <v>9</v>
      </c>
      <c r="J19" s="179">
        <v>152</v>
      </c>
      <c r="K19" s="106">
        <v>82</v>
      </c>
      <c r="L19" s="970">
        <f t="shared" si="5"/>
        <v>3686</v>
      </c>
      <c r="M19" s="133">
        <v>1823</v>
      </c>
      <c r="N19" s="179">
        <v>0</v>
      </c>
      <c r="O19" s="180">
        <v>100</v>
      </c>
      <c r="P19" s="179">
        <v>365</v>
      </c>
      <c r="Q19" s="180">
        <v>1398</v>
      </c>
      <c r="R19" s="107">
        <v>1823</v>
      </c>
      <c r="S19" s="980">
        <f t="shared" si="4"/>
        <v>1863</v>
      </c>
      <c r="T19" s="201">
        <v>0</v>
      </c>
      <c r="U19" s="179">
        <v>0</v>
      </c>
      <c r="V19" s="133">
        <v>100</v>
      </c>
      <c r="W19" s="133">
        <v>365</v>
      </c>
      <c r="X19" s="181">
        <v>1398</v>
      </c>
    </row>
    <row r="20" spans="1:24" ht="18.75" customHeight="1">
      <c r="A20" s="111" t="s">
        <v>324</v>
      </c>
      <c r="B20" s="112" t="s">
        <v>734</v>
      </c>
      <c r="C20" s="971">
        <f t="shared" si="1"/>
        <v>37</v>
      </c>
      <c r="D20" s="114">
        <v>2</v>
      </c>
      <c r="E20" s="183">
        <v>0</v>
      </c>
      <c r="F20" s="183">
        <v>35</v>
      </c>
      <c r="G20" s="183">
        <v>18</v>
      </c>
      <c r="H20" s="971">
        <f t="shared" si="6"/>
        <v>403</v>
      </c>
      <c r="I20" s="183">
        <v>54</v>
      </c>
      <c r="J20" s="183">
        <v>349</v>
      </c>
      <c r="K20" s="183">
        <v>279</v>
      </c>
      <c r="L20" s="971">
        <f t="shared" si="5"/>
        <v>6159</v>
      </c>
      <c r="M20" s="183">
        <v>982</v>
      </c>
      <c r="N20" s="183">
        <v>6</v>
      </c>
      <c r="O20" s="183">
        <v>0</v>
      </c>
      <c r="P20" s="184">
        <v>1275</v>
      </c>
      <c r="Q20" s="183">
        <v>3896</v>
      </c>
      <c r="R20" s="185">
        <v>497</v>
      </c>
      <c r="S20" s="971">
        <f t="shared" si="4"/>
        <v>5662</v>
      </c>
      <c r="T20" s="503">
        <v>485</v>
      </c>
      <c r="U20" s="183">
        <v>6</v>
      </c>
      <c r="V20" s="183">
        <v>0</v>
      </c>
      <c r="W20" s="183">
        <v>1275</v>
      </c>
      <c r="X20" s="186">
        <v>3896</v>
      </c>
    </row>
    <row r="21" spans="1:24" ht="18.75" customHeight="1">
      <c r="A21" s="111" t="s">
        <v>325</v>
      </c>
      <c r="B21" s="112" t="s">
        <v>735</v>
      </c>
      <c r="C21" s="971">
        <f t="shared" si="1"/>
        <v>26</v>
      </c>
      <c r="D21" s="114">
        <v>0</v>
      </c>
      <c r="E21" s="183">
        <v>0</v>
      </c>
      <c r="F21" s="183">
        <v>26</v>
      </c>
      <c r="G21" s="183">
        <v>18</v>
      </c>
      <c r="H21" s="971">
        <f t="shared" si="6"/>
        <v>485</v>
      </c>
      <c r="I21" s="183">
        <v>31</v>
      </c>
      <c r="J21" s="183">
        <v>454</v>
      </c>
      <c r="K21" s="183">
        <v>245</v>
      </c>
      <c r="L21" s="971">
        <f t="shared" si="5"/>
        <v>4033</v>
      </c>
      <c r="M21" s="183">
        <v>0</v>
      </c>
      <c r="N21" s="183">
        <v>0</v>
      </c>
      <c r="O21" s="183">
        <v>0</v>
      </c>
      <c r="P21" s="184">
        <v>1185</v>
      </c>
      <c r="Q21" s="183">
        <v>2848</v>
      </c>
      <c r="R21" s="185">
        <v>0</v>
      </c>
      <c r="S21" s="971">
        <f t="shared" si="4"/>
        <v>4033</v>
      </c>
      <c r="T21" s="503">
        <v>0</v>
      </c>
      <c r="U21" s="183">
        <v>0</v>
      </c>
      <c r="V21" s="183">
        <v>0</v>
      </c>
      <c r="W21" s="183">
        <v>1185</v>
      </c>
      <c r="X21" s="186">
        <v>2848</v>
      </c>
    </row>
    <row r="22" spans="1:24" ht="18.75" customHeight="1">
      <c r="A22" s="111" t="s">
        <v>326</v>
      </c>
      <c r="B22" s="112" t="s">
        <v>736</v>
      </c>
      <c r="C22" s="971">
        <f t="shared" si="1"/>
        <v>24</v>
      </c>
      <c r="D22" s="114">
        <v>2</v>
      </c>
      <c r="E22" s="183">
        <v>0</v>
      </c>
      <c r="F22" s="183">
        <v>22</v>
      </c>
      <c r="G22" s="183">
        <v>14</v>
      </c>
      <c r="H22" s="971">
        <f t="shared" si="6"/>
        <v>438</v>
      </c>
      <c r="I22" s="183">
        <v>24</v>
      </c>
      <c r="J22" s="183">
        <v>414</v>
      </c>
      <c r="K22" s="183">
        <v>268</v>
      </c>
      <c r="L22" s="971">
        <f t="shared" si="5"/>
        <v>5039</v>
      </c>
      <c r="M22" s="183">
        <v>796</v>
      </c>
      <c r="N22" s="183">
        <v>0</v>
      </c>
      <c r="O22" s="183">
        <v>60</v>
      </c>
      <c r="P22" s="184">
        <v>1148</v>
      </c>
      <c r="Q22" s="183">
        <v>3035</v>
      </c>
      <c r="R22" s="185">
        <v>737</v>
      </c>
      <c r="S22" s="971">
        <f t="shared" si="4"/>
        <v>4302</v>
      </c>
      <c r="T22" s="503">
        <v>59</v>
      </c>
      <c r="U22" s="183">
        <v>0</v>
      </c>
      <c r="V22" s="183">
        <v>60</v>
      </c>
      <c r="W22" s="183">
        <v>1148</v>
      </c>
      <c r="X22" s="186">
        <v>3035</v>
      </c>
    </row>
    <row r="23" spans="1:24" ht="18.75" customHeight="1">
      <c r="A23" s="111" t="s">
        <v>327</v>
      </c>
      <c r="B23" s="112" t="s">
        <v>737</v>
      </c>
      <c r="C23" s="971">
        <f t="shared" si="1"/>
        <v>3</v>
      </c>
      <c r="D23" s="114">
        <v>0</v>
      </c>
      <c r="E23" s="183">
        <v>0</v>
      </c>
      <c r="F23" s="183">
        <v>3</v>
      </c>
      <c r="G23" s="183">
        <v>0</v>
      </c>
      <c r="H23" s="971">
        <f t="shared" si="6"/>
        <v>114</v>
      </c>
      <c r="I23" s="183">
        <v>6</v>
      </c>
      <c r="J23" s="183">
        <v>108</v>
      </c>
      <c r="K23" s="183">
        <v>64</v>
      </c>
      <c r="L23" s="971">
        <f t="shared" si="5"/>
        <v>412</v>
      </c>
      <c r="M23" s="183">
        <v>0</v>
      </c>
      <c r="N23" s="183">
        <v>0</v>
      </c>
      <c r="O23" s="183">
        <v>0</v>
      </c>
      <c r="P23" s="184">
        <v>0</v>
      </c>
      <c r="Q23" s="183">
        <v>412</v>
      </c>
      <c r="R23" s="185">
        <v>0</v>
      </c>
      <c r="S23" s="971">
        <f t="shared" si="4"/>
        <v>412</v>
      </c>
      <c r="T23" s="503">
        <v>0</v>
      </c>
      <c r="U23" s="183">
        <v>0</v>
      </c>
      <c r="V23" s="183">
        <v>0</v>
      </c>
      <c r="W23" s="183">
        <v>0</v>
      </c>
      <c r="X23" s="186">
        <v>412</v>
      </c>
    </row>
    <row r="24" spans="1:24" ht="18.75" customHeight="1">
      <c r="A24" s="115" t="s">
        <v>738</v>
      </c>
      <c r="B24" s="116"/>
      <c r="C24" s="1054">
        <f t="shared" si="1"/>
        <v>18</v>
      </c>
      <c r="D24" s="981">
        <f>SUM(D25:D27)</f>
        <v>0</v>
      </c>
      <c r="E24" s="981">
        <f aca="true" t="shared" si="7" ref="E24:X24">SUM(E25:E27)</f>
        <v>0</v>
      </c>
      <c r="F24" s="981">
        <f t="shared" si="7"/>
        <v>18</v>
      </c>
      <c r="G24" s="981">
        <f t="shared" si="7"/>
        <v>9</v>
      </c>
      <c r="H24" s="981">
        <f t="shared" si="7"/>
        <v>284</v>
      </c>
      <c r="I24" s="981">
        <f t="shared" si="7"/>
        <v>14</v>
      </c>
      <c r="J24" s="981">
        <f t="shared" si="7"/>
        <v>270</v>
      </c>
      <c r="K24" s="1061">
        <f t="shared" si="7"/>
        <v>182</v>
      </c>
      <c r="L24" s="972">
        <f t="shared" si="7"/>
        <v>3986</v>
      </c>
      <c r="M24" s="981">
        <f t="shared" si="7"/>
        <v>256</v>
      </c>
      <c r="N24" s="981">
        <f t="shared" si="7"/>
        <v>0</v>
      </c>
      <c r="O24" s="981">
        <f t="shared" si="7"/>
        <v>0</v>
      </c>
      <c r="P24" s="981">
        <f t="shared" si="7"/>
        <v>1406</v>
      </c>
      <c r="Q24" s="981">
        <f t="shared" si="7"/>
        <v>2324</v>
      </c>
      <c r="R24" s="981">
        <f t="shared" si="7"/>
        <v>0</v>
      </c>
      <c r="S24" s="981">
        <f t="shared" si="7"/>
        <v>3986</v>
      </c>
      <c r="T24" s="981">
        <f t="shared" si="7"/>
        <v>256</v>
      </c>
      <c r="U24" s="981">
        <f t="shared" si="7"/>
        <v>0</v>
      </c>
      <c r="V24" s="981">
        <f t="shared" si="7"/>
        <v>0</v>
      </c>
      <c r="W24" s="981">
        <f t="shared" si="7"/>
        <v>1406</v>
      </c>
      <c r="X24" s="1067">
        <f t="shared" si="7"/>
        <v>2324</v>
      </c>
    </row>
    <row r="25" spans="1:24" ht="18.75" customHeight="1">
      <c r="A25" s="104"/>
      <c r="B25" s="117" t="s">
        <v>739</v>
      </c>
      <c r="C25" s="973">
        <f t="shared" si="1"/>
        <v>8</v>
      </c>
      <c r="D25" s="107">
        <v>0</v>
      </c>
      <c r="E25" s="133">
        <v>0</v>
      </c>
      <c r="F25" s="133">
        <v>8</v>
      </c>
      <c r="G25" s="133">
        <v>3</v>
      </c>
      <c r="H25" s="973">
        <f t="shared" si="6"/>
        <v>164</v>
      </c>
      <c r="I25" s="133">
        <v>9</v>
      </c>
      <c r="J25" s="133">
        <v>155</v>
      </c>
      <c r="K25" s="133">
        <v>104</v>
      </c>
      <c r="L25" s="973">
        <f t="shared" si="5"/>
        <v>1528</v>
      </c>
      <c r="M25" s="133">
        <v>232</v>
      </c>
      <c r="N25" s="133">
        <v>0</v>
      </c>
      <c r="O25" s="133">
        <v>0</v>
      </c>
      <c r="P25" s="187">
        <v>186</v>
      </c>
      <c r="Q25" s="133">
        <v>1110</v>
      </c>
      <c r="R25" s="106">
        <v>0</v>
      </c>
      <c r="S25" s="973">
        <f t="shared" si="4"/>
        <v>1528</v>
      </c>
      <c r="T25" s="193">
        <v>232</v>
      </c>
      <c r="U25" s="133">
        <v>0</v>
      </c>
      <c r="V25" s="133">
        <v>0</v>
      </c>
      <c r="W25" s="133">
        <v>186</v>
      </c>
      <c r="X25" s="181">
        <v>1110</v>
      </c>
    </row>
    <row r="26" spans="1:24" ht="18.75" customHeight="1">
      <c r="A26" s="104"/>
      <c r="B26" s="117" t="s">
        <v>740</v>
      </c>
      <c r="C26" s="973">
        <f t="shared" si="1"/>
        <v>8</v>
      </c>
      <c r="D26" s="119">
        <v>0</v>
      </c>
      <c r="E26" s="188">
        <v>0</v>
      </c>
      <c r="F26" s="188">
        <v>8</v>
      </c>
      <c r="G26" s="189">
        <v>4</v>
      </c>
      <c r="H26" s="980">
        <f t="shared" si="6"/>
        <v>104</v>
      </c>
      <c r="I26" s="188">
        <v>5</v>
      </c>
      <c r="J26" s="190">
        <v>99</v>
      </c>
      <c r="K26" s="191">
        <v>69</v>
      </c>
      <c r="L26" s="970">
        <f t="shared" si="5"/>
        <v>1889</v>
      </c>
      <c r="M26" s="188">
        <v>24</v>
      </c>
      <c r="N26" s="189">
        <v>0</v>
      </c>
      <c r="O26" s="192">
        <v>0</v>
      </c>
      <c r="P26" s="189">
        <v>651</v>
      </c>
      <c r="Q26" s="192">
        <v>1214</v>
      </c>
      <c r="R26" s="119">
        <v>0</v>
      </c>
      <c r="S26" s="980">
        <f t="shared" si="4"/>
        <v>1889</v>
      </c>
      <c r="T26" s="193">
        <v>24</v>
      </c>
      <c r="U26" s="189">
        <v>0</v>
      </c>
      <c r="V26" s="188">
        <v>0</v>
      </c>
      <c r="W26" s="188">
        <v>651</v>
      </c>
      <c r="X26" s="194">
        <v>1214</v>
      </c>
    </row>
    <row r="27" spans="1:24" ht="18.75" customHeight="1">
      <c r="A27" s="109"/>
      <c r="B27" s="120" t="s">
        <v>328</v>
      </c>
      <c r="C27" s="976">
        <f t="shared" si="1"/>
        <v>2</v>
      </c>
      <c r="D27" s="129">
        <v>0</v>
      </c>
      <c r="E27" s="137">
        <v>0</v>
      </c>
      <c r="F27" s="137">
        <v>2</v>
      </c>
      <c r="G27" s="195">
        <v>2</v>
      </c>
      <c r="H27" s="982">
        <f t="shared" si="6"/>
        <v>16</v>
      </c>
      <c r="I27" s="137">
        <v>0</v>
      </c>
      <c r="J27" s="195">
        <v>16</v>
      </c>
      <c r="K27" s="127">
        <v>9</v>
      </c>
      <c r="L27" s="974">
        <f t="shared" si="5"/>
        <v>569</v>
      </c>
      <c r="M27" s="137">
        <v>0</v>
      </c>
      <c r="N27" s="195">
        <v>0</v>
      </c>
      <c r="O27" s="196">
        <v>0</v>
      </c>
      <c r="P27" s="195">
        <v>569</v>
      </c>
      <c r="Q27" s="196">
        <v>0</v>
      </c>
      <c r="R27" s="129">
        <v>0</v>
      </c>
      <c r="S27" s="982">
        <f t="shared" si="4"/>
        <v>569</v>
      </c>
      <c r="T27" s="201">
        <v>0</v>
      </c>
      <c r="U27" s="195">
        <v>0</v>
      </c>
      <c r="V27" s="137">
        <v>0</v>
      </c>
      <c r="W27" s="137">
        <v>569</v>
      </c>
      <c r="X27" s="197">
        <v>0</v>
      </c>
    </row>
    <row r="28" spans="1:24" ht="18.75" customHeight="1">
      <c r="A28" s="115" t="s">
        <v>741</v>
      </c>
      <c r="B28" s="116"/>
      <c r="C28" s="973">
        <f t="shared" si="1"/>
        <v>15</v>
      </c>
      <c r="D28" s="983">
        <f>SUM(D29:D30)</f>
        <v>4</v>
      </c>
      <c r="E28" s="983">
        <f aca="true" t="shared" si="8" ref="E28:X28">SUM(E29:E30)</f>
        <v>0</v>
      </c>
      <c r="F28" s="983">
        <f t="shared" si="8"/>
        <v>11</v>
      </c>
      <c r="G28" s="983">
        <f t="shared" si="8"/>
        <v>6</v>
      </c>
      <c r="H28" s="983">
        <f t="shared" si="8"/>
        <v>262</v>
      </c>
      <c r="I28" s="983">
        <f t="shared" si="8"/>
        <v>22</v>
      </c>
      <c r="J28" s="983">
        <f t="shared" si="8"/>
        <v>240</v>
      </c>
      <c r="K28" s="1062">
        <f t="shared" si="8"/>
        <v>163</v>
      </c>
      <c r="L28" s="975">
        <f t="shared" si="8"/>
        <v>4130</v>
      </c>
      <c r="M28" s="983">
        <f t="shared" si="8"/>
        <v>1326</v>
      </c>
      <c r="N28" s="983">
        <f t="shared" si="8"/>
        <v>0</v>
      </c>
      <c r="O28" s="983">
        <f t="shared" si="8"/>
        <v>148</v>
      </c>
      <c r="P28" s="983">
        <f t="shared" si="8"/>
        <v>769</v>
      </c>
      <c r="Q28" s="983">
        <f t="shared" si="8"/>
        <v>1887</v>
      </c>
      <c r="R28" s="983">
        <f t="shared" si="8"/>
        <v>1326</v>
      </c>
      <c r="S28" s="983">
        <f t="shared" si="8"/>
        <v>2804</v>
      </c>
      <c r="T28" s="983">
        <f t="shared" si="8"/>
        <v>0</v>
      </c>
      <c r="U28" s="983">
        <f t="shared" si="8"/>
        <v>0</v>
      </c>
      <c r="V28" s="983">
        <f t="shared" si="8"/>
        <v>148</v>
      </c>
      <c r="W28" s="983">
        <f t="shared" si="8"/>
        <v>769</v>
      </c>
      <c r="X28" s="1066">
        <f t="shared" si="8"/>
        <v>1887</v>
      </c>
    </row>
    <row r="29" spans="1:24" ht="18.75" customHeight="1">
      <c r="A29" s="104"/>
      <c r="B29" s="117" t="s">
        <v>470</v>
      </c>
      <c r="C29" s="973">
        <f t="shared" si="1"/>
        <v>6</v>
      </c>
      <c r="D29" s="107">
        <v>0</v>
      </c>
      <c r="E29" s="133">
        <v>0</v>
      </c>
      <c r="F29" s="133">
        <v>6</v>
      </c>
      <c r="G29" s="133">
        <v>3</v>
      </c>
      <c r="H29" s="973">
        <f t="shared" si="6"/>
        <v>191</v>
      </c>
      <c r="I29" s="133">
        <v>15</v>
      </c>
      <c r="J29" s="133">
        <v>176</v>
      </c>
      <c r="K29" s="133">
        <v>120</v>
      </c>
      <c r="L29" s="973">
        <f t="shared" si="5"/>
        <v>1180</v>
      </c>
      <c r="M29" s="133">
        <v>0</v>
      </c>
      <c r="N29" s="133">
        <v>0</v>
      </c>
      <c r="O29" s="133">
        <v>0</v>
      </c>
      <c r="P29" s="187">
        <v>127</v>
      </c>
      <c r="Q29" s="133">
        <v>1053</v>
      </c>
      <c r="R29" s="106">
        <v>0</v>
      </c>
      <c r="S29" s="973">
        <f t="shared" si="4"/>
        <v>1180</v>
      </c>
      <c r="T29" s="193">
        <v>0</v>
      </c>
      <c r="U29" s="133">
        <v>0</v>
      </c>
      <c r="V29" s="133">
        <v>0</v>
      </c>
      <c r="W29" s="133">
        <v>127</v>
      </c>
      <c r="X29" s="181">
        <v>1053</v>
      </c>
    </row>
    <row r="30" spans="1:24" ht="18.75" customHeight="1">
      <c r="A30" s="109"/>
      <c r="B30" s="117" t="s">
        <v>471</v>
      </c>
      <c r="C30" s="976">
        <f t="shared" si="1"/>
        <v>9</v>
      </c>
      <c r="D30" s="107">
        <v>4</v>
      </c>
      <c r="E30" s="137">
        <v>0</v>
      </c>
      <c r="F30" s="137">
        <v>5</v>
      </c>
      <c r="G30" s="137">
        <v>3</v>
      </c>
      <c r="H30" s="976">
        <f t="shared" si="6"/>
        <v>71</v>
      </c>
      <c r="I30" s="137">
        <v>7</v>
      </c>
      <c r="J30" s="137">
        <v>64</v>
      </c>
      <c r="K30" s="137">
        <v>43</v>
      </c>
      <c r="L30" s="976">
        <f t="shared" si="5"/>
        <v>2950</v>
      </c>
      <c r="M30" s="137">
        <v>1326</v>
      </c>
      <c r="N30" s="137">
        <v>0</v>
      </c>
      <c r="O30" s="137">
        <v>148</v>
      </c>
      <c r="P30" s="198">
        <v>642</v>
      </c>
      <c r="Q30" s="137">
        <v>834</v>
      </c>
      <c r="R30" s="127">
        <v>1326</v>
      </c>
      <c r="S30" s="976">
        <f t="shared" si="4"/>
        <v>1624</v>
      </c>
      <c r="T30" s="201">
        <v>0</v>
      </c>
      <c r="U30" s="137">
        <v>0</v>
      </c>
      <c r="V30" s="137">
        <v>148</v>
      </c>
      <c r="W30" s="137">
        <v>642</v>
      </c>
      <c r="X30" s="197">
        <v>834</v>
      </c>
    </row>
    <row r="31" spans="1:24" ht="18.75" customHeight="1">
      <c r="A31" s="111" t="s">
        <v>329</v>
      </c>
      <c r="B31" s="122" t="s">
        <v>742</v>
      </c>
      <c r="C31" s="973">
        <f t="shared" si="1"/>
        <v>22</v>
      </c>
      <c r="D31" s="199">
        <v>2</v>
      </c>
      <c r="E31" s="189">
        <v>0</v>
      </c>
      <c r="F31" s="188">
        <v>20</v>
      </c>
      <c r="G31" s="189">
        <v>11</v>
      </c>
      <c r="H31" s="980">
        <f t="shared" si="6"/>
        <v>235</v>
      </c>
      <c r="I31" s="188">
        <v>24</v>
      </c>
      <c r="J31" s="190">
        <v>211</v>
      </c>
      <c r="K31" s="191">
        <v>154</v>
      </c>
      <c r="L31" s="970">
        <f t="shared" si="5"/>
        <v>3672</v>
      </c>
      <c r="M31" s="188">
        <v>708</v>
      </c>
      <c r="N31" s="189">
        <v>0</v>
      </c>
      <c r="O31" s="192">
        <v>0</v>
      </c>
      <c r="P31" s="189">
        <v>689</v>
      </c>
      <c r="Q31" s="192">
        <v>2275</v>
      </c>
      <c r="R31" s="119">
        <v>708</v>
      </c>
      <c r="S31" s="980">
        <f t="shared" si="4"/>
        <v>2964</v>
      </c>
      <c r="T31" s="200">
        <v>0</v>
      </c>
      <c r="U31" s="189">
        <v>0</v>
      </c>
      <c r="V31" s="188">
        <v>0</v>
      </c>
      <c r="W31" s="188">
        <v>689</v>
      </c>
      <c r="X31" s="194">
        <v>2275</v>
      </c>
    </row>
    <row r="32" spans="1:24" ht="18.75" customHeight="1">
      <c r="A32" s="115" t="s">
        <v>330</v>
      </c>
      <c r="B32" s="117"/>
      <c r="C32" s="1054">
        <f t="shared" si="1"/>
        <v>19</v>
      </c>
      <c r="D32" s="977">
        <f>SUM(D33:D36)</f>
        <v>2</v>
      </c>
      <c r="E32" s="977">
        <f aca="true" t="shared" si="9" ref="E32:X32">SUM(E33:E36)</f>
        <v>0</v>
      </c>
      <c r="F32" s="977">
        <f t="shared" si="9"/>
        <v>17</v>
      </c>
      <c r="G32" s="977">
        <f t="shared" si="9"/>
        <v>8</v>
      </c>
      <c r="H32" s="977">
        <f t="shared" si="9"/>
        <v>286</v>
      </c>
      <c r="I32" s="977">
        <f t="shared" si="9"/>
        <v>22</v>
      </c>
      <c r="J32" s="977">
        <f t="shared" si="9"/>
        <v>264</v>
      </c>
      <c r="K32" s="977">
        <f t="shared" si="9"/>
        <v>178</v>
      </c>
      <c r="L32" s="977">
        <f t="shared" si="9"/>
        <v>3960</v>
      </c>
      <c r="M32" s="977">
        <f t="shared" si="9"/>
        <v>783</v>
      </c>
      <c r="N32" s="977">
        <f t="shared" si="9"/>
        <v>6</v>
      </c>
      <c r="O32" s="977">
        <f t="shared" si="9"/>
        <v>0</v>
      </c>
      <c r="P32" s="977">
        <f t="shared" si="9"/>
        <v>916</v>
      </c>
      <c r="Q32" s="977">
        <f t="shared" si="9"/>
        <v>2255</v>
      </c>
      <c r="R32" s="977">
        <f t="shared" si="9"/>
        <v>783</v>
      </c>
      <c r="S32" s="977">
        <f t="shared" si="9"/>
        <v>3177</v>
      </c>
      <c r="T32" s="977">
        <f t="shared" si="9"/>
        <v>0</v>
      </c>
      <c r="U32" s="977">
        <f t="shared" si="9"/>
        <v>6</v>
      </c>
      <c r="V32" s="977">
        <f t="shared" si="9"/>
        <v>0</v>
      </c>
      <c r="W32" s="977">
        <f t="shared" si="9"/>
        <v>916</v>
      </c>
      <c r="X32" s="1063">
        <f t="shared" si="9"/>
        <v>2255</v>
      </c>
    </row>
    <row r="33" spans="1:24" ht="18.75" customHeight="1">
      <c r="A33" s="104"/>
      <c r="B33" s="117" t="s">
        <v>331</v>
      </c>
      <c r="C33" s="973">
        <f t="shared" si="1"/>
        <v>15</v>
      </c>
      <c r="D33" s="133">
        <v>1</v>
      </c>
      <c r="E33" s="133">
        <v>0</v>
      </c>
      <c r="F33" s="133">
        <v>14</v>
      </c>
      <c r="G33" s="179">
        <v>6</v>
      </c>
      <c r="H33" s="980">
        <f t="shared" si="6"/>
        <v>168</v>
      </c>
      <c r="I33" s="133">
        <v>13</v>
      </c>
      <c r="J33" s="179">
        <v>155</v>
      </c>
      <c r="K33" s="106">
        <v>116</v>
      </c>
      <c r="L33" s="970">
        <f t="shared" si="5"/>
        <v>2942</v>
      </c>
      <c r="M33" s="133">
        <v>425</v>
      </c>
      <c r="N33" s="179">
        <v>6</v>
      </c>
      <c r="O33" s="180">
        <v>0</v>
      </c>
      <c r="P33" s="182">
        <v>810</v>
      </c>
      <c r="Q33" s="180">
        <v>1701</v>
      </c>
      <c r="R33" s="107">
        <v>425</v>
      </c>
      <c r="S33" s="980">
        <f t="shared" si="4"/>
        <v>2517</v>
      </c>
      <c r="T33" s="193">
        <v>0</v>
      </c>
      <c r="U33" s="179">
        <v>6</v>
      </c>
      <c r="V33" s="133">
        <v>0</v>
      </c>
      <c r="W33" s="133">
        <v>810</v>
      </c>
      <c r="X33" s="181">
        <v>1701</v>
      </c>
    </row>
    <row r="34" spans="1:24" ht="18.75" customHeight="1">
      <c r="A34" s="104"/>
      <c r="B34" s="117" t="s">
        <v>743</v>
      </c>
      <c r="C34" s="973">
        <f t="shared" si="1"/>
        <v>2</v>
      </c>
      <c r="D34" s="132">
        <v>0</v>
      </c>
      <c r="E34" s="133">
        <v>0</v>
      </c>
      <c r="F34" s="133">
        <v>2</v>
      </c>
      <c r="G34" s="179">
        <v>1</v>
      </c>
      <c r="H34" s="980">
        <f t="shared" si="6"/>
        <v>74</v>
      </c>
      <c r="I34" s="133">
        <v>6</v>
      </c>
      <c r="J34" s="179">
        <v>68</v>
      </c>
      <c r="K34" s="106">
        <v>38</v>
      </c>
      <c r="L34" s="970">
        <f t="shared" si="5"/>
        <v>560</v>
      </c>
      <c r="M34" s="133">
        <v>0</v>
      </c>
      <c r="N34" s="179">
        <v>0</v>
      </c>
      <c r="O34" s="180">
        <v>0</v>
      </c>
      <c r="P34" s="179">
        <v>56</v>
      </c>
      <c r="Q34" s="180">
        <v>504</v>
      </c>
      <c r="R34" s="107">
        <v>0</v>
      </c>
      <c r="S34" s="980">
        <f t="shared" si="4"/>
        <v>560</v>
      </c>
      <c r="T34" s="193">
        <v>0</v>
      </c>
      <c r="U34" s="179">
        <v>0</v>
      </c>
      <c r="V34" s="133">
        <v>0</v>
      </c>
      <c r="W34" s="133">
        <v>56</v>
      </c>
      <c r="X34" s="181">
        <v>504</v>
      </c>
    </row>
    <row r="35" spans="1:24" ht="18.75" customHeight="1">
      <c r="A35" s="104"/>
      <c r="B35" s="117" t="s">
        <v>744</v>
      </c>
      <c r="C35" s="973">
        <f t="shared" si="1"/>
        <v>2</v>
      </c>
      <c r="D35" s="188">
        <v>1</v>
      </c>
      <c r="E35" s="188">
        <v>0</v>
      </c>
      <c r="F35" s="188">
        <v>1</v>
      </c>
      <c r="G35" s="189">
        <v>1</v>
      </c>
      <c r="H35" s="980">
        <f t="shared" si="6"/>
        <v>18</v>
      </c>
      <c r="I35" s="188">
        <v>1</v>
      </c>
      <c r="J35" s="190">
        <v>17</v>
      </c>
      <c r="K35" s="191">
        <v>12</v>
      </c>
      <c r="L35" s="970">
        <f t="shared" si="5"/>
        <v>458</v>
      </c>
      <c r="M35" s="188">
        <v>358</v>
      </c>
      <c r="N35" s="189">
        <v>0</v>
      </c>
      <c r="O35" s="192">
        <v>0</v>
      </c>
      <c r="P35" s="189">
        <v>50</v>
      </c>
      <c r="Q35" s="192">
        <v>50</v>
      </c>
      <c r="R35" s="119">
        <v>358</v>
      </c>
      <c r="S35" s="980">
        <f t="shared" si="4"/>
        <v>100</v>
      </c>
      <c r="T35" s="193">
        <v>0</v>
      </c>
      <c r="U35" s="189">
        <v>0</v>
      </c>
      <c r="V35" s="188">
        <v>0</v>
      </c>
      <c r="W35" s="188">
        <v>50</v>
      </c>
      <c r="X35" s="194">
        <v>50</v>
      </c>
    </row>
    <row r="36" spans="1:24" ht="18.75" customHeight="1">
      <c r="A36" s="109"/>
      <c r="B36" s="125" t="s">
        <v>745</v>
      </c>
      <c r="C36" s="973">
        <f t="shared" si="1"/>
        <v>0</v>
      </c>
      <c r="D36" s="133">
        <v>0</v>
      </c>
      <c r="E36" s="133">
        <v>0</v>
      </c>
      <c r="F36" s="133">
        <v>0</v>
      </c>
      <c r="G36" s="179">
        <v>0</v>
      </c>
      <c r="H36" s="980">
        <f t="shared" si="6"/>
        <v>26</v>
      </c>
      <c r="I36" s="133">
        <v>2</v>
      </c>
      <c r="J36" s="179">
        <v>24</v>
      </c>
      <c r="K36" s="106">
        <v>12</v>
      </c>
      <c r="L36" s="970">
        <f t="shared" si="5"/>
        <v>0</v>
      </c>
      <c r="M36" s="133">
        <v>0</v>
      </c>
      <c r="N36" s="179">
        <v>0</v>
      </c>
      <c r="O36" s="180">
        <v>0</v>
      </c>
      <c r="P36" s="179">
        <v>0</v>
      </c>
      <c r="Q36" s="180">
        <v>0</v>
      </c>
      <c r="R36" s="107">
        <v>0</v>
      </c>
      <c r="S36" s="980">
        <f t="shared" si="4"/>
        <v>0</v>
      </c>
      <c r="T36" s="193">
        <v>0</v>
      </c>
      <c r="U36" s="179">
        <v>0</v>
      </c>
      <c r="V36" s="133">
        <v>0</v>
      </c>
      <c r="W36" s="133">
        <v>0</v>
      </c>
      <c r="X36" s="181">
        <v>0</v>
      </c>
    </row>
    <row r="37" spans="1:24" ht="18.75" customHeight="1">
      <c r="A37" s="115" t="s">
        <v>472</v>
      </c>
      <c r="B37" s="117"/>
      <c r="C37" s="1054">
        <f t="shared" si="1"/>
        <v>21</v>
      </c>
      <c r="D37" s="977">
        <f>SUM(D38:D43)</f>
        <v>2</v>
      </c>
      <c r="E37" s="977">
        <f aca="true" t="shared" si="10" ref="E37:X37">SUM(E38:E43)</f>
        <v>0</v>
      </c>
      <c r="F37" s="977">
        <f t="shared" si="10"/>
        <v>19</v>
      </c>
      <c r="G37" s="977">
        <f t="shared" si="10"/>
        <v>10</v>
      </c>
      <c r="H37" s="977">
        <f t="shared" si="10"/>
        <v>207</v>
      </c>
      <c r="I37" s="977">
        <f t="shared" si="10"/>
        <v>19</v>
      </c>
      <c r="J37" s="977">
        <f t="shared" si="10"/>
        <v>188</v>
      </c>
      <c r="K37" s="977">
        <f t="shared" si="10"/>
        <v>129</v>
      </c>
      <c r="L37" s="977">
        <f t="shared" si="10"/>
        <v>4442</v>
      </c>
      <c r="M37" s="977">
        <f t="shared" si="10"/>
        <v>847</v>
      </c>
      <c r="N37" s="977">
        <f t="shared" si="10"/>
        <v>6</v>
      </c>
      <c r="O37" s="977">
        <f t="shared" si="10"/>
        <v>50</v>
      </c>
      <c r="P37" s="977">
        <f t="shared" si="10"/>
        <v>1293</v>
      </c>
      <c r="Q37" s="977">
        <f t="shared" si="10"/>
        <v>2246</v>
      </c>
      <c r="R37" s="977">
        <f t="shared" si="10"/>
        <v>847</v>
      </c>
      <c r="S37" s="977">
        <f t="shared" si="10"/>
        <v>3595</v>
      </c>
      <c r="T37" s="977">
        <f t="shared" si="10"/>
        <v>0</v>
      </c>
      <c r="U37" s="977">
        <f t="shared" si="10"/>
        <v>6</v>
      </c>
      <c r="V37" s="977">
        <f t="shared" si="10"/>
        <v>50</v>
      </c>
      <c r="W37" s="977">
        <f t="shared" si="10"/>
        <v>1293</v>
      </c>
      <c r="X37" s="1063">
        <f t="shared" si="10"/>
        <v>2246</v>
      </c>
    </row>
    <row r="38" spans="1:24" ht="18.75" customHeight="1">
      <c r="A38" s="104"/>
      <c r="B38" s="117" t="s">
        <v>746</v>
      </c>
      <c r="C38" s="973">
        <f t="shared" si="1"/>
        <v>2</v>
      </c>
      <c r="D38" s="132">
        <v>0</v>
      </c>
      <c r="E38" s="179">
        <v>0</v>
      </c>
      <c r="F38" s="133">
        <v>2</v>
      </c>
      <c r="G38" s="179">
        <v>0</v>
      </c>
      <c r="H38" s="980">
        <f t="shared" si="6"/>
        <v>37</v>
      </c>
      <c r="I38" s="133">
        <v>7</v>
      </c>
      <c r="J38" s="179">
        <v>30</v>
      </c>
      <c r="K38" s="106">
        <v>18</v>
      </c>
      <c r="L38" s="970">
        <f t="shared" si="5"/>
        <v>430</v>
      </c>
      <c r="M38" s="133">
        <v>0</v>
      </c>
      <c r="N38" s="179">
        <v>0</v>
      </c>
      <c r="O38" s="180">
        <v>0</v>
      </c>
      <c r="P38" s="179">
        <v>0</v>
      </c>
      <c r="Q38" s="180">
        <v>430</v>
      </c>
      <c r="R38" s="107">
        <v>0</v>
      </c>
      <c r="S38" s="980">
        <f t="shared" si="4"/>
        <v>430</v>
      </c>
      <c r="T38" s="193">
        <v>0</v>
      </c>
      <c r="U38" s="179">
        <v>0</v>
      </c>
      <c r="V38" s="133">
        <v>0</v>
      </c>
      <c r="W38" s="133">
        <v>0</v>
      </c>
      <c r="X38" s="181">
        <v>430</v>
      </c>
    </row>
    <row r="39" spans="1:24" ht="18.75" customHeight="1">
      <c r="A39" s="104"/>
      <c r="B39" s="117" t="s">
        <v>747</v>
      </c>
      <c r="C39" s="973">
        <f t="shared" si="1"/>
        <v>7</v>
      </c>
      <c r="D39" s="132">
        <v>1</v>
      </c>
      <c r="E39" s="179">
        <v>0</v>
      </c>
      <c r="F39" s="133">
        <v>6</v>
      </c>
      <c r="G39" s="179">
        <v>5</v>
      </c>
      <c r="H39" s="980">
        <f t="shared" si="6"/>
        <v>65</v>
      </c>
      <c r="I39" s="133">
        <v>3</v>
      </c>
      <c r="J39" s="179">
        <v>62</v>
      </c>
      <c r="K39" s="106">
        <v>47</v>
      </c>
      <c r="L39" s="970">
        <f t="shared" si="5"/>
        <v>1779</v>
      </c>
      <c r="M39" s="133">
        <v>445</v>
      </c>
      <c r="N39" s="179">
        <v>0</v>
      </c>
      <c r="O39" s="180">
        <v>0</v>
      </c>
      <c r="P39" s="179">
        <v>723</v>
      </c>
      <c r="Q39" s="180">
        <v>611</v>
      </c>
      <c r="R39" s="107">
        <v>445</v>
      </c>
      <c r="S39" s="980">
        <f t="shared" si="4"/>
        <v>1334</v>
      </c>
      <c r="T39" s="193">
        <v>0</v>
      </c>
      <c r="U39" s="179">
        <v>0</v>
      </c>
      <c r="V39" s="133">
        <v>0</v>
      </c>
      <c r="W39" s="133">
        <v>723</v>
      </c>
      <c r="X39" s="181">
        <v>611</v>
      </c>
    </row>
    <row r="40" spans="1:24" ht="18.75" customHeight="1">
      <c r="A40" s="104"/>
      <c r="B40" s="117" t="s">
        <v>748</v>
      </c>
      <c r="C40" s="973">
        <f t="shared" si="1"/>
        <v>4</v>
      </c>
      <c r="D40" s="133">
        <v>0</v>
      </c>
      <c r="E40" s="179">
        <v>0</v>
      </c>
      <c r="F40" s="133">
        <v>4</v>
      </c>
      <c r="G40" s="179">
        <v>2</v>
      </c>
      <c r="H40" s="980">
        <f t="shared" si="6"/>
        <v>35</v>
      </c>
      <c r="I40" s="133">
        <v>7</v>
      </c>
      <c r="J40" s="179">
        <v>28</v>
      </c>
      <c r="K40" s="106">
        <v>20</v>
      </c>
      <c r="L40" s="970">
        <f t="shared" si="5"/>
        <v>870</v>
      </c>
      <c r="M40" s="133">
        <v>0</v>
      </c>
      <c r="N40" s="179">
        <v>0</v>
      </c>
      <c r="O40" s="180">
        <v>50</v>
      </c>
      <c r="P40" s="179">
        <v>340</v>
      </c>
      <c r="Q40" s="180">
        <v>480</v>
      </c>
      <c r="R40" s="107">
        <v>0</v>
      </c>
      <c r="S40" s="980">
        <f t="shared" si="4"/>
        <v>870</v>
      </c>
      <c r="T40" s="193">
        <v>0</v>
      </c>
      <c r="U40" s="179">
        <v>0</v>
      </c>
      <c r="V40" s="133">
        <v>50</v>
      </c>
      <c r="W40" s="133">
        <v>340</v>
      </c>
      <c r="X40" s="181">
        <v>480</v>
      </c>
    </row>
    <row r="41" spans="1:24" ht="18.75" customHeight="1">
      <c r="A41" s="130"/>
      <c r="B41" s="117" t="s">
        <v>749</v>
      </c>
      <c r="C41" s="973">
        <f t="shared" si="1"/>
        <v>3</v>
      </c>
      <c r="D41" s="188">
        <v>0</v>
      </c>
      <c r="E41" s="506">
        <v>0</v>
      </c>
      <c r="F41" s="188">
        <v>3</v>
      </c>
      <c r="G41" s="189">
        <v>1</v>
      </c>
      <c r="H41" s="980">
        <f t="shared" si="6"/>
        <v>32</v>
      </c>
      <c r="I41" s="188">
        <v>1</v>
      </c>
      <c r="J41" s="190">
        <v>31</v>
      </c>
      <c r="K41" s="191">
        <v>17</v>
      </c>
      <c r="L41" s="970">
        <f t="shared" si="5"/>
        <v>474</v>
      </c>
      <c r="M41" s="188">
        <v>0</v>
      </c>
      <c r="N41" s="189">
        <v>6</v>
      </c>
      <c r="O41" s="192">
        <v>0</v>
      </c>
      <c r="P41" s="189">
        <v>120</v>
      </c>
      <c r="Q41" s="192">
        <v>348</v>
      </c>
      <c r="R41" s="119">
        <v>0</v>
      </c>
      <c r="S41" s="980">
        <f t="shared" si="4"/>
        <v>474</v>
      </c>
      <c r="T41" s="193">
        <v>0</v>
      </c>
      <c r="U41" s="189">
        <v>6</v>
      </c>
      <c r="V41" s="188">
        <v>0</v>
      </c>
      <c r="W41" s="188">
        <v>120</v>
      </c>
      <c r="X41" s="194">
        <v>348</v>
      </c>
    </row>
    <row r="42" spans="1:24" ht="18.75" customHeight="1">
      <c r="A42" s="104"/>
      <c r="B42" s="117" t="s">
        <v>750</v>
      </c>
      <c r="C42" s="973">
        <f t="shared" si="1"/>
        <v>3</v>
      </c>
      <c r="D42" s="133">
        <v>1</v>
      </c>
      <c r="E42" s="179">
        <v>0</v>
      </c>
      <c r="F42" s="133">
        <v>2</v>
      </c>
      <c r="G42" s="179">
        <v>1</v>
      </c>
      <c r="H42" s="980">
        <f>I42+J42</f>
        <v>27</v>
      </c>
      <c r="I42" s="133">
        <v>1</v>
      </c>
      <c r="J42" s="179">
        <v>26</v>
      </c>
      <c r="K42" s="106">
        <v>20</v>
      </c>
      <c r="L42" s="970">
        <f>SUM(M42:Q42)</f>
        <v>719</v>
      </c>
      <c r="M42" s="133">
        <v>402</v>
      </c>
      <c r="N42" s="179">
        <v>0</v>
      </c>
      <c r="O42" s="180">
        <v>0</v>
      </c>
      <c r="P42" s="179">
        <v>50</v>
      </c>
      <c r="Q42" s="180">
        <v>267</v>
      </c>
      <c r="R42" s="107">
        <v>402</v>
      </c>
      <c r="S42" s="980">
        <f>SUM(T42:X42)</f>
        <v>317</v>
      </c>
      <c r="T42" s="193">
        <v>0</v>
      </c>
      <c r="U42" s="179">
        <v>0</v>
      </c>
      <c r="V42" s="133">
        <v>0</v>
      </c>
      <c r="W42" s="133">
        <v>50</v>
      </c>
      <c r="X42" s="181">
        <v>267</v>
      </c>
    </row>
    <row r="43" spans="1:24" ht="18.75" customHeight="1">
      <c r="A43" s="131"/>
      <c r="B43" s="125" t="s">
        <v>751</v>
      </c>
      <c r="C43" s="976">
        <f t="shared" si="1"/>
        <v>2</v>
      </c>
      <c r="D43" s="137">
        <v>0</v>
      </c>
      <c r="E43" s="905">
        <v>0</v>
      </c>
      <c r="F43" s="137">
        <v>2</v>
      </c>
      <c r="G43" s="905">
        <v>1</v>
      </c>
      <c r="H43" s="982">
        <f t="shared" si="6"/>
        <v>11</v>
      </c>
      <c r="I43" s="137">
        <v>0</v>
      </c>
      <c r="J43" s="905">
        <v>11</v>
      </c>
      <c r="K43" s="127">
        <v>7</v>
      </c>
      <c r="L43" s="974">
        <f t="shared" si="5"/>
        <v>170</v>
      </c>
      <c r="M43" s="137">
        <v>0</v>
      </c>
      <c r="N43" s="905">
        <v>0</v>
      </c>
      <c r="O43" s="196">
        <v>0</v>
      </c>
      <c r="P43" s="905">
        <v>60</v>
      </c>
      <c r="Q43" s="196">
        <v>110</v>
      </c>
      <c r="R43" s="129">
        <v>0</v>
      </c>
      <c r="S43" s="982">
        <f t="shared" si="4"/>
        <v>170</v>
      </c>
      <c r="T43" s="201">
        <v>0</v>
      </c>
      <c r="U43" s="905">
        <v>0</v>
      </c>
      <c r="V43" s="137">
        <v>0</v>
      </c>
      <c r="W43" s="137">
        <v>60</v>
      </c>
      <c r="X43" s="197">
        <v>110</v>
      </c>
    </row>
    <row r="44" spans="1:24" ht="18.75" customHeight="1">
      <c r="A44" s="104" t="s">
        <v>333</v>
      </c>
      <c r="B44" s="117"/>
      <c r="C44" s="973">
        <f t="shared" si="1"/>
        <v>15</v>
      </c>
      <c r="D44" s="984">
        <f>SUM(D45:D48)</f>
        <v>1</v>
      </c>
      <c r="E44" s="984">
        <f aca="true" t="shared" si="11" ref="E44:X44">SUM(E45:E48)</f>
        <v>0</v>
      </c>
      <c r="F44" s="984">
        <f t="shared" si="11"/>
        <v>14</v>
      </c>
      <c r="G44" s="984">
        <f t="shared" si="11"/>
        <v>7</v>
      </c>
      <c r="H44" s="984">
        <f t="shared" si="11"/>
        <v>108</v>
      </c>
      <c r="I44" s="984">
        <f t="shared" si="11"/>
        <v>13</v>
      </c>
      <c r="J44" s="984">
        <f t="shared" si="11"/>
        <v>95</v>
      </c>
      <c r="K44" s="984">
        <f t="shared" si="11"/>
        <v>68</v>
      </c>
      <c r="L44" s="973">
        <f t="shared" si="11"/>
        <v>1825</v>
      </c>
      <c r="M44" s="984">
        <f t="shared" si="11"/>
        <v>360</v>
      </c>
      <c r="N44" s="984">
        <f t="shared" si="11"/>
        <v>0</v>
      </c>
      <c r="O44" s="984">
        <f t="shared" si="11"/>
        <v>0</v>
      </c>
      <c r="P44" s="984">
        <f t="shared" si="11"/>
        <v>402</v>
      </c>
      <c r="Q44" s="984">
        <f t="shared" si="11"/>
        <v>1063</v>
      </c>
      <c r="R44" s="984">
        <f t="shared" si="11"/>
        <v>360</v>
      </c>
      <c r="S44" s="984">
        <f t="shared" si="11"/>
        <v>1465</v>
      </c>
      <c r="T44" s="984">
        <f t="shared" si="11"/>
        <v>0</v>
      </c>
      <c r="U44" s="984">
        <f t="shared" si="11"/>
        <v>0</v>
      </c>
      <c r="V44" s="984">
        <f t="shared" si="11"/>
        <v>0</v>
      </c>
      <c r="W44" s="984">
        <f t="shared" si="11"/>
        <v>402</v>
      </c>
      <c r="X44" s="1065">
        <f t="shared" si="11"/>
        <v>1063</v>
      </c>
    </row>
    <row r="45" spans="1:24" ht="18.75" customHeight="1">
      <c r="A45" s="104"/>
      <c r="B45" s="117" t="s">
        <v>752</v>
      </c>
      <c r="C45" s="973">
        <f t="shared" si="1"/>
        <v>1</v>
      </c>
      <c r="D45" s="106">
        <v>0</v>
      </c>
      <c r="E45" s="179">
        <v>0</v>
      </c>
      <c r="F45" s="133">
        <v>1</v>
      </c>
      <c r="G45" s="179">
        <v>0</v>
      </c>
      <c r="H45" s="980">
        <f t="shared" si="6"/>
        <v>32</v>
      </c>
      <c r="I45" s="133">
        <v>3</v>
      </c>
      <c r="J45" s="179">
        <v>29</v>
      </c>
      <c r="K45" s="106">
        <v>17</v>
      </c>
      <c r="L45" s="970">
        <f aca="true" t="shared" si="12" ref="L45:L70">SUM(M45:Q45)</f>
        <v>205</v>
      </c>
      <c r="M45" s="133">
        <v>0</v>
      </c>
      <c r="N45" s="179">
        <v>0</v>
      </c>
      <c r="O45" s="180">
        <v>0</v>
      </c>
      <c r="P45" s="179">
        <v>0</v>
      </c>
      <c r="Q45" s="180">
        <v>205</v>
      </c>
      <c r="R45" s="107">
        <v>0</v>
      </c>
      <c r="S45" s="980">
        <f aca="true" t="shared" si="13" ref="S45:S70">SUM(T45:X45)</f>
        <v>205</v>
      </c>
      <c r="T45" s="193">
        <v>0</v>
      </c>
      <c r="U45" s="179">
        <v>0</v>
      </c>
      <c r="V45" s="133">
        <v>0</v>
      </c>
      <c r="W45" s="133">
        <v>0</v>
      </c>
      <c r="X45" s="181">
        <v>205</v>
      </c>
    </row>
    <row r="46" spans="1:24" ht="18.75" customHeight="1">
      <c r="A46" s="104"/>
      <c r="B46" s="117" t="s">
        <v>753</v>
      </c>
      <c r="C46" s="973">
        <f t="shared" si="1"/>
        <v>9</v>
      </c>
      <c r="D46" s="106">
        <v>1</v>
      </c>
      <c r="E46" s="179">
        <v>0</v>
      </c>
      <c r="F46" s="133">
        <v>8</v>
      </c>
      <c r="G46" s="179">
        <v>3</v>
      </c>
      <c r="H46" s="980">
        <f t="shared" si="6"/>
        <v>43</v>
      </c>
      <c r="I46" s="133">
        <v>5</v>
      </c>
      <c r="J46" s="179">
        <v>38</v>
      </c>
      <c r="K46" s="106">
        <v>30</v>
      </c>
      <c r="L46" s="970">
        <f t="shared" si="12"/>
        <v>1126</v>
      </c>
      <c r="M46" s="133">
        <v>360</v>
      </c>
      <c r="N46" s="179">
        <v>0</v>
      </c>
      <c r="O46" s="180">
        <v>0</v>
      </c>
      <c r="P46" s="179">
        <v>168</v>
      </c>
      <c r="Q46" s="180">
        <v>598</v>
      </c>
      <c r="R46" s="107">
        <v>360</v>
      </c>
      <c r="S46" s="980">
        <f t="shared" si="13"/>
        <v>766</v>
      </c>
      <c r="T46" s="193">
        <v>0</v>
      </c>
      <c r="U46" s="179">
        <v>0</v>
      </c>
      <c r="V46" s="133">
        <v>0</v>
      </c>
      <c r="W46" s="133">
        <v>168</v>
      </c>
      <c r="X46" s="181">
        <v>598</v>
      </c>
    </row>
    <row r="47" spans="1:24" ht="18.75" customHeight="1">
      <c r="A47" s="104"/>
      <c r="B47" s="117" t="s">
        <v>754</v>
      </c>
      <c r="C47" s="973">
        <f t="shared" si="1"/>
        <v>1</v>
      </c>
      <c r="D47" s="106">
        <v>0</v>
      </c>
      <c r="E47" s="179">
        <v>0</v>
      </c>
      <c r="F47" s="133">
        <v>1</v>
      </c>
      <c r="G47" s="179">
        <v>1</v>
      </c>
      <c r="H47" s="980">
        <f t="shared" si="6"/>
        <v>19</v>
      </c>
      <c r="I47" s="133">
        <v>5</v>
      </c>
      <c r="J47" s="179">
        <v>14</v>
      </c>
      <c r="K47" s="106">
        <v>14</v>
      </c>
      <c r="L47" s="970">
        <f t="shared" si="12"/>
        <v>132</v>
      </c>
      <c r="M47" s="133">
        <v>0</v>
      </c>
      <c r="N47" s="179">
        <v>0</v>
      </c>
      <c r="O47" s="180">
        <v>0</v>
      </c>
      <c r="P47" s="179">
        <v>91</v>
      </c>
      <c r="Q47" s="180">
        <v>41</v>
      </c>
      <c r="R47" s="107">
        <v>0</v>
      </c>
      <c r="S47" s="980">
        <f t="shared" si="13"/>
        <v>132</v>
      </c>
      <c r="T47" s="193">
        <v>0</v>
      </c>
      <c r="U47" s="179">
        <v>0</v>
      </c>
      <c r="V47" s="133">
        <v>0</v>
      </c>
      <c r="W47" s="133">
        <v>91</v>
      </c>
      <c r="X47" s="181">
        <v>41</v>
      </c>
    </row>
    <row r="48" spans="1:24" ht="18.75" customHeight="1">
      <c r="A48" s="131"/>
      <c r="B48" s="125" t="s">
        <v>387</v>
      </c>
      <c r="C48" s="976">
        <f t="shared" si="1"/>
        <v>4</v>
      </c>
      <c r="D48" s="906">
        <v>0</v>
      </c>
      <c r="E48" s="905">
        <v>0</v>
      </c>
      <c r="F48" s="137">
        <v>4</v>
      </c>
      <c r="G48" s="905">
        <v>3</v>
      </c>
      <c r="H48" s="982">
        <f t="shared" si="6"/>
        <v>14</v>
      </c>
      <c r="I48" s="137">
        <v>0</v>
      </c>
      <c r="J48" s="905">
        <v>14</v>
      </c>
      <c r="K48" s="127">
        <v>7</v>
      </c>
      <c r="L48" s="974">
        <f t="shared" si="12"/>
        <v>362</v>
      </c>
      <c r="M48" s="137">
        <v>0</v>
      </c>
      <c r="N48" s="905">
        <v>0</v>
      </c>
      <c r="O48" s="196">
        <v>0</v>
      </c>
      <c r="P48" s="905">
        <v>143</v>
      </c>
      <c r="Q48" s="196">
        <v>219</v>
      </c>
      <c r="R48" s="129">
        <v>0</v>
      </c>
      <c r="S48" s="982">
        <f t="shared" si="13"/>
        <v>362</v>
      </c>
      <c r="T48" s="201">
        <v>0</v>
      </c>
      <c r="U48" s="905">
        <v>0</v>
      </c>
      <c r="V48" s="137">
        <v>0</v>
      </c>
      <c r="W48" s="137">
        <v>143</v>
      </c>
      <c r="X48" s="197">
        <v>219</v>
      </c>
    </row>
    <row r="49" spans="1:24" ht="18.75" customHeight="1">
      <c r="A49" s="104" t="s">
        <v>337</v>
      </c>
      <c r="B49" s="117"/>
      <c r="C49" s="973">
        <f t="shared" si="1"/>
        <v>9</v>
      </c>
      <c r="D49" s="978">
        <f>SUM(D50:D52)</f>
        <v>1</v>
      </c>
      <c r="E49" s="978">
        <f aca="true" t="shared" si="14" ref="E49:X49">SUM(E50:E52)</f>
        <v>0</v>
      </c>
      <c r="F49" s="978">
        <f t="shared" si="14"/>
        <v>8</v>
      </c>
      <c r="G49" s="978">
        <f t="shared" si="14"/>
        <v>5</v>
      </c>
      <c r="H49" s="978">
        <f t="shared" si="14"/>
        <v>79</v>
      </c>
      <c r="I49" s="978">
        <f t="shared" si="14"/>
        <v>16</v>
      </c>
      <c r="J49" s="978">
        <f t="shared" si="14"/>
        <v>63</v>
      </c>
      <c r="K49" s="978">
        <f t="shared" si="14"/>
        <v>43</v>
      </c>
      <c r="L49" s="978">
        <f t="shared" si="14"/>
        <v>1793</v>
      </c>
      <c r="M49" s="978">
        <f t="shared" si="14"/>
        <v>558</v>
      </c>
      <c r="N49" s="978">
        <f t="shared" si="14"/>
        <v>4</v>
      </c>
      <c r="O49" s="978">
        <f t="shared" si="14"/>
        <v>0</v>
      </c>
      <c r="P49" s="978">
        <f t="shared" si="14"/>
        <v>251</v>
      </c>
      <c r="Q49" s="978">
        <f t="shared" si="14"/>
        <v>980</v>
      </c>
      <c r="R49" s="978">
        <f t="shared" si="14"/>
        <v>247</v>
      </c>
      <c r="S49" s="978">
        <f t="shared" si="14"/>
        <v>1546</v>
      </c>
      <c r="T49" s="978">
        <f t="shared" si="14"/>
        <v>311</v>
      </c>
      <c r="U49" s="978">
        <f t="shared" si="14"/>
        <v>4</v>
      </c>
      <c r="V49" s="978">
        <f t="shared" si="14"/>
        <v>0</v>
      </c>
      <c r="W49" s="978">
        <f t="shared" si="14"/>
        <v>251</v>
      </c>
      <c r="X49" s="1064">
        <f t="shared" si="14"/>
        <v>980</v>
      </c>
    </row>
    <row r="50" spans="1:24" ht="18.75" customHeight="1">
      <c r="A50" s="104"/>
      <c r="B50" s="117" t="s">
        <v>755</v>
      </c>
      <c r="C50" s="973">
        <f t="shared" si="1"/>
        <v>4</v>
      </c>
      <c r="D50" s="133">
        <v>0</v>
      </c>
      <c r="E50" s="179">
        <v>0</v>
      </c>
      <c r="F50" s="133">
        <v>4</v>
      </c>
      <c r="G50" s="179">
        <v>2</v>
      </c>
      <c r="H50" s="980">
        <f t="shared" si="6"/>
        <v>24</v>
      </c>
      <c r="I50" s="133">
        <v>3</v>
      </c>
      <c r="J50" s="179">
        <v>21</v>
      </c>
      <c r="K50" s="106">
        <v>16</v>
      </c>
      <c r="L50" s="970">
        <f t="shared" si="12"/>
        <v>757</v>
      </c>
      <c r="M50" s="133">
        <v>311</v>
      </c>
      <c r="N50" s="179">
        <v>0</v>
      </c>
      <c r="O50" s="180">
        <v>0</v>
      </c>
      <c r="P50" s="179">
        <v>78</v>
      </c>
      <c r="Q50" s="180">
        <v>368</v>
      </c>
      <c r="R50" s="107">
        <v>0</v>
      </c>
      <c r="S50" s="980">
        <f t="shared" si="13"/>
        <v>757</v>
      </c>
      <c r="T50" s="193">
        <v>311</v>
      </c>
      <c r="U50" s="179">
        <v>0</v>
      </c>
      <c r="V50" s="133">
        <v>0</v>
      </c>
      <c r="W50" s="133">
        <v>78</v>
      </c>
      <c r="X50" s="181">
        <v>368</v>
      </c>
    </row>
    <row r="51" spans="1:24" ht="18.75" customHeight="1">
      <c r="A51" s="104"/>
      <c r="B51" s="117" t="s">
        <v>756</v>
      </c>
      <c r="C51" s="973">
        <f t="shared" si="1"/>
        <v>4</v>
      </c>
      <c r="D51" s="133">
        <v>1</v>
      </c>
      <c r="E51" s="179">
        <v>0</v>
      </c>
      <c r="F51" s="133">
        <v>3</v>
      </c>
      <c r="G51" s="179">
        <v>2</v>
      </c>
      <c r="H51" s="980">
        <f t="shared" si="6"/>
        <v>43</v>
      </c>
      <c r="I51" s="133">
        <v>10</v>
      </c>
      <c r="J51" s="179">
        <v>33</v>
      </c>
      <c r="K51" s="106">
        <v>19</v>
      </c>
      <c r="L51" s="970">
        <f t="shared" si="12"/>
        <v>1006</v>
      </c>
      <c r="M51" s="133">
        <v>247</v>
      </c>
      <c r="N51" s="179">
        <v>4</v>
      </c>
      <c r="O51" s="180">
        <v>0</v>
      </c>
      <c r="P51" s="179">
        <v>143</v>
      </c>
      <c r="Q51" s="180">
        <v>612</v>
      </c>
      <c r="R51" s="107">
        <v>247</v>
      </c>
      <c r="S51" s="980">
        <f t="shared" si="13"/>
        <v>759</v>
      </c>
      <c r="T51" s="193">
        <v>0</v>
      </c>
      <c r="U51" s="179">
        <v>4</v>
      </c>
      <c r="V51" s="133">
        <v>0</v>
      </c>
      <c r="W51" s="133">
        <v>143</v>
      </c>
      <c r="X51" s="181">
        <v>612</v>
      </c>
    </row>
    <row r="52" spans="1:24" ht="18.75" customHeight="1">
      <c r="A52" s="109"/>
      <c r="B52" s="120" t="s">
        <v>757</v>
      </c>
      <c r="C52" s="973">
        <f t="shared" si="1"/>
        <v>1</v>
      </c>
      <c r="D52" s="133">
        <v>0</v>
      </c>
      <c r="E52" s="179">
        <v>0</v>
      </c>
      <c r="F52" s="133">
        <v>1</v>
      </c>
      <c r="G52" s="179">
        <v>1</v>
      </c>
      <c r="H52" s="980">
        <f t="shared" si="6"/>
        <v>12</v>
      </c>
      <c r="I52" s="133">
        <v>3</v>
      </c>
      <c r="J52" s="179">
        <v>9</v>
      </c>
      <c r="K52" s="106">
        <v>8</v>
      </c>
      <c r="L52" s="970">
        <f t="shared" si="12"/>
        <v>30</v>
      </c>
      <c r="M52" s="133">
        <v>0</v>
      </c>
      <c r="N52" s="179">
        <v>0</v>
      </c>
      <c r="O52" s="180">
        <v>0</v>
      </c>
      <c r="P52" s="179">
        <v>30</v>
      </c>
      <c r="Q52" s="180">
        <v>0</v>
      </c>
      <c r="R52" s="107">
        <v>0</v>
      </c>
      <c r="S52" s="980">
        <f t="shared" si="13"/>
        <v>30</v>
      </c>
      <c r="T52" s="193">
        <v>0</v>
      </c>
      <c r="U52" s="179">
        <v>0</v>
      </c>
      <c r="V52" s="133">
        <v>0</v>
      </c>
      <c r="W52" s="133">
        <v>30</v>
      </c>
      <c r="X52" s="181">
        <v>0</v>
      </c>
    </row>
    <row r="53" spans="1:24" ht="18.75" customHeight="1">
      <c r="A53" s="115" t="s">
        <v>338</v>
      </c>
      <c r="B53" s="116"/>
      <c r="C53" s="1054">
        <f t="shared" si="1"/>
        <v>3</v>
      </c>
      <c r="D53" s="977">
        <f>SUM(D54:D56)</f>
        <v>1</v>
      </c>
      <c r="E53" s="977">
        <f aca="true" t="shared" si="15" ref="E53:X53">SUM(E54:E56)</f>
        <v>0</v>
      </c>
      <c r="F53" s="977">
        <f t="shared" si="15"/>
        <v>2</v>
      </c>
      <c r="G53" s="977">
        <f t="shared" si="15"/>
        <v>1</v>
      </c>
      <c r="H53" s="977">
        <f t="shared" si="15"/>
        <v>31</v>
      </c>
      <c r="I53" s="977">
        <f t="shared" si="15"/>
        <v>4</v>
      </c>
      <c r="J53" s="977">
        <f t="shared" si="15"/>
        <v>27</v>
      </c>
      <c r="K53" s="977">
        <f t="shared" si="15"/>
        <v>16</v>
      </c>
      <c r="L53" s="977">
        <f t="shared" si="15"/>
        <v>586</v>
      </c>
      <c r="M53" s="977">
        <f t="shared" si="15"/>
        <v>329</v>
      </c>
      <c r="N53" s="977">
        <f t="shared" si="15"/>
        <v>0</v>
      </c>
      <c r="O53" s="977">
        <f t="shared" si="15"/>
        <v>0</v>
      </c>
      <c r="P53" s="977">
        <f t="shared" si="15"/>
        <v>102</v>
      </c>
      <c r="Q53" s="977">
        <f t="shared" si="15"/>
        <v>155</v>
      </c>
      <c r="R53" s="977">
        <f t="shared" si="15"/>
        <v>329</v>
      </c>
      <c r="S53" s="977">
        <f t="shared" si="15"/>
        <v>257</v>
      </c>
      <c r="T53" s="977">
        <f t="shared" si="15"/>
        <v>0</v>
      </c>
      <c r="U53" s="977">
        <f t="shared" si="15"/>
        <v>0</v>
      </c>
      <c r="V53" s="977">
        <f t="shared" si="15"/>
        <v>0</v>
      </c>
      <c r="W53" s="977">
        <f t="shared" si="15"/>
        <v>102</v>
      </c>
      <c r="X53" s="1063">
        <f t="shared" si="15"/>
        <v>155</v>
      </c>
    </row>
    <row r="54" spans="1:24" ht="18.75" customHeight="1">
      <c r="A54" s="104"/>
      <c r="B54" s="117" t="s">
        <v>339</v>
      </c>
      <c r="C54" s="973">
        <f t="shared" si="1"/>
        <v>0</v>
      </c>
      <c r="D54" s="133">
        <v>0</v>
      </c>
      <c r="E54" s="179">
        <v>0</v>
      </c>
      <c r="F54" s="133">
        <v>0</v>
      </c>
      <c r="G54" s="179">
        <v>0</v>
      </c>
      <c r="H54" s="980">
        <f t="shared" si="6"/>
        <v>6</v>
      </c>
      <c r="I54" s="133">
        <v>0</v>
      </c>
      <c r="J54" s="179">
        <v>6</v>
      </c>
      <c r="K54" s="133">
        <v>4</v>
      </c>
      <c r="L54" s="970">
        <f t="shared" si="12"/>
        <v>0</v>
      </c>
      <c r="M54" s="188">
        <v>0</v>
      </c>
      <c r="N54" s="189">
        <v>0</v>
      </c>
      <c r="O54" s="192">
        <v>0</v>
      </c>
      <c r="P54" s="189">
        <v>0</v>
      </c>
      <c r="Q54" s="192">
        <v>0</v>
      </c>
      <c r="R54" s="192">
        <v>0</v>
      </c>
      <c r="S54" s="980">
        <f t="shared" si="13"/>
        <v>0</v>
      </c>
      <c r="T54" s="193">
        <v>0</v>
      </c>
      <c r="U54" s="179">
        <v>0</v>
      </c>
      <c r="V54" s="133">
        <v>0</v>
      </c>
      <c r="W54" s="133">
        <v>0</v>
      </c>
      <c r="X54" s="181">
        <v>0</v>
      </c>
    </row>
    <row r="55" spans="1:24" ht="18.75" customHeight="1">
      <c r="A55" s="104"/>
      <c r="B55" s="117" t="s">
        <v>340</v>
      </c>
      <c r="C55" s="973">
        <f t="shared" si="1"/>
        <v>2</v>
      </c>
      <c r="D55" s="133">
        <v>1</v>
      </c>
      <c r="E55" s="179">
        <v>0</v>
      </c>
      <c r="F55" s="133">
        <v>1</v>
      </c>
      <c r="G55" s="179">
        <v>1</v>
      </c>
      <c r="H55" s="980">
        <f t="shared" si="6"/>
        <v>16</v>
      </c>
      <c r="I55" s="133">
        <v>4</v>
      </c>
      <c r="J55" s="179">
        <v>12</v>
      </c>
      <c r="K55" s="106">
        <v>9</v>
      </c>
      <c r="L55" s="970">
        <f t="shared" si="12"/>
        <v>431</v>
      </c>
      <c r="M55" s="133">
        <v>329</v>
      </c>
      <c r="N55" s="179">
        <v>0</v>
      </c>
      <c r="O55" s="180">
        <v>0</v>
      </c>
      <c r="P55" s="179">
        <v>102</v>
      </c>
      <c r="Q55" s="180">
        <v>0</v>
      </c>
      <c r="R55" s="107">
        <v>329</v>
      </c>
      <c r="S55" s="980">
        <f t="shared" si="13"/>
        <v>102</v>
      </c>
      <c r="T55" s="193">
        <v>0</v>
      </c>
      <c r="U55" s="179">
        <v>0</v>
      </c>
      <c r="V55" s="133">
        <v>0</v>
      </c>
      <c r="W55" s="133">
        <v>102</v>
      </c>
      <c r="X55" s="181">
        <v>0</v>
      </c>
    </row>
    <row r="56" spans="1:24" ht="18.75" customHeight="1">
      <c r="A56" s="131"/>
      <c r="B56" s="571" t="s">
        <v>758</v>
      </c>
      <c r="C56" s="976">
        <f>D56+E56+F56</f>
        <v>1</v>
      </c>
      <c r="D56" s="137">
        <v>0</v>
      </c>
      <c r="E56" s="905">
        <v>0</v>
      </c>
      <c r="F56" s="137">
        <v>1</v>
      </c>
      <c r="G56" s="905">
        <v>0</v>
      </c>
      <c r="H56" s="982">
        <f>I56+J56</f>
        <v>9</v>
      </c>
      <c r="I56" s="137">
        <v>0</v>
      </c>
      <c r="J56" s="905">
        <v>9</v>
      </c>
      <c r="K56" s="127">
        <v>3</v>
      </c>
      <c r="L56" s="974">
        <f>SUM(M56:Q56)</f>
        <v>155</v>
      </c>
      <c r="M56" s="137">
        <v>0</v>
      </c>
      <c r="N56" s="905">
        <v>0</v>
      </c>
      <c r="O56" s="196">
        <v>0</v>
      </c>
      <c r="P56" s="905">
        <v>0</v>
      </c>
      <c r="Q56" s="196">
        <v>155</v>
      </c>
      <c r="R56" s="129">
        <v>0</v>
      </c>
      <c r="S56" s="982">
        <f>SUM(T56:X56)</f>
        <v>155</v>
      </c>
      <c r="T56" s="201">
        <v>0</v>
      </c>
      <c r="U56" s="905">
        <v>0</v>
      </c>
      <c r="V56" s="137">
        <v>0</v>
      </c>
      <c r="W56" s="137">
        <v>0</v>
      </c>
      <c r="X56" s="197">
        <v>155</v>
      </c>
    </row>
    <row r="57" spans="1:24" ht="18.75" customHeight="1">
      <c r="A57" s="104" t="s">
        <v>759</v>
      </c>
      <c r="B57" s="117"/>
      <c r="C57" s="973">
        <f t="shared" si="1"/>
        <v>9</v>
      </c>
      <c r="D57" s="978">
        <f>SUM(D58:D60)</f>
        <v>0</v>
      </c>
      <c r="E57" s="978">
        <f aca="true" t="shared" si="16" ref="E57:X57">SUM(E58:E60)</f>
        <v>0</v>
      </c>
      <c r="F57" s="978">
        <f t="shared" si="16"/>
        <v>9</v>
      </c>
      <c r="G57" s="978">
        <f t="shared" si="16"/>
        <v>3</v>
      </c>
      <c r="H57" s="978">
        <f t="shared" si="16"/>
        <v>87</v>
      </c>
      <c r="I57" s="978">
        <f t="shared" si="16"/>
        <v>5</v>
      </c>
      <c r="J57" s="978">
        <f t="shared" si="16"/>
        <v>82</v>
      </c>
      <c r="K57" s="978">
        <f t="shared" si="16"/>
        <v>49</v>
      </c>
      <c r="L57" s="978">
        <f t="shared" si="16"/>
        <v>1195</v>
      </c>
      <c r="M57" s="978">
        <f t="shared" si="16"/>
        <v>65</v>
      </c>
      <c r="N57" s="978">
        <f t="shared" si="16"/>
        <v>4</v>
      </c>
      <c r="O57" s="978">
        <f t="shared" si="16"/>
        <v>0</v>
      </c>
      <c r="P57" s="978">
        <f t="shared" si="16"/>
        <v>210</v>
      </c>
      <c r="Q57" s="978">
        <f t="shared" si="16"/>
        <v>916</v>
      </c>
      <c r="R57" s="978">
        <f t="shared" si="16"/>
        <v>0</v>
      </c>
      <c r="S57" s="978">
        <f t="shared" si="16"/>
        <v>1195</v>
      </c>
      <c r="T57" s="978">
        <f t="shared" si="16"/>
        <v>65</v>
      </c>
      <c r="U57" s="978">
        <f t="shared" si="16"/>
        <v>4</v>
      </c>
      <c r="V57" s="978">
        <f t="shared" si="16"/>
        <v>0</v>
      </c>
      <c r="W57" s="978">
        <f t="shared" si="16"/>
        <v>210</v>
      </c>
      <c r="X57" s="1064">
        <f t="shared" si="16"/>
        <v>916</v>
      </c>
    </row>
    <row r="58" spans="1:24" ht="18.75" customHeight="1">
      <c r="A58" s="104"/>
      <c r="B58" s="117" t="s">
        <v>760</v>
      </c>
      <c r="C58" s="973">
        <f t="shared" si="1"/>
        <v>4</v>
      </c>
      <c r="D58" s="133">
        <v>0</v>
      </c>
      <c r="E58" s="132">
        <v>0</v>
      </c>
      <c r="F58" s="132">
        <v>4</v>
      </c>
      <c r="G58" s="132">
        <v>1</v>
      </c>
      <c r="H58" s="980">
        <f t="shared" si="6"/>
        <v>62</v>
      </c>
      <c r="I58" s="132">
        <v>4</v>
      </c>
      <c r="J58" s="132">
        <v>58</v>
      </c>
      <c r="K58" s="132">
        <v>35</v>
      </c>
      <c r="L58" s="970">
        <f t="shared" si="12"/>
        <v>763</v>
      </c>
      <c r="M58" s="132">
        <v>65</v>
      </c>
      <c r="N58" s="132">
        <v>4</v>
      </c>
      <c r="O58" s="132">
        <v>0</v>
      </c>
      <c r="P58" s="132">
        <v>40</v>
      </c>
      <c r="Q58" s="132">
        <v>654</v>
      </c>
      <c r="R58" s="132">
        <v>0</v>
      </c>
      <c r="S58" s="980">
        <f t="shared" si="13"/>
        <v>763</v>
      </c>
      <c r="T58" s="193">
        <v>65</v>
      </c>
      <c r="U58" s="132">
        <v>4</v>
      </c>
      <c r="V58" s="132">
        <v>0</v>
      </c>
      <c r="W58" s="132">
        <v>40</v>
      </c>
      <c r="X58" s="202">
        <v>654</v>
      </c>
    </row>
    <row r="59" spans="1:24" ht="18.75" customHeight="1">
      <c r="A59" s="104"/>
      <c r="B59" s="117" t="s">
        <v>761</v>
      </c>
      <c r="C59" s="973">
        <f t="shared" si="1"/>
        <v>2</v>
      </c>
      <c r="D59" s="133">
        <v>0</v>
      </c>
      <c r="E59" s="132">
        <v>0</v>
      </c>
      <c r="F59" s="132">
        <v>2</v>
      </c>
      <c r="G59" s="132">
        <v>0</v>
      </c>
      <c r="H59" s="980">
        <f t="shared" si="6"/>
        <v>13</v>
      </c>
      <c r="I59" s="132">
        <v>1</v>
      </c>
      <c r="J59" s="132">
        <v>12</v>
      </c>
      <c r="K59" s="132">
        <v>8</v>
      </c>
      <c r="L59" s="970">
        <f t="shared" si="12"/>
        <v>152</v>
      </c>
      <c r="M59" s="132">
        <v>0</v>
      </c>
      <c r="N59" s="132">
        <v>0</v>
      </c>
      <c r="O59" s="132">
        <v>0</v>
      </c>
      <c r="P59" s="132">
        <v>0</v>
      </c>
      <c r="Q59" s="132">
        <v>152</v>
      </c>
      <c r="R59" s="132">
        <v>0</v>
      </c>
      <c r="S59" s="980">
        <f t="shared" si="13"/>
        <v>152</v>
      </c>
      <c r="T59" s="193">
        <v>0</v>
      </c>
      <c r="U59" s="132">
        <v>0</v>
      </c>
      <c r="V59" s="132">
        <v>0</v>
      </c>
      <c r="W59" s="132">
        <v>0</v>
      </c>
      <c r="X59" s="202">
        <v>152</v>
      </c>
    </row>
    <row r="60" spans="1:24" ht="18.75" customHeight="1">
      <c r="A60" s="109"/>
      <c r="B60" s="120" t="s">
        <v>762</v>
      </c>
      <c r="C60" s="976">
        <f t="shared" si="1"/>
        <v>3</v>
      </c>
      <c r="D60" s="133">
        <v>0</v>
      </c>
      <c r="E60" s="132">
        <v>0</v>
      </c>
      <c r="F60" s="132">
        <v>3</v>
      </c>
      <c r="G60" s="132">
        <v>2</v>
      </c>
      <c r="H60" s="980">
        <f t="shared" si="6"/>
        <v>12</v>
      </c>
      <c r="I60" s="132">
        <v>0</v>
      </c>
      <c r="J60" s="132">
        <v>12</v>
      </c>
      <c r="K60" s="132">
        <v>6</v>
      </c>
      <c r="L60" s="970">
        <f t="shared" si="12"/>
        <v>280</v>
      </c>
      <c r="M60" s="132">
        <v>0</v>
      </c>
      <c r="N60" s="132">
        <v>0</v>
      </c>
      <c r="O60" s="132">
        <v>0</v>
      </c>
      <c r="P60" s="132">
        <v>170</v>
      </c>
      <c r="Q60" s="132">
        <v>110</v>
      </c>
      <c r="R60" s="132">
        <v>0</v>
      </c>
      <c r="S60" s="980">
        <f t="shared" si="13"/>
        <v>280</v>
      </c>
      <c r="T60" s="201">
        <v>0</v>
      </c>
      <c r="U60" s="132">
        <v>0</v>
      </c>
      <c r="V60" s="132">
        <v>0</v>
      </c>
      <c r="W60" s="132">
        <v>170</v>
      </c>
      <c r="X60" s="202">
        <v>110</v>
      </c>
    </row>
    <row r="61" spans="1:24" ht="18.75" customHeight="1">
      <c r="A61" s="115" t="s">
        <v>343</v>
      </c>
      <c r="B61" s="116"/>
      <c r="C61" s="973">
        <f t="shared" si="1"/>
        <v>5</v>
      </c>
      <c r="D61" s="977">
        <f>SUM(D62:D63)</f>
        <v>2</v>
      </c>
      <c r="E61" s="977">
        <f aca="true" t="shared" si="17" ref="E61:X61">SUM(E62:E63)</f>
        <v>0</v>
      </c>
      <c r="F61" s="977">
        <f t="shared" si="17"/>
        <v>3</v>
      </c>
      <c r="G61" s="977">
        <f t="shared" si="17"/>
        <v>2</v>
      </c>
      <c r="H61" s="977">
        <f t="shared" si="17"/>
        <v>47</v>
      </c>
      <c r="I61" s="977">
        <f t="shared" si="17"/>
        <v>2</v>
      </c>
      <c r="J61" s="977">
        <f t="shared" si="17"/>
        <v>45</v>
      </c>
      <c r="K61" s="977">
        <f t="shared" si="17"/>
        <v>27</v>
      </c>
      <c r="L61" s="977">
        <f t="shared" si="17"/>
        <v>1146</v>
      </c>
      <c r="M61" s="977">
        <f t="shared" si="17"/>
        <v>537</v>
      </c>
      <c r="N61" s="977">
        <f t="shared" si="17"/>
        <v>0</v>
      </c>
      <c r="O61" s="977">
        <f t="shared" si="17"/>
        <v>7</v>
      </c>
      <c r="P61" s="977">
        <f t="shared" si="17"/>
        <v>91</v>
      </c>
      <c r="Q61" s="977">
        <f t="shared" si="17"/>
        <v>511</v>
      </c>
      <c r="R61" s="977">
        <f t="shared" si="17"/>
        <v>537</v>
      </c>
      <c r="S61" s="977">
        <f t="shared" si="17"/>
        <v>609</v>
      </c>
      <c r="T61" s="977">
        <f t="shared" si="17"/>
        <v>0</v>
      </c>
      <c r="U61" s="977">
        <f t="shared" si="17"/>
        <v>0</v>
      </c>
      <c r="V61" s="977">
        <f t="shared" si="17"/>
        <v>7</v>
      </c>
      <c r="W61" s="977">
        <f t="shared" si="17"/>
        <v>91</v>
      </c>
      <c r="X61" s="1063">
        <f t="shared" si="17"/>
        <v>511</v>
      </c>
    </row>
    <row r="62" spans="1:24" ht="18.75" customHeight="1">
      <c r="A62" s="104"/>
      <c r="B62" s="117" t="s">
        <v>763</v>
      </c>
      <c r="C62" s="973">
        <f t="shared" si="1"/>
        <v>2</v>
      </c>
      <c r="D62" s="133">
        <v>1</v>
      </c>
      <c r="E62" s="132">
        <v>0</v>
      </c>
      <c r="F62" s="132">
        <v>1</v>
      </c>
      <c r="G62" s="132">
        <v>1</v>
      </c>
      <c r="H62" s="973">
        <f t="shared" si="6"/>
        <v>20</v>
      </c>
      <c r="I62" s="132">
        <v>1</v>
      </c>
      <c r="J62" s="132">
        <v>19</v>
      </c>
      <c r="K62" s="132">
        <v>10</v>
      </c>
      <c r="L62" s="973">
        <f t="shared" si="12"/>
        <v>707</v>
      </c>
      <c r="M62" s="132">
        <v>287</v>
      </c>
      <c r="N62" s="132">
        <v>0</v>
      </c>
      <c r="O62" s="132">
        <v>7</v>
      </c>
      <c r="P62" s="132">
        <v>55</v>
      </c>
      <c r="Q62" s="132">
        <v>358</v>
      </c>
      <c r="R62" s="132">
        <v>287</v>
      </c>
      <c r="S62" s="973">
        <f t="shared" si="13"/>
        <v>420</v>
      </c>
      <c r="T62" s="193">
        <v>0</v>
      </c>
      <c r="U62" s="132">
        <v>0</v>
      </c>
      <c r="V62" s="132">
        <v>7</v>
      </c>
      <c r="W62" s="132">
        <v>55</v>
      </c>
      <c r="X62" s="202">
        <v>358</v>
      </c>
    </row>
    <row r="63" spans="1:24" ht="18.75" customHeight="1">
      <c r="A63" s="109"/>
      <c r="B63" s="120" t="s">
        <v>764</v>
      </c>
      <c r="C63" s="973">
        <f t="shared" si="1"/>
        <v>3</v>
      </c>
      <c r="D63" s="133">
        <v>1</v>
      </c>
      <c r="E63" s="136">
        <v>0</v>
      </c>
      <c r="F63" s="136">
        <v>2</v>
      </c>
      <c r="G63" s="136">
        <v>1</v>
      </c>
      <c r="H63" s="976">
        <f t="shared" si="6"/>
        <v>27</v>
      </c>
      <c r="I63" s="136">
        <v>1</v>
      </c>
      <c r="J63" s="136">
        <v>26</v>
      </c>
      <c r="K63" s="136">
        <v>17</v>
      </c>
      <c r="L63" s="976">
        <f t="shared" si="12"/>
        <v>439</v>
      </c>
      <c r="M63" s="136">
        <v>250</v>
      </c>
      <c r="N63" s="136">
        <v>0</v>
      </c>
      <c r="O63" s="136">
        <v>0</v>
      </c>
      <c r="P63" s="136">
        <v>36</v>
      </c>
      <c r="Q63" s="136">
        <v>153</v>
      </c>
      <c r="R63" s="136">
        <v>250</v>
      </c>
      <c r="S63" s="976">
        <f t="shared" si="13"/>
        <v>189</v>
      </c>
      <c r="T63" s="193">
        <v>0</v>
      </c>
      <c r="U63" s="136">
        <v>0</v>
      </c>
      <c r="V63" s="136">
        <v>0</v>
      </c>
      <c r="W63" s="136">
        <v>36</v>
      </c>
      <c r="X63" s="203">
        <v>153</v>
      </c>
    </row>
    <row r="64" spans="1:24" ht="18.75" customHeight="1">
      <c r="A64" s="115" t="s">
        <v>765</v>
      </c>
      <c r="B64" s="116"/>
      <c r="C64" s="1054">
        <f t="shared" si="1"/>
        <v>8</v>
      </c>
      <c r="D64" s="977">
        <f>SUM(D65:D66)</f>
        <v>1</v>
      </c>
      <c r="E64" s="977">
        <f aca="true" t="shared" si="18" ref="E64:X64">SUM(E65:E66)</f>
        <v>0</v>
      </c>
      <c r="F64" s="977">
        <f t="shared" si="18"/>
        <v>7</v>
      </c>
      <c r="G64" s="977">
        <f t="shared" si="18"/>
        <v>4</v>
      </c>
      <c r="H64" s="977">
        <f t="shared" si="18"/>
        <v>85</v>
      </c>
      <c r="I64" s="977">
        <f t="shared" si="18"/>
        <v>9</v>
      </c>
      <c r="J64" s="977">
        <f t="shared" si="18"/>
        <v>76</v>
      </c>
      <c r="K64" s="977">
        <f t="shared" si="18"/>
        <v>46</v>
      </c>
      <c r="L64" s="977">
        <f t="shared" si="18"/>
        <v>1565</v>
      </c>
      <c r="M64" s="977">
        <f t="shared" si="18"/>
        <v>266</v>
      </c>
      <c r="N64" s="977">
        <f t="shared" si="18"/>
        <v>4</v>
      </c>
      <c r="O64" s="977">
        <f t="shared" si="18"/>
        <v>50</v>
      </c>
      <c r="P64" s="977">
        <f t="shared" si="18"/>
        <v>381</v>
      </c>
      <c r="Q64" s="977">
        <f t="shared" si="18"/>
        <v>864</v>
      </c>
      <c r="R64" s="977">
        <f t="shared" si="18"/>
        <v>266</v>
      </c>
      <c r="S64" s="977">
        <f t="shared" si="18"/>
        <v>1299</v>
      </c>
      <c r="T64" s="977">
        <f t="shared" si="18"/>
        <v>0</v>
      </c>
      <c r="U64" s="977">
        <f t="shared" si="18"/>
        <v>4</v>
      </c>
      <c r="V64" s="977">
        <f t="shared" si="18"/>
        <v>50</v>
      </c>
      <c r="W64" s="977">
        <f t="shared" si="18"/>
        <v>381</v>
      </c>
      <c r="X64" s="1063">
        <f t="shared" si="18"/>
        <v>864</v>
      </c>
    </row>
    <row r="65" spans="1:24" ht="18.75" customHeight="1">
      <c r="A65" s="104"/>
      <c r="B65" s="117" t="s">
        <v>766</v>
      </c>
      <c r="C65" s="973">
        <f t="shared" si="1"/>
        <v>4</v>
      </c>
      <c r="D65" s="133">
        <v>0</v>
      </c>
      <c r="E65" s="132">
        <v>0</v>
      </c>
      <c r="F65" s="132">
        <v>4</v>
      </c>
      <c r="G65" s="132">
        <v>3</v>
      </c>
      <c r="H65" s="980">
        <f t="shared" si="6"/>
        <v>33</v>
      </c>
      <c r="I65" s="132">
        <v>4</v>
      </c>
      <c r="J65" s="132">
        <v>29</v>
      </c>
      <c r="K65" s="132">
        <v>14</v>
      </c>
      <c r="L65" s="970">
        <f t="shared" si="12"/>
        <v>387</v>
      </c>
      <c r="M65" s="132">
        <v>0</v>
      </c>
      <c r="N65" s="132">
        <v>0</v>
      </c>
      <c r="O65" s="132">
        <v>0</v>
      </c>
      <c r="P65" s="132">
        <v>113</v>
      </c>
      <c r="Q65" s="132">
        <v>274</v>
      </c>
      <c r="R65" s="132">
        <v>0</v>
      </c>
      <c r="S65" s="980">
        <f t="shared" si="13"/>
        <v>387</v>
      </c>
      <c r="T65" s="193">
        <v>0</v>
      </c>
      <c r="U65" s="132">
        <v>0</v>
      </c>
      <c r="V65" s="132">
        <v>0</v>
      </c>
      <c r="W65" s="132">
        <v>113</v>
      </c>
      <c r="X65" s="202">
        <v>274</v>
      </c>
    </row>
    <row r="66" spans="1:24" ht="18.75" customHeight="1">
      <c r="A66" s="109"/>
      <c r="B66" s="120" t="s">
        <v>767</v>
      </c>
      <c r="C66" s="973">
        <f t="shared" si="1"/>
        <v>4</v>
      </c>
      <c r="D66" s="133">
        <v>1</v>
      </c>
      <c r="E66" s="132">
        <v>0</v>
      </c>
      <c r="F66" s="132">
        <v>3</v>
      </c>
      <c r="G66" s="132">
        <v>1</v>
      </c>
      <c r="H66" s="980">
        <f t="shared" si="6"/>
        <v>52</v>
      </c>
      <c r="I66" s="132">
        <v>5</v>
      </c>
      <c r="J66" s="132">
        <v>47</v>
      </c>
      <c r="K66" s="132">
        <v>32</v>
      </c>
      <c r="L66" s="970">
        <f t="shared" si="12"/>
        <v>1178</v>
      </c>
      <c r="M66" s="132">
        <v>266</v>
      </c>
      <c r="N66" s="132">
        <v>4</v>
      </c>
      <c r="O66" s="132">
        <v>50</v>
      </c>
      <c r="P66" s="132">
        <v>268</v>
      </c>
      <c r="Q66" s="132">
        <v>590</v>
      </c>
      <c r="R66" s="132">
        <v>266</v>
      </c>
      <c r="S66" s="980">
        <f t="shared" si="13"/>
        <v>912</v>
      </c>
      <c r="T66" s="193">
        <v>0</v>
      </c>
      <c r="U66" s="132">
        <v>4</v>
      </c>
      <c r="V66" s="132">
        <v>50</v>
      </c>
      <c r="W66" s="132">
        <v>268</v>
      </c>
      <c r="X66" s="203">
        <v>590</v>
      </c>
    </row>
    <row r="67" spans="1:24" ht="18.75" customHeight="1">
      <c r="A67" s="115" t="s">
        <v>768</v>
      </c>
      <c r="B67" s="116"/>
      <c r="C67" s="1054">
        <f t="shared" si="1"/>
        <v>12</v>
      </c>
      <c r="D67" s="977">
        <f>SUM(D68:D70)</f>
        <v>1</v>
      </c>
      <c r="E67" s="977">
        <f aca="true" t="shared" si="19" ref="E67:X67">SUM(E68:E70)</f>
        <v>0</v>
      </c>
      <c r="F67" s="977">
        <f t="shared" si="19"/>
        <v>11</v>
      </c>
      <c r="G67" s="977">
        <f t="shared" si="19"/>
        <v>10</v>
      </c>
      <c r="H67" s="977">
        <f t="shared" si="19"/>
        <v>141</v>
      </c>
      <c r="I67" s="977">
        <f t="shared" si="19"/>
        <v>16</v>
      </c>
      <c r="J67" s="977">
        <f t="shared" si="19"/>
        <v>125</v>
      </c>
      <c r="K67" s="977">
        <f t="shared" si="19"/>
        <v>77</v>
      </c>
      <c r="L67" s="977">
        <f t="shared" si="19"/>
        <v>2077</v>
      </c>
      <c r="M67" s="977">
        <f t="shared" si="19"/>
        <v>393</v>
      </c>
      <c r="N67" s="977">
        <f t="shared" si="19"/>
        <v>4</v>
      </c>
      <c r="O67" s="977">
        <f t="shared" si="19"/>
        <v>26</v>
      </c>
      <c r="P67" s="977">
        <f t="shared" si="19"/>
        <v>976</v>
      </c>
      <c r="Q67" s="977">
        <f t="shared" si="19"/>
        <v>678</v>
      </c>
      <c r="R67" s="977">
        <f t="shared" si="19"/>
        <v>263</v>
      </c>
      <c r="S67" s="977">
        <f t="shared" si="19"/>
        <v>1814</v>
      </c>
      <c r="T67" s="977">
        <f t="shared" si="19"/>
        <v>130</v>
      </c>
      <c r="U67" s="977">
        <f t="shared" si="19"/>
        <v>4</v>
      </c>
      <c r="V67" s="977">
        <f t="shared" si="19"/>
        <v>26</v>
      </c>
      <c r="W67" s="977">
        <f t="shared" si="19"/>
        <v>976</v>
      </c>
      <c r="X67" s="1063">
        <f t="shared" si="19"/>
        <v>678</v>
      </c>
    </row>
    <row r="68" spans="1:24" ht="18.75" customHeight="1">
      <c r="A68" s="104"/>
      <c r="B68" s="117" t="s">
        <v>769</v>
      </c>
      <c r="C68" s="973">
        <f t="shared" si="1"/>
        <v>3</v>
      </c>
      <c r="D68" s="133">
        <v>1</v>
      </c>
      <c r="E68" s="132">
        <v>0</v>
      </c>
      <c r="F68" s="132">
        <v>2</v>
      </c>
      <c r="G68" s="132">
        <v>1</v>
      </c>
      <c r="H68" s="980">
        <f t="shared" si="6"/>
        <v>56</v>
      </c>
      <c r="I68" s="132">
        <v>10</v>
      </c>
      <c r="J68" s="132">
        <v>46</v>
      </c>
      <c r="K68" s="132">
        <v>27</v>
      </c>
      <c r="L68" s="970">
        <f t="shared" si="12"/>
        <v>865</v>
      </c>
      <c r="M68" s="132">
        <v>308</v>
      </c>
      <c r="N68" s="132">
        <v>4</v>
      </c>
      <c r="O68" s="132">
        <v>26</v>
      </c>
      <c r="P68" s="132">
        <v>100</v>
      </c>
      <c r="Q68" s="132">
        <v>427</v>
      </c>
      <c r="R68" s="132">
        <v>263</v>
      </c>
      <c r="S68" s="980">
        <f t="shared" si="13"/>
        <v>602</v>
      </c>
      <c r="T68" s="193">
        <v>45</v>
      </c>
      <c r="U68" s="132">
        <v>4</v>
      </c>
      <c r="V68" s="132">
        <v>26</v>
      </c>
      <c r="W68" s="132">
        <v>100</v>
      </c>
      <c r="X68" s="202">
        <v>427</v>
      </c>
    </row>
    <row r="69" spans="1:24" ht="18.75" customHeight="1">
      <c r="A69" s="104"/>
      <c r="B69" s="117" t="s">
        <v>346</v>
      </c>
      <c r="C69" s="973">
        <f t="shared" si="1"/>
        <v>5</v>
      </c>
      <c r="D69" s="133">
        <v>0</v>
      </c>
      <c r="E69" s="132">
        <v>0</v>
      </c>
      <c r="F69" s="132">
        <v>5</v>
      </c>
      <c r="G69" s="132">
        <v>5</v>
      </c>
      <c r="H69" s="980">
        <f t="shared" si="6"/>
        <v>41</v>
      </c>
      <c r="I69" s="132">
        <v>2</v>
      </c>
      <c r="J69" s="132">
        <v>39</v>
      </c>
      <c r="K69" s="132">
        <v>28</v>
      </c>
      <c r="L69" s="970">
        <f t="shared" si="12"/>
        <v>630</v>
      </c>
      <c r="M69" s="132">
        <v>85</v>
      </c>
      <c r="N69" s="132">
        <v>0</v>
      </c>
      <c r="O69" s="132">
        <v>0</v>
      </c>
      <c r="P69" s="132">
        <v>504</v>
      </c>
      <c r="Q69" s="132">
        <v>41</v>
      </c>
      <c r="R69" s="132">
        <v>0</v>
      </c>
      <c r="S69" s="980">
        <f t="shared" si="13"/>
        <v>630</v>
      </c>
      <c r="T69" s="193">
        <v>85</v>
      </c>
      <c r="U69" s="132">
        <v>0</v>
      </c>
      <c r="V69" s="132">
        <v>0</v>
      </c>
      <c r="W69" s="132">
        <v>504</v>
      </c>
      <c r="X69" s="202">
        <v>41</v>
      </c>
    </row>
    <row r="70" spans="1:24" ht="18.75" customHeight="1" thickBot="1">
      <c r="A70" s="140"/>
      <c r="B70" s="141" t="s">
        <v>348</v>
      </c>
      <c r="C70" s="1055">
        <f t="shared" si="1"/>
        <v>4</v>
      </c>
      <c r="D70" s="144">
        <v>0</v>
      </c>
      <c r="E70" s="204">
        <v>0</v>
      </c>
      <c r="F70" s="204">
        <v>4</v>
      </c>
      <c r="G70" s="204">
        <v>4</v>
      </c>
      <c r="H70" s="985">
        <f>I70+J70</f>
        <v>44</v>
      </c>
      <c r="I70" s="204">
        <v>4</v>
      </c>
      <c r="J70" s="204">
        <v>40</v>
      </c>
      <c r="K70" s="204">
        <v>22</v>
      </c>
      <c r="L70" s="979">
        <f t="shared" si="12"/>
        <v>582</v>
      </c>
      <c r="M70" s="204">
        <v>0</v>
      </c>
      <c r="N70" s="204">
        <v>0</v>
      </c>
      <c r="O70" s="204">
        <v>0</v>
      </c>
      <c r="P70" s="204">
        <v>372</v>
      </c>
      <c r="Q70" s="204">
        <v>210</v>
      </c>
      <c r="R70" s="204">
        <v>0</v>
      </c>
      <c r="S70" s="985">
        <f t="shared" si="13"/>
        <v>582</v>
      </c>
      <c r="T70" s="507">
        <v>0</v>
      </c>
      <c r="U70" s="204">
        <v>0</v>
      </c>
      <c r="V70" s="204">
        <v>0</v>
      </c>
      <c r="W70" s="204">
        <v>372</v>
      </c>
      <c r="X70" s="205">
        <v>210</v>
      </c>
    </row>
  </sheetData>
  <mergeCells count="10">
    <mergeCell ref="C2:K2"/>
    <mergeCell ref="L2:X2"/>
    <mergeCell ref="A3:A4"/>
    <mergeCell ref="B3:B4"/>
    <mergeCell ref="C3:F4"/>
    <mergeCell ref="H3:J4"/>
    <mergeCell ref="K3:K5"/>
    <mergeCell ref="L3:Q4"/>
    <mergeCell ref="R3:R5"/>
    <mergeCell ref="S3:X4"/>
  </mergeCells>
  <printOptions/>
  <pageMargins left="0.75" right="0.75" top="0.65" bottom="0.55" header="0.512" footer="0.512"/>
  <pageSetup horizontalDpi="1200" verticalDpi="1200" orientation="portrait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80"/>
  <sheetViews>
    <sheetView zoomScale="75" zoomScaleNormal="75" workbookViewId="0" topLeftCell="A1">
      <selection activeCell="L18" sqref="L18"/>
    </sheetView>
  </sheetViews>
  <sheetFormatPr defaultColWidth="10.75390625" defaultRowHeight="14.25"/>
  <cols>
    <col min="1" max="1" width="8.625" style="454" customWidth="1"/>
    <col min="2" max="2" width="10.625" style="454" customWidth="1"/>
    <col min="3" max="3" width="9.625" style="454" customWidth="1"/>
    <col min="4" max="4" width="8.625" style="454" customWidth="1"/>
    <col min="5" max="5" width="6.625" style="454" customWidth="1"/>
    <col min="6" max="6" width="5.625" style="454" customWidth="1"/>
    <col min="7" max="8" width="8.625" style="454" customWidth="1"/>
    <col min="9" max="9" width="7.625" style="454" customWidth="1"/>
    <col min="10" max="10" width="11.50390625" style="454" customWidth="1"/>
    <col min="11" max="11" width="9.75390625" style="454" customWidth="1"/>
    <col min="12" max="12" width="6.625" style="454" customWidth="1"/>
    <col min="13" max="13" width="8.125" style="454" customWidth="1"/>
    <col min="14" max="14" width="9.75390625" style="454" customWidth="1"/>
    <col min="15" max="15" width="10.25390625" style="454" customWidth="1"/>
    <col min="16" max="16" width="7.625" style="454" customWidth="1"/>
    <col min="17" max="17" width="3.125" style="911" customWidth="1"/>
    <col min="18" max="18" width="14.00390625" style="72" hidden="1" customWidth="1"/>
    <col min="19" max="19" width="10.75390625" style="72" customWidth="1"/>
    <col min="20" max="20" width="10.75390625" style="912" customWidth="1"/>
    <col min="21" max="16384" width="10.75390625" style="454" customWidth="1"/>
  </cols>
  <sheetData>
    <row r="1" spans="1:16" ht="39.75" customHeight="1" thickBot="1">
      <c r="A1" s="206" t="s">
        <v>366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</row>
    <row r="2" spans="1:18" ht="24" customHeight="1">
      <c r="A2" s="207"/>
      <c r="B2" s="86"/>
      <c r="C2" s="1321" t="s">
        <v>367</v>
      </c>
      <c r="D2" s="1322"/>
      <c r="E2" s="1322"/>
      <c r="F2" s="1322"/>
      <c r="G2" s="1322"/>
      <c r="H2" s="1322"/>
      <c r="I2" s="1323"/>
      <c r="J2" s="1321" t="s">
        <v>368</v>
      </c>
      <c r="K2" s="1322"/>
      <c r="L2" s="1322"/>
      <c r="M2" s="1322"/>
      <c r="N2" s="1322"/>
      <c r="O2" s="1322"/>
      <c r="P2" s="1349"/>
      <c r="Q2" s="455"/>
      <c r="R2" s="455"/>
    </row>
    <row r="3" spans="1:18" ht="17.25" customHeight="1">
      <c r="A3" s="1350" t="s">
        <v>369</v>
      </c>
      <c r="B3" s="1351" t="s">
        <v>370</v>
      </c>
      <c r="C3" s="152" t="s">
        <v>371</v>
      </c>
      <c r="D3" s="209"/>
      <c r="E3" s="209"/>
      <c r="F3" s="209"/>
      <c r="G3" s="209"/>
      <c r="H3" s="209"/>
      <c r="I3" s="1352" t="s">
        <v>372</v>
      </c>
      <c r="J3" s="152" t="s">
        <v>371</v>
      </c>
      <c r="K3" s="154"/>
      <c r="L3" s="154"/>
      <c r="M3" s="154"/>
      <c r="N3" s="154"/>
      <c r="O3" s="154"/>
      <c r="P3" s="1355" t="s">
        <v>372</v>
      </c>
      <c r="Q3" s="455"/>
      <c r="R3" s="455"/>
    </row>
    <row r="4" spans="1:20" s="466" customFormat="1" ht="15.75" customHeight="1">
      <c r="A4" s="1350"/>
      <c r="B4" s="1351"/>
      <c r="C4" s="152"/>
      <c r="D4" s="210" t="s">
        <v>602</v>
      </c>
      <c r="E4" s="24" t="s">
        <v>363</v>
      </c>
      <c r="F4" s="210" t="s">
        <v>373</v>
      </c>
      <c r="G4" s="150" t="s">
        <v>374</v>
      </c>
      <c r="H4" s="210" t="s">
        <v>375</v>
      </c>
      <c r="I4" s="1353"/>
      <c r="J4" s="152"/>
      <c r="K4" s="210" t="s">
        <v>602</v>
      </c>
      <c r="L4" s="24" t="s">
        <v>363</v>
      </c>
      <c r="M4" s="210" t="s">
        <v>373</v>
      </c>
      <c r="N4" s="150" t="s">
        <v>374</v>
      </c>
      <c r="O4" s="210" t="s">
        <v>375</v>
      </c>
      <c r="P4" s="1356"/>
      <c r="Q4" s="455"/>
      <c r="R4" s="913" t="s">
        <v>376</v>
      </c>
      <c r="S4" s="914"/>
      <c r="T4" s="915"/>
    </row>
    <row r="5" spans="1:18" ht="24" customHeight="1" thickBot="1">
      <c r="A5" s="211"/>
      <c r="B5" s="212"/>
      <c r="C5" s="213"/>
      <c r="D5" s="212" t="s">
        <v>377</v>
      </c>
      <c r="E5" s="213" t="s">
        <v>378</v>
      </c>
      <c r="F5" s="212" t="s">
        <v>379</v>
      </c>
      <c r="G5" s="214" t="s">
        <v>380</v>
      </c>
      <c r="H5" s="212" t="s">
        <v>380</v>
      </c>
      <c r="I5" s="1354"/>
      <c r="J5" s="213"/>
      <c r="K5" s="212" t="s">
        <v>377</v>
      </c>
      <c r="L5" s="213" t="s">
        <v>378</v>
      </c>
      <c r="M5" s="212" t="s">
        <v>379</v>
      </c>
      <c r="N5" s="214" t="s">
        <v>380</v>
      </c>
      <c r="O5" s="212" t="s">
        <v>380</v>
      </c>
      <c r="P5" s="1357"/>
      <c r="Q5" s="455"/>
      <c r="R5" s="455"/>
    </row>
    <row r="6" spans="1:18" ht="18.75" customHeight="1">
      <c r="A6" s="208"/>
      <c r="B6" s="74" t="s">
        <v>707</v>
      </c>
      <c r="C6" s="215">
        <v>65117</v>
      </c>
      <c r="D6" s="216">
        <v>11945</v>
      </c>
      <c r="E6" s="217">
        <v>48</v>
      </c>
      <c r="F6" s="216">
        <v>505</v>
      </c>
      <c r="G6" s="218">
        <v>14462</v>
      </c>
      <c r="H6" s="216">
        <v>38157</v>
      </c>
      <c r="I6" s="219">
        <v>4711</v>
      </c>
      <c r="J6" s="220">
        <v>1165.5092178270986</v>
      </c>
      <c r="K6" s="220">
        <v>213.7998926078396</v>
      </c>
      <c r="L6" s="220">
        <v>0.8591372829783425</v>
      </c>
      <c r="M6" s="221">
        <v>9.03884016466798</v>
      </c>
      <c r="N6" s="221">
        <v>258.8509038840165</v>
      </c>
      <c r="O6" s="221">
        <v>682.9604438875962</v>
      </c>
      <c r="P6" s="222">
        <v>84.32074458564524</v>
      </c>
      <c r="Q6" s="455"/>
      <c r="R6" s="455"/>
    </row>
    <row r="7" spans="1:18" ht="18.75" customHeight="1">
      <c r="A7" s="208"/>
      <c r="B7" s="74">
        <v>17</v>
      </c>
      <c r="C7" s="223">
        <v>64908</v>
      </c>
      <c r="D7" s="224">
        <v>11955</v>
      </c>
      <c r="E7" s="217">
        <v>44</v>
      </c>
      <c r="F7" s="224">
        <v>452</v>
      </c>
      <c r="G7" s="225">
        <v>14668</v>
      </c>
      <c r="H7" s="224">
        <v>37789</v>
      </c>
      <c r="I7" s="226">
        <v>4403</v>
      </c>
      <c r="J7" s="227">
        <v>1161.0200763746152</v>
      </c>
      <c r="K7" s="227">
        <v>213.84105215163808</v>
      </c>
      <c r="L7" s="227">
        <v>0.7870352400394877</v>
      </c>
      <c r="M7" s="228">
        <v>8.0849983749511</v>
      </c>
      <c r="N7" s="228">
        <v>262.36892956589105</v>
      </c>
      <c r="O7" s="228">
        <v>675.9380610420955</v>
      </c>
      <c r="P7" s="222">
        <v>78.75718549758783</v>
      </c>
      <c r="Q7" s="455"/>
      <c r="R7" s="455"/>
    </row>
    <row r="8" spans="1:20" s="467" customFormat="1" ht="22.5" customHeight="1">
      <c r="A8" s="229"/>
      <c r="B8" s="177">
        <v>18</v>
      </c>
      <c r="C8" s="960">
        <f aca="true" t="shared" si="0" ref="C8:I8">SUM(C10,C20,C21,C22,C23,C24,C28,C31,C32,C37,C44,C49,C53,C57,C61,C64,C67)</f>
        <v>64972</v>
      </c>
      <c r="D8" s="960">
        <f t="shared" si="0"/>
        <v>11883</v>
      </c>
      <c r="E8" s="960">
        <f t="shared" si="0"/>
        <v>44</v>
      </c>
      <c r="F8" s="960">
        <f t="shared" si="0"/>
        <v>441</v>
      </c>
      <c r="G8" s="960">
        <f t="shared" si="0"/>
        <v>14608</v>
      </c>
      <c r="H8" s="960">
        <f t="shared" si="0"/>
        <v>37996</v>
      </c>
      <c r="I8" s="960">
        <f t="shared" si="0"/>
        <v>4221</v>
      </c>
      <c r="J8" s="961">
        <f aca="true" t="shared" si="1" ref="J8:P8">C8/$R8*100000</f>
        <v>1162.2898032200358</v>
      </c>
      <c r="K8" s="962">
        <f t="shared" si="1"/>
        <v>212.57602862254024</v>
      </c>
      <c r="L8" s="963">
        <f t="shared" si="1"/>
        <v>0.7871198568872987</v>
      </c>
      <c r="M8" s="964">
        <f t="shared" si="1"/>
        <v>7.889087656529518</v>
      </c>
      <c r="N8" s="964">
        <f t="shared" si="1"/>
        <v>261.3237924865832</v>
      </c>
      <c r="O8" s="964">
        <f t="shared" si="1"/>
        <v>679.7137745974956</v>
      </c>
      <c r="P8" s="965">
        <f t="shared" si="1"/>
        <v>75.5098389982111</v>
      </c>
      <c r="Q8" s="500"/>
      <c r="R8" s="230">
        <v>5590000</v>
      </c>
      <c r="S8" s="508"/>
      <c r="T8" s="916"/>
    </row>
    <row r="9" spans="1:18" ht="16.5" customHeight="1">
      <c r="A9" s="231"/>
      <c r="B9" s="232"/>
      <c r="C9" s="468"/>
      <c r="D9" s="468"/>
      <c r="E9" s="469"/>
      <c r="F9" s="468"/>
      <c r="G9" s="470"/>
      <c r="H9" s="468"/>
      <c r="I9" s="471"/>
      <c r="J9" s="472"/>
      <c r="K9" s="473"/>
      <c r="L9" s="474"/>
      <c r="M9" s="475"/>
      <c r="N9" s="475"/>
      <c r="O9" s="472"/>
      <c r="P9" s="476"/>
      <c r="Q9" s="455"/>
      <c r="R9" s="241">
        <f>SUM(R10,R20:R23,R24,R28,R31,R32,R37,R44,R49,R53,R57,R61,R64,R67)</f>
        <v>5592939</v>
      </c>
    </row>
    <row r="10" spans="1:18" ht="18.75" customHeight="1">
      <c r="A10" s="233" t="s">
        <v>320</v>
      </c>
      <c r="B10" s="234" t="s">
        <v>724</v>
      </c>
      <c r="C10" s="1068">
        <f aca="true" t="shared" si="2" ref="C10:C67">SUM(D10:H10)</f>
        <v>18952</v>
      </c>
      <c r="D10" s="1068">
        <f aca="true" t="shared" si="3" ref="D10:I10">SUM(D11:D19)</f>
        <v>3677</v>
      </c>
      <c r="E10" s="1069">
        <f t="shared" si="3"/>
        <v>10</v>
      </c>
      <c r="F10" s="1068">
        <f t="shared" si="3"/>
        <v>100</v>
      </c>
      <c r="G10" s="1070">
        <f>SUM(G11:G19)</f>
        <v>3514</v>
      </c>
      <c r="H10" s="1068">
        <f t="shared" si="3"/>
        <v>11651</v>
      </c>
      <c r="I10" s="1071">
        <f t="shared" si="3"/>
        <v>857</v>
      </c>
      <c r="J10" s="1072">
        <f aca="true" t="shared" si="4" ref="J10:J41">C10/$R10*100000</f>
        <v>1239.75673241154</v>
      </c>
      <c r="K10" s="1073">
        <f aca="true" t="shared" si="5" ref="K10:K41">D10/$R10*100000</f>
        <v>240.53321575966828</v>
      </c>
      <c r="L10" s="1074">
        <f aca="true" t="shared" si="6" ref="L10:L41">E10/$R10*100000</f>
        <v>0.6541561483809308</v>
      </c>
      <c r="M10" s="1075">
        <f aca="true" t="shared" si="7" ref="M10:M41">F10/$R10*100000</f>
        <v>6.541561483809309</v>
      </c>
      <c r="N10" s="1076">
        <f aca="true" t="shared" si="8" ref="N10:N41">G10/$R10*100000</f>
        <v>229.8704705410591</v>
      </c>
      <c r="O10" s="1076">
        <f aca="true" t="shared" si="9" ref="O10:O41">H10/$R10*100000</f>
        <v>762.1573284786225</v>
      </c>
      <c r="P10" s="1077">
        <f aca="true" t="shared" si="10" ref="P10:P41">I10/$R10*100000</f>
        <v>56.06118191624577</v>
      </c>
      <c r="Q10" s="455"/>
      <c r="R10" s="241">
        <f>SUM(R11:R19)</f>
        <v>1528687</v>
      </c>
    </row>
    <row r="11" spans="1:18" ht="18.75" customHeight="1">
      <c r="A11" s="235"/>
      <c r="B11" s="236" t="s">
        <v>725</v>
      </c>
      <c r="C11" s="1068">
        <f t="shared" si="2"/>
        <v>1072</v>
      </c>
      <c r="D11" s="237">
        <v>0</v>
      </c>
      <c r="E11" s="238">
        <v>0</v>
      </c>
      <c r="F11" s="239">
        <v>0</v>
      </c>
      <c r="G11" s="238">
        <v>265</v>
      </c>
      <c r="H11" s="239">
        <v>807</v>
      </c>
      <c r="I11" s="240">
        <v>139</v>
      </c>
      <c r="J11" s="1072">
        <f t="shared" si="4"/>
        <v>517.4219643693195</v>
      </c>
      <c r="K11" s="411">
        <f t="shared" si="5"/>
        <v>0</v>
      </c>
      <c r="L11" s="477">
        <f t="shared" si="6"/>
        <v>0</v>
      </c>
      <c r="M11" s="228">
        <f t="shared" si="7"/>
        <v>0</v>
      </c>
      <c r="N11" s="475">
        <f t="shared" si="8"/>
        <v>127.90748186368441</v>
      </c>
      <c r="O11" s="475">
        <f t="shared" si="9"/>
        <v>389.51448250563516</v>
      </c>
      <c r="P11" s="478">
        <f t="shared" si="10"/>
        <v>67.0910942605741</v>
      </c>
      <c r="Q11" s="455"/>
      <c r="R11" s="241">
        <v>207181</v>
      </c>
    </row>
    <row r="12" spans="1:18" ht="18.75" customHeight="1">
      <c r="A12" s="235"/>
      <c r="B12" s="236" t="s">
        <v>726</v>
      </c>
      <c r="C12" s="1068">
        <f t="shared" si="2"/>
        <v>977</v>
      </c>
      <c r="D12" s="237">
        <v>0</v>
      </c>
      <c r="E12" s="238">
        <v>0</v>
      </c>
      <c r="F12" s="239">
        <v>0</v>
      </c>
      <c r="G12" s="238">
        <v>392</v>
      </c>
      <c r="H12" s="239">
        <v>585</v>
      </c>
      <c r="I12" s="240">
        <v>75</v>
      </c>
      <c r="J12" s="1072">
        <f t="shared" si="4"/>
        <v>759.8677814505153</v>
      </c>
      <c r="K12" s="411">
        <f t="shared" si="5"/>
        <v>0</v>
      </c>
      <c r="L12" s="477">
        <f t="shared" si="6"/>
        <v>0</v>
      </c>
      <c r="M12" s="228">
        <f t="shared" si="7"/>
        <v>0</v>
      </c>
      <c r="N12" s="475">
        <f t="shared" si="8"/>
        <v>304.88041998833364</v>
      </c>
      <c r="O12" s="475">
        <f t="shared" si="9"/>
        <v>454.98736146218164</v>
      </c>
      <c r="P12" s="478">
        <f t="shared" si="10"/>
        <v>58.331713007972</v>
      </c>
      <c r="Q12" s="455"/>
      <c r="R12" s="241">
        <v>128575</v>
      </c>
    </row>
    <row r="13" spans="1:18" ht="18.75" customHeight="1">
      <c r="A13" s="235"/>
      <c r="B13" s="236" t="s">
        <v>727</v>
      </c>
      <c r="C13" s="1068">
        <f t="shared" si="2"/>
        <v>1675</v>
      </c>
      <c r="D13" s="237">
        <v>300</v>
      </c>
      <c r="E13" s="238">
        <v>0</v>
      </c>
      <c r="F13" s="239">
        <v>0</v>
      </c>
      <c r="G13" s="238">
        <v>217</v>
      </c>
      <c r="H13" s="239">
        <v>1158</v>
      </c>
      <c r="I13" s="240">
        <v>45</v>
      </c>
      <c r="J13" s="1072">
        <f t="shared" si="4"/>
        <v>1563.0248964204395</v>
      </c>
      <c r="K13" s="411">
        <f t="shared" si="5"/>
        <v>279.94475756783993</v>
      </c>
      <c r="L13" s="477">
        <f t="shared" si="6"/>
        <v>0</v>
      </c>
      <c r="M13" s="228">
        <f t="shared" si="7"/>
        <v>0</v>
      </c>
      <c r="N13" s="475">
        <f t="shared" si="8"/>
        <v>202.49337464073756</v>
      </c>
      <c r="O13" s="475">
        <f t="shared" si="9"/>
        <v>1080.5867642118621</v>
      </c>
      <c r="P13" s="478">
        <f t="shared" si="10"/>
        <v>41.99171363517599</v>
      </c>
      <c r="Q13" s="455"/>
      <c r="R13" s="241">
        <v>107164</v>
      </c>
    </row>
    <row r="14" spans="1:18" ht="18.75" customHeight="1">
      <c r="A14" s="235"/>
      <c r="B14" s="236" t="s">
        <v>728</v>
      </c>
      <c r="C14" s="1068">
        <f t="shared" si="2"/>
        <v>1229</v>
      </c>
      <c r="D14" s="237">
        <v>0</v>
      </c>
      <c r="E14" s="238">
        <v>0</v>
      </c>
      <c r="F14" s="239">
        <v>0</v>
      </c>
      <c r="G14" s="238">
        <v>371</v>
      </c>
      <c r="H14" s="239">
        <v>858</v>
      </c>
      <c r="I14" s="240">
        <v>62</v>
      </c>
      <c r="J14" s="1072">
        <f t="shared" si="4"/>
        <v>1190.3608856517444</v>
      </c>
      <c r="K14" s="411">
        <f t="shared" si="5"/>
        <v>0</v>
      </c>
      <c r="L14" s="477">
        <f t="shared" si="6"/>
        <v>0</v>
      </c>
      <c r="M14" s="228">
        <f t="shared" si="7"/>
        <v>0</v>
      </c>
      <c r="N14" s="475">
        <f t="shared" si="8"/>
        <v>359.3359549038219</v>
      </c>
      <c r="O14" s="475">
        <f t="shared" si="9"/>
        <v>831.0249307479224</v>
      </c>
      <c r="P14" s="478">
        <f t="shared" si="10"/>
        <v>60.0507525715282</v>
      </c>
      <c r="Q14" s="455"/>
      <c r="R14" s="241">
        <v>103246</v>
      </c>
    </row>
    <row r="15" spans="1:18" ht="18.75" customHeight="1">
      <c r="A15" s="235"/>
      <c r="B15" s="236" t="s">
        <v>729</v>
      </c>
      <c r="C15" s="1068">
        <f t="shared" si="2"/>
        <v>1678</v>
      </c>
      <c r="D15" s="237">
        <v>0</v>
      </c>
      <c r="E15" s="238">
        <v>0</v>
      </c>
      <c r="F15" s="239">
        <v>0</v>
      </c>
      <c r="G15" s="238">
        <v>506</v>
      </c>
      <c r="H15" s="239">
        <v>1172</v>
      </c>
      <c r="I15" s="240">
        <v>152</v>
      </c>
      <c r="J15" s="1072">
        <f t="shared" si="4"/>
        <v>987.2446578179423</v>
      </c>
      <c r="K15" s="411">
        <f t="shared" si="5"/>
        <v>0</v>
      </c>
      <c r="L15" s="477">
        <f t="shared" si="6"/>
        <v>0</v>
      </c>
      <c r="M15" s="228">
        <f t="shared" si="7"/>
        <v>0</v>
      </c>
      <c r="N15" s="475">
        <f t="shared" si="8"/>
        <v>297.703097053563</v>
      </c>
      <c r="O15" s="475">
        <f t="shared" si="9"/>
        <v>689.5415607643791</v>
      </c>
      <c r="P15" s="478">
        <f t="shared" si="10"/>
        <v>89.42859832439048</v>
      </c>
      <c r="Q15" s="455"/>
      <c r="R15" s="241">
        <v>169968</v>
      </c>
    </row>
    <row r="16" spans="1:18" ht="18.75" customHeight="1">
      <c r="A16" s="235"/>
      <c r="B16" s="236" t="s">
        <v>730</v>
      </c>
      <c r="C16" s="1068">
        <f t="shared" si="2"/>
        <v>1023</v>
      </c>
      <c r="D16" s="237">
        <v>0</v>
      </c>
      <c r="E16" s="238">
        <v>0</v>
      </c>
      <c r="F16" s="239">
        <v>0</v>
      </c>
      <c r="G16" s="242">
        <v>197</v>
      </c>
      <c r="H16" s="239">
        <v>826</v>
      </c>
      <c r="I16" s="240">
        <v>74</v>
      </c>
      <c r="J16" s="1072">
        <f t="shared" si="4"/>
        <v>462.2287286676697</v>
      </c>
      <c r="K16" s="411">
        <f t="shared" si="5"/>
        <v>0</v>
      </c>
      <c r="L16" s="477">
        <f t="shared" si="6"/>
        <v>0</v>
      </c>
      <c r="M16" s="228">
        <f t="shared" si="7"/>
        <v>0</v>
      </c>
      <c r="N16" s="475">
        <f t="shared" si="8"/>
        <v>89.01178841400873</v>
      </c>
      <c r="O16" s="475">
        <f t="shared" si="9"/>
        <v>373.216940253661</v>
      </c>
      <c r="P16" s="478">
        <f t="shared" si="10"/>
        <v>33.43590021642968</v>
      </c>
      <c r="Q16" s="455"/>
      <c r="R16" s="241">
        <v>221319</v>
      </c>
    </row>
    <row r="17" spans="1:18" ht="18.75" customHeight="1">
      <c r="A17" s="235"/>
      <c r="B17" s="236" t="s">
        <v>731</v>
      </c>
      <c r="C17" s="1068">
        <f t="shared" si="2"/>
        <v>3711</v>
      </c>
      <c r="D17" s="237">
        <v>1508</v>
      </c>
      <c r="E17" s="238">
        <v>0</v>
      </c>
      <c r="F17" s="239">
        <v>0</v>
      </c>
      <c r="G17" s="238">
        <v>856</v>
      </c>
      <c r="H17" s="239">
        <v>1347</v>
      </c>
      <c r="I17" s="240">
        <v>130</v>
      </c>
      <c r="J17" s="1072">
        <f t="shared" si="4"/>
        <v>1640.5327863417137</v>
      </c>
      <c r="K17" s="411">
        <f t="shared" si="5"/>
        <v>666.6460365948003</v>
      </c>
      <c r="L17" s="477">
        <f t="shared" si="6"/>
        <v>0</v>
      </c>
      <c r="M17" s="228">
        <f t="shared" si="7"/>
        <v>0</v>
      </c>
      <c r="N17" s="475">
        <f t="shared" si="8"/>
        <v>378.41446109094767</v>
      </c>
      <c r="O17" s="475">
        <f t="shared" si="9"/>
        <v>595.4722886559656</v>
      </c>
      <c r="P17" s="478">
        <f t="shared" si="10"/>
        <v>57.469485913344855</v>
      </c>
      <c r="Q17" s="455"/>
      <c r="R17" s="241">
        <v>226207</v>
      </c>
    </row>
    <row r="18" spans="1:18" ht="18.75" customHeight="1">
      <c r="A18" s="235"/>
      <c r="B18" s="236" t="s">
        <v>732</v>
      </c>
      <c r="C18" s="1068">
        <f t="shared" si="2"/>
        <v>3901</v>
      </c>
      <c r="D18" s="237">
        <v>46</v>
      </c>
      <c r="E18" s="238">
        <v>10</v>
      </c>
      <c r="F18" s="239">
        <v>0</v>
      </c>
      <c r="G18" s="238">
        <v>345</v>
      </c>
      <c r="H18" s="239">
        <v>3500</v>
      </c>
      <c r="I18" s="240">
        <v>41</v>
      </c>
      <c r="J18" s="1072">
        <f t="shared" si="4"/>
        <v>3282.951542591689</v>
      </c>
      <c r="K18" s="411">
        <f t="shared" si="5"/>
        <v>38.712066382778175</v>
      </c>
      <c r="L18" s="477">
        <f t="shared" si="6"/>
        <v>8.41566660495178</v>
      </c>
      <c r="M18" s="228">
        <f t="shared" si="7"/>
        <v>0</v>
      </c>
      <c r="N18" s="475">
        <f t="shared" si="8"/>
        <v>290.3404978708364</v>
      </c>
      <c r="O18" s="475">
        <f t="shared" si="9"/>
        <v>2945.4833117331223</v>
      </c>
      <c r="P18" s="478">
        <f t="shared" si="10"/>
        <v>34.504233080302285</v>
      </c>
      <c r="Q18" s="455"/>
      <c r="R18" s="241">
        <v>118826</v>
      </c>
    </row>
    <row r="19" spans="1:18" ht="18.75" customHeight="1">
      <c r="A19" s="243"/>
      <c r="B19" s="244" t="s">
        <v>733</v>
      </c>
      <c r="C19" s="1068">
        <f t="shared" si="2"/>
        <v>3686</v>
      </c>
      <c r="D19" s="237">
        <v>1823</v>
      </c>
      <c r="E19" s="238">
        <v>0</v>
      </c>
      <c r="F19" s="239">
        <v>100</v>
      </c>
      <c r="G19" s="238">
        <v>365</v>
      </c>
      <c r="H19" s="239">
        <v>1398</v>
      </c>
      <c r="I19" s="240">
        <v>139</v>
      </c>
      <c r="J19" s="1072">
        <f t="shared" si="4"/>
        <v>1497.1507020686352</v>
      </c>
      <c r="K19" s="411">
        <f t="shared" si="5"/>
        <v>740.4519071815306</v>
      </c>
      <c r="L19" s="477">
        <f t="shared" si="6"/>
        <v>0</v>
      </c>
      <c r="M19" s="228">
        <f t="shared" si="7"/>
        <v>40.61721926393475</v>
      </c>
      <c r="N19" s="479">
        <f t="shared" si="8"/>
        <v>148.25285031336185</v>
      </c>
      <c r="O19" s="480">
        <f t="shared" si="9"/>
        <v>567.8287253098079</v>
      </c>
      <c r="P19" s="478">
        <f t="shared" si="10"/>
        <v>56.4579347768693</v>
      </c>
      <c r="Q19" s="455"/>
      <c r="R19" s="241">
        <v>246201</v>
      </c>
    </row>
    <row r="20" spans="1:18" ht="18.75" customHeight="1">
      <c r="A20" s="245" t="s">
        <v>324</v>
      </c>
      <c r="B20" s="246" t="s">
        <v>734</v>
      </c>
      <c r="C20" s="1252">
        <f t="shared" si="2"/>
        <v>6159</v>
      </c>
      <c r="D20" s="247">
        <v>982</v>
      </c>
      <c r="E20" s="247">
        <v>6</v>
      </c>
      <c r="F20" s="247">
        <v>0</v>
      </c>
      <c r="G20" s="248">
        <v>1275</v>
      </c>
      <c r="H20" s="247">
        <v>3896</v>
      </c>
      <c r="I20" s="247">
        <v>686</v>
      </c>
      <c r="J20" s="1256">
        <f t="shared" si="4"/>
        <v>1148.9235487355124</v>
      </c>
      <c r="K20" s="481">
        <f t="shared" si="5"/>
        <v>183.18605696675974</v>
      </c>
      <c r="L20" s="481">
        <f t="shared" si="6"/>
        <v>1.119263077189978</v>
      </c>
      <c r="M20" s="481">
        <f t="shared" si="7"/>
        <v>0</v>
      </c>
      <c r="N20" s="482">
        <f t="shared" si="8"/>
        <v>237.84340390287034</v>
      </c>
      <c r="O20" s="483">
        <f t="shared" si="9"/>
        <v>726.7748247886925</v>
      </c>
      <c r="P20" s="484">
        <f t="shared" si="10"/>
        <v>127.96907849205418</v>
      </c>
      <c r="Q20" s="455"/>
      <c r="R20" s="241">
        <v>536067</v>
      </c>
    </row>
    <row r="21" spans="1:18" ht="18.75" customHeight="1">
      <c r="A21" s="245" t="s">
        <v>325</v>
      </c>
      <c r="B21" s="246" t="s">
        <v>735</v>
      </c>
      <c r="C21" s="1252">
        <f t="shared" si="2"/>
        <v>4033</v>
      </c>
      <c r="D21" s="247">
        <v>0</v>
      </c>
      <c r="E21" s="247">
        <v>0</v>
      </c>
      <c r="F21" s="247">
        <v>0</v>
      </c>
      <c r="G21" s="248">
        <v>1185</v>
      </c>
      <c r="H21" s="247">
        <v>2848</v>
      </c>
      <c r="I21" s="247">
        <v>300</v>
      </c>
      <c r="J21" s="1256">
        <f t="shared" si="4"/>
        <v>873.1270418247988</v>
      </c>
      <c r="K21" s="481">
        <f t="shared" si="5"/>
        <v>0</v>
      </c>
      <c r="L21" s="481">
        <f t="shared" si="6"/>
        <v>0</v>
      </c>
      <c r="M21" s="481">
        <f t="shared" si="7"/>
        <v>0</v>
      </c>
      <c r="N21" s="482">
        <f t="shared" si="8"/>
        <v>256.54737033533013</v>
      </c>
      <c r="O21" s="483">
        <f t="shared" si="9"/>
        <v>616.5796714894685</v>
      </c>
      <c r="P21" s="484">
        <f t="shared" si="10"/>
        <v>64.94870135071649</v>
      </c>
      <c r="Q21" s="455"/>
      <c r="R21" s="241">
        <v>461903</v>
      </c>
    </row>
    <row r="22" spans="1:18" ht="18.75" customHeight="1">
      <c r="A22" s="245" t="s">
        <v>326</v>
      </c>
      <c r="B22" s="246" t="s">
        <v>736</v>
      </c>
      <c r="C22" s="1252">
        <f t="shared" si="2"/>
        <v>5039</v>
      </c>
      <c r="D22" s="247">
        <v>796</v>
      </c>
      <c r="E22" s="247">
        <v>0</v>
      </c>
      <c r="F22" s="247">
        <v>60</v>
      </c>
      <c r="G22" s="248">
        <v>1148</v>
      </c>
      <c r="H22" s="247">
        <v>3035</v>
      </c>
      <c r="I22" s="247">
        <v>281</v>
      </c>
      <c r="J22" s="1256">
        <f t="shared" si="4"/>
        <v>1068.5536885141612</v>
      </c>
      <c r="K22" s="481">
        <f t="shared" si="5"/>
        <v>168.79712960057</v>
      </c>
      <c r="L22" s="481">
        <f t="shared" si="6"/>
        <v>0</v>
      </c>
      <c r="M22" s="481">
        <f t="shared" si="7"/>
        <v>12.723401728686182</v>
      </c>
      <c r="N22" s="482">
        <f t="shared" si="8"/>
        <v>243.44108640886228</v>
      </c>
      <c r="O22" s="483">
        <f t="shared" si="9"/>
        <v>643.5920707760426</v>
      </c>
      <c r="P22" s="484">
        <f t="shared" si="10"/>
        <v>59.58793142934695</v>
      </c>
      <c r="Q22" s="455"/>
      <c r="R22" s="241">
        <v>471572</v>
      </c>
    </row>
    <row r="23" spans="1:18" ht="18.75" customHeight="1">
      <c r="A23" s="245" t="s">
        <v>327</v>
      </c>
      <c r="B23" s="246" t="s">
        <v>737</v>
      </c>
      <c r="C23" s="1252">
        <f t="shared" si="2"/>
        <v>412</v>
      </c>
      <c r="D23" s="249">
        <v>0</v>
      </c>
      <c r="E23" s="249">
        <v>0</v>
      </c>
      <c r="F23" s="249">
        <v>0</v>
      </c>
      <c r="G23" s="250">
        <v>0</v>
      </c>
      <c r="H23" s="249">
        <v>412</v>
      </c>
      <c r="I23" s="249">
        <v>65</v>
      </c>
      <c r="J23" s="1080">
        <f t="shared" si="4"/>
        <v>450.0027305990934</v>
      </c>
      <c r="K23" s="485">
        <f t="shared" si="5"/>
        <v>0</v>
      </c>
      <c r="L23" s="485">
        <f t="shared" si="6"/>
        <v>0</v>
      </c>
      <c r="M23" s="485">
        <f t="shared" si="7"/>
        <v>0</v>
      </c>
      <c r="N23" s="486">
        <f t="shared" si="8"/>
        <v>0</v>
      </c>
      <c r="O23" s="487">
        <f t="shared" si="9"/>
        <v>450.0027305990934</v>
      </c>
      <c r="P23" s="488">
        <f t="shared" si="10"/>
        <v>70.99557642946861</v>
      </c>
      <c r="Q23" s="455"/>
      <c r="R23" s="241">
        <v>91555</v>
      </c>
    </row>
    <row r="24" spans="1:18" ht="18.75" customHeight="1">
      <c r="A24" s="251" t="s">
        <v>738</v>
      </c>
      <c r="B24" s="252"/>
      <c r="C24" s="1078">
        <f t="shared" si="2"/>
        <v>3986</v>
      </c>
      <c r="D24" s="1079">
        <v>256</v>
      </c>
      <c r="E24" s="1079">
        <v>0</v>
      </c>
      <c r="F24" s="1079">
        <v>0</v>
      </c>
      <c r="G24" s="1079">
        <v>1406</v>
      </c>
      <c r="H24" s="1079">
        <v>2324</v>
      </c>
      <c r="I24" s="1079">
        <v>152</v>
      </c>
      <c r="J24" s="1080">
        <f t="shared" si="4"/>
        <v>1047.200197565115</v>
      </c>
      <c r="K24" s="1080">
        <f t="shared" si="5"/>
        <v>67.25620937698682</v>
      </c>
      <c r="L24" s="1080">
        <f t="shared" si="6"/>
        <v>0</v>
      </c>
      <c r="M24" s="1080">
        <f t="shared" si="7"/>
        <v>0</v>
      </c>
      <c r="N24" s="1081">
        <f t="shared" si="8"/>
        <v>369.3837124376698</v>
      </c>
      <c r="O24" s="1081">
        <f t="shared" si="9"/>
        <v>610.5602757504585</v>
      </c>
      <c r="P24" s="1082">
        <f t="shared" si="10"/>
        <v>39.93337431758592</v>
      </c>
      <c r="Q24" s="455"/>
      <c r="R24" s="241">
        <v>380634</v>
      </c>
    </row>
    <row r="25" spans="1:18" ht="18.75" customHeight="1">
      <c r="A25" s="235"/>
      <c r="B25" s="253" t="s">
        <v>739</v>
      </c>
      <c r="C25" s="1068">
        <f t="shared" si="2"/>
        <v>1528</v>
      </c>
      <c r="D25" s="254">
        <v>232</v>
      </c>
      <c r="E25" s="254">
        <v>0</v>
      </c>
      <c r="F25" s="254">
        <v>0</v>
      </c>
      <c r="G25" s="254">
        <v>186</v>
      </c>
      <c r="H25" s="254">
        <v>1110</v>
      </c>
      <c r="I25" s="254">
        <v>125</v>
      </c>
      <c r="J25" s="1072">
        <f t="shared" si="4"/>
        <v>793.8115944287725</v>
      </c>
      <c r="K25" s="227">
        <f t="shared" si="5"/>
        <v>120.52636774049427</v>
      </c>
      <c r="L25" s="227">
        <f t="shared" si="6"/>
        <v>0</v>
      </c>
      <c r="M25" s="227">
        <f t="shared" si="7"/>
        <v>0</v>
      </c>
      <c r="N25" s="472">
        <f t="shared" si="8"/>
        <v>96.6288982747066</v>
      </c>
      <c r="O25" s="472">
        <f t="shared" si="9"/>
        <v>576.6563284135716</v>
      </c>
      <c r="P25" s="478">
        <f t="shared" si="10"/>
        <v>64.93877572224906</v>
      </c>
      <c r="Q25" s="455"/>
      <c r="R25" s="241">
        <v>192489</v>
      </c>
    </row>
    <row r="26" spans="1:18" ht="18.75" customHeight="1">
      <c r="A26" s="235"/>
      <c r="B26" s="253" t="s">
        <v>740</v>
      </c>
      <c r="C26" s="1068">
        <f t="shared" si="2"/>
        <v>1889</v>
      </c>
      <c r="D26" s="254">
        <v>24</v>
      </c>
      <c r="E26" s="254">
        <v>0</v>
      </c>
      <c r="F26" s="254">
        <v>0</v>
      </c>
      <c r="G26" s="254">
        <v>651</v>
      </c>
      <c r="H26" s="254">
        <v>1214</v>
      </c>
      <c r="I26" s="254">
        <v>27</v>
      </c>
      <c r="J26" s="1072">
        <f t="shared" si="4"/>
        <v>1199.2204115059135</v>
      </c>
      <c r="K26" s="227">
        <f t="shared" si="5"/>
        <v>15.236257213415525</v>
      </c>
      <c r="L26" s="227">
        <f t="shared" si="6"/>
        <v>0</v>
      </c>
      <c r="M26" s="227">
        <f t="shared" si="7"/>
        <v>0</v>
      </c>
      <c r="N26" s="472">
        <f t="shared" si="8"/>
        <v>413.2834769138961</v>
      </c>
      <c r="O26" s="472">
        <f t="shared" si="9"/>
        <v>770.700677378602</v>
      </c>
      <c r="P26" s="478">
        <f t="shared" si="10"/>
        <v>17.140789365092466</v>
      </c>
      <c r="Q26" s="455"/>
      <c r="R26" s="241">
        <v>157519</v>
      </c>
    </row>
    <row r="27" spans="1:18" ht="18.75" customHeight="1">
      <c r="A27" s="243"/>
      <c r="B27" s="253" t="s">
        <v>328</v>
      </c>
      <c r="C27" s="1068">
        <f t="shared" si="2"/>
        <v>569</v>
      </c>
      <c r="D27" s="254">
        <v>0</v>
      </c>
      <c r="E27" s="254">
        <v>0</v>
      </c>
      <c r="F27" s="254">
        <v>0</v>
      </c>
      <c r="G27" s="254">
        <v>569</v>
      </c>
      <c r="H27" s="254">
        <v>0</v>
      </c>
      <c r="I27" s="254">
        <v>0</v>
      </c>
      <c r="J27" s="1072">
        <f t="shared" si="4"/>
        <v>1857.8985175994253</v>
      </c>
      <c r="K27" s="227">
        <f t="shared" si="5"/>
        <v>0</v>
      </c>
      <c r="L27" s="227">
        <f t="shared" si="6"/>
        <v>0</v>
      </c>
      <c r="M27" s="227">
        <f t="shared" si="7"/>
        <v>0</v>
      </c>
      <c r="N27" s="472">
        <f t="shared" si="8"/>
        <v>1857.8985175994253</v>
      </c>
      <c r="O27" s="472">
        <f t="shared" si="9"/>
        <v>0</v>
      </c>
      <c r="P27" s="478">
        <f t="shared" si="10"/>
        <v>0</v>
      </c>
      <c r="Q27" s="455"/>
      <c r="R27" s="241">
        <v>30626</v>
      </c>
    </row>
    <row r="28" spans="1:18" ht="18.75" customHeight="1">
      <c r="A28" s="251" t="s">
        <v>741</v>
      </c>
      <c r="B28" s="255"/>
      <c r="C28" s="1083">
        <f t="shared" si="2"/>
        <v>4130</v>
      </c>
      <c r="D28" s="1084">
        <v>1326</v>
      </c>
      <c r="E28" s="1084">
        <v>0</v>
      </c>
      <c r="F28" s="1084">
        <v>148</v>
      </c>
      <c r="G28" s="1084">
        <v>769</v>
      </c>
      <c r="H28" s="1084">
        <v>1887</v>
      </c>
      <c r="I28" s="1084">
        <v>255</v>
      </c>
      <c r="J28" s="1085">
        <f t="shared" si="4"/>
        <v>1237.3901554078145</v>
      </c>
      <c r="K28" s="1085">
        <f t="shared" si="5"/>
        <v>397.28313464183094</v>
      </c>
      <c r="L28" s="1085">
        <f t="shared" si="6"/>
        <v>0</v>
      </c>
      <c r="M28" s="1085">
        <f t="shared" si="7"/>
        <v>44.342310653839355</v>
      </c>
      <c r="N28" s="1086">
        <f t="shared" si="8"/>
        <v>230.40024927569232</v>
      </c>
      <c r="O28" s="1086">
        <f t="shared" si="9"/>
        <v>565.3644608364518</v>
      </c>
      <c r="P28" s="1087">
        <f t="shared" si="10"/>
        <v>76.40060281573673</v>
      </c>
      <c r="Q28" s="455"/>
      <c r="R28" s="241">
        <v>333767</v>
      </c>
    </row>
    <row r="29" spans="1:18" ht="18.75" customHeight="1">
      <c r="A29" s="235"/>
      <c r="B29" s="256" t="s">
        <v>470</v>
      </c>
      <c r="C29" s="1093">
        <f t="shared" si="2"/>
        <v>1180</v>
      </c>
      <c r="D29" s="257">
        <v>0</v>
      </c>
      <c r="E29" s="257">
        <v>0</v>
      </c>
      <c r="F29" s="257">
        <v>0</v>
      </c>
      <c r="G29" s="257">
        <v>127</v>
      </c>
      <c r="H29" s="257">
        <v>1053</v>
      </c>
      <c r="I29" s="257">
        <v>177</v>
      </c>
      <c r="J29" s="1095">
        <f t="shared" si="4"/>
        <v>535.6624055781523</v>
      </c>
      <c r="K29" s="489">
        <f t="shared" si="5"/>
        <v>0</v>
      </c>
      <c r="L29" s="489">
        <f t="shared" si="6"/>
        <v>0</v>
      </c>
      <c r="M29" s="489">
        <f t="shared" si="7"/>
        <v>0</v>
      </c>
      <c r="N29" s="490">
        <f t="shared" si="8"/>
        <v>57.65180127832656</v>
      </c>
      <c r="O29" s="490">
        <f t="shared" si="9"/>
        <v>478.0106042998257</v>
      </c>
      <c r="P29" s="491">
        <f t="shared" si="10"/>
        <v>80.34936083672284</v>
      </c>
      <c r="Q29" s="455"/>
      <c r="R29" s="241">
        <v>220288</v>
      </c>
    </row>
    <row r="30" spans="1:18" ht="18.75" customHeight="1">
      <c r="A30" s="243"/>
      <c r="B30" s="258" t="s">
        <v>471</v>
      </c>
      <c r="C30" s="1093">
        <f t="shared" si="2"/>
        <v>2950</v>
      </c>
      <c r="D30" s="259">
        <v>1326</v>
      </c>
      <c r="E30" s="259">
        <v>0</v>
      </c>
      <c r="F30" s="259">
        <v>148</v>
      </c>
      <c r="G30" s="259">
        <v>642</v>
      </c>
      <c r="H30" s="259">
        <v>834</v>
      </c>
      <c r="I30" s="259">
        <v>78</v>
      </c>
      <c r="J30" s="1257">
        <f t="shared" si="4"/>
        <v>2599.5999259774935</v>
      </c>
      <c r="K30" s="492">
        <f t="shared" si="5"/>
        <v>1168.4981362190363</v>
      </c>
      <c r="L30" s="492">
        <f t="shared" si="6"/>
        <v>0</v>
      </c>
      <c r="M30" s="492">
        <f t="shared" si="7"/>
        <v>130.42060645582</v>
      </c>
      <c r="N30" s="493">
        <f t="shared" si="8"/>
        <v>565.7434415178138</v>
      </c>
      <c r="O30" s="493">
        <f t="shared" si="9"/>
        <v>734.9377417848236</v>
      </c>
      <c r="P30" s="494">
        <f t="shared" si="10"/>
        <v>68.73518448347271</v>
      </c>
      <c r="Q30" s="455"/>
      <c r="R30" s="241">
        <v>113479</v>
      </c>
    </row>
    <row r="31" spans="1:18" ht="18.75" customHeight="1">
      <c r="A31" s="245" t="s">
        <v>329</v>
      </c>
      <c r="B31" s="260" t="s">
        <v>742</v>
      </c>
      <c r="C31" s="1252">
        <f t="shared" si="2"/>
        <v>3672</v>
      </c>
      <c r="D31" s="261">
        <v>708</v>
      </c>
      <c r="E31" s="261">
        <v>0</v>
      </c>
      <c r="F31" s="261">
        <v>0</v>
      </c>
      <c r="G31" s="261">
        <v>689</v>
      </c>
      <c r="H31" s="261">
        <v>2275</v>
      </c>
      <c r="I31" s="261">
        <v>260</v>
      </c>
      <c r="J31" s="1258">
        <f t="shared" si="4"/>
        <v>1261.5825439853227</v>
      </c>
      <c r="K31" s="495">
        <f t="shared" si="5"/>
        <v>243.24630750043804</v>
      </c>
      <c r="L31" s="495">
        <f t="shared" si="6"/>
        <v>0</v>
      </c>
      <c r="M31" s="495">
        <f t="shared" si="7"/>
        <v>0</v>
      </c>
      <c r="N31" s="479">
        <f t="shared" si="8"/>
        <v>236.71851111271442</v>
      </c>
      <c r="O31" s="480">
        <f t="shared" si="9"/>
        <v>781.6177253721702</v>
      </c>
      <c r="P31" s="496">
        <f t="shared" si="10"/>
        <v>89.32774004253375</v>
      </c>
      <c r="Q31" s="455"/>
      <c r="R31" s="241">
        <v>291063</v>
      </c>
    </row>
    <row r="32" spans="1:18" ht="18.75" customHeight="1">
      <c r="A32" s="251" t="s">
        <v>330</v>
      </c>
      <c r="B32" s="262"/>
      <c r="C32" s="1088">
        <f t="shared" si="2"/>
        <v>3960</v>
      </c>
      <c r="D32" s="1089">
        <v>783</v>
      </c>
      <c r="E32" s="1089">
        <v>6</v>
      </c>
      <c r="F32" s="1089">
        <v>0</v>
      </c>
      <c r="G32" s="1089">
        <v>916</v>
      </c>
      <c r="H32" s="1089">
        <v>2255</v>
      </c>
      <c r="I32" s="1089">
        <v>323</v>
      </c>
      <c r="J32" s="1090">
        <f t="shared" si="4"/>
        <v>927.4395641970856</v>
      </c>
      <c r="K32" s="1090">
        <f t="shared" si="5"/>
        <v>183.38009564806012</v>
      </c>
      <c r="L32" s="1090">
        <f t="shared" si="6"/>
        <v>1.405211460904675</v>
      </c>
      <c r="M32" s="1090">
        <f t="shared" si="7"/>
        <v>0</v>
      </c>
      <c r="N32" s="1091">
        <f t="shared" si="8"/>
        <v>214.52894969811376</v>
      </c>
      <c r="O32" s="1091">
        <f t="shared" si="9"/>
        <v>528.125307390007</v>
      </c>
      <c r="P32" s="1092">
        <f t="shared" si="10"/>
        <v>75.64721697870168</v>
      </c>
      <c r="Q32" s="455"/>
      <c r="R32" s="241">
        <v>426982</v>
      </c>
    </row>
    <row r="33" spans="1:18" ht="18.75" customHeight="1">
      <c r="A33" s="235"/>
      <c r="B33" s="256" t="s">
        <v>331</v>
      </c>
      <c r="C33" s="1093">
        <f t="shared" si="2"/>
        <v>2942</v>
      </c>
      <c r="D33" s="257">
        <v>425</v>
      </c>
      <c r="E33" s="257">
        <v>6</v>
      </c>
      <c r="F33" s="257">
        <v>0</v>
      </c>
      <c r="G33" s="257">
        <v>810</v>
      </c>
      <c r="H33" s="257">
        <v>1701</v>
      </c>
      <c r="I33" s="257">
        <v>171</v>
      </c>
      <c r="J33" s="1095">
        <f t="shared" si="4"/>
        <v>1101.505490679137</v>
      </c>
      <c r="K33" s="489">
        <f t="shared" si="5"/>
        <v>159.12298896622474</v>
      </c>
      <c r="L33" s="489">
        <f t="shared" si="6"/>
        <v>2.2464421971702317</v>
      </c>
      <c r="M33" s="489">
        <f t="shared" si="7"/>
        <v>0</v>
      </c>
      <c r="N33" s="490">
        <f t="shared" si="8"/>
        <v>303.2696966179813</v>
      </c>
      <c r="O33" s="490">
        <f t="shared" si="9"/>
        <v>636.8663628977607</v>
      </c>
      <c r="P33" s="491">
        <f t="shared" si="10"/>
        <v>64.02360261935159</v>
      </c>
      <c r="Q33" s="455"/>
      <c r="R33" s="241">
        <v>267089</v>
      </c>
    </row>
    <row r="34" spans="1:18" ht="18.75" customHeight="1">
      <c r="A34" s="235"/>
      <c r="B34" s="256" t="s">
        <v>743</v>
      </c>
      <c r="C34" s="1093">
        <f t="shared" si="2"/>
        <v>560</v>
      </c>
      <c r="D34" s="257">
        <v>0</v>
      </c>
      <c r="E34" s="257">
        <v>0</v>
      </c>
      <c r="F34" s="257">
        <v>0</v>
      </c>
      <c r="G34" s="257">
        <v>56</v>
      </c>
      <c r="H34" s="257">
        <v>504</v>
      </c>
      <c r="I34" s="257">
        <v>109</v>
      </c>
      <c r="J34" s="1095">
        <f t="shared" si="4"/>
        <v>591.8785803369481</v>
      </c>
      <c r="K34" s="489">
        <f t="shared" si="5"/>
        <v>0</v>
      </c>
      <c r="L34" s="489">
        <f t="shared" si="6"/>
        <v>0</v>
      </c>
      <c r="M34" s="489">
        <f t="shared" si="7"/>
        <v>0</v>
      </c>
      <c r="N34" s="490">
        <f t="shared" si="8"/>
        <v>59.1878580336948</v>
      </c>
      <c r="O34" s="490">
        <f t="shared" si="9"/>
        <v>532.6907223032532</v>
      </c>
      <c r="P34" s="491">
        <f t="shared" si="10"/>
        <v>115.20493795844166</v>
      </c>
      <c r="Q34" s="455"/>
      <c r="R34" s="241">
        <v>94614</v>
      </c>
    </row>
    <row r="35" spans="1:18" ht="18.75" customHeight="1">
      <c r="A35" s="235"/>
      <c r="B35" s="256" t="s">
        <v>744</v>
      </c>
      <c r="C35" s="1093">
        <f t="shared" si="2"/>
        <v>458</v>
      </c>
      <c r="D35" s="257">
        <v>358</v>
      </c>
      <c r="E35" s="257">
        <v>0</v>
      </c>
      <c r="F35" s="257">
        <v>0</v>
      </c>
      <c r="G35" s="257">
        <v>50</v>
      </c>
      <c r="H35" s="257">
        <v>50</v>
      </c>
      <c r="I35" s="257">
        <v>5</v>
      </c>
      <c r="J35" s="1095">
        <f t="shared" si="4"/>
        <v>1442.7014427014428</v>
      </c>
      <c r="K35" s="489">
        <f t="shared" si="5"/>
        <v>1127.7011277011277</v>
      </c>
      <c r="L35" s="489">
        <f t="shared" si="6"/>
        <v>0</v>
      </c>
      <c r="M35" s="489">
        <f t="shared" si="7"/>
        <v>0</v>
      </c>
      <c r="N35" s="490">
        <f t="shared" si="8"/>
        <v>157.50015750015748</v>
      </c>
      <c r="O35" s="490">
        <f t="shared" si="9"/>
        <v>157.50015750015748</v>
      </c>
      <c r="P35" s="491">
        <f t="shared" si="10"/>
        <v>15.75001575001575</v>
      </c>
      <c r="Q35" s="455"/>
      <c r="R35" s="241">
        <v>31746</v>
      </c>
    </row>
    <row r="36" spans="1:18" ht="18.75" customHeight="1">
      <c r="A36" s="243"/>
      <c r="B36" s="258" t="s">
        <v>745</v>
      </c>
      <c r="C36" s="1253">
        <f t="shared" si="2"/>
        <v>0</v>
      </c>
      <c r="D36" s="259">
        <v>0</v>
      </c>
      <c r="E36" s="259">
        <v>0</v>
      </c>
      <c r="F36" s="259">
        <v>0</v>
      </c>
      <c r="G36" s="259">
        <v>0</v>
      </c>
      <c r="H36" s="259">
        <v>0</v>
      </c>
      <c r="I36" s="259">
        <v>38</v>
      </c>
      <c r="J36" s="1257">
        <f t="shared" si="4"/>
        <v>0</v>
      </c>
      <c r="K36" s="492">
        <f t="shared" si="5"/>
        <v>0</v>
      </c>
      <c r="L36" s="492">
        <f t="shared" si="6"/>
        <v>0</v>
      </c>
      <c r="M36" s="492">
        <f t="shared" si="7"/>
        <v>0</v>
      </c>
      <c r="N36" s="493">
        <f t="shared" si="8"/>
        <v>0</v>
      </c>
      <c r="O36" s="493">
        <f t="shared" si="9"/>
        <v>0</v>
      </c>
      <c r="P36" s="494">
        <f t="shared" si="10"/>
        <v>113.32120597620253</v>
      </c>
      <c r="Q36" s="455"/>
      <c r="R36" s="241">
        <v>33533</v>
      </c>
    </row>
    <row r="37" spans="1:18" ht="18.75" customHeight="1">
      <c r="A37" s="251" t="s">
        <v>472</v>
      </c>
      <c r="B37" s="255"/>
      <c r="C37" s="1083">
        <f t="shared" si="2"/>
        <v>4442</v>
      </c>
      <c r="D37" s="1084">
        <v>847</v>
      </c>
      <c r="E37" s="1084">
        <v>6</v>
      </c>
      <c r="F37" s="1084">
        <v>50</v>
      </c>
      <c r="G37" s="1084">
        <v>1293</v>
      </c>
      <c r="H37" s="1084">
        <v>2246</v>
      </c>
      <c r="I37" s="1084">
        <v>211</v>
      </c>
      <c r="J37" s="1085">
        <f t="shared" si="4"/>
        <v>1531.5973850439964</v>
      </c>
      <c r="K37" s="1085">
        <f t="shared" si="5"/>
        <v>292.0447962927206</v>
      </c>
      <c r="L37" s="1085">
        <f t="shared" si="6"/>
        <v>2.068794306678068</v>
      </c>
      <c r="M37" s="1085">
        <f t="shared" si="7"/>
        <v>17.239952555650568</v>
      </c>
      <c r="N37" s="1086">
        <f t="shared" si="8"/>
        <v>445.8251730891236</v>
      </c>
      <c r="O37" s="1086">
        <f t="shared" si="9"/>
        <v>774.4186687998235</v>
      </c>
      <c r="P37" s="1087">
        <f t="shared" si="10"/>
        <v>72.7525997848454</v>
      </c>
      <c r="Q37" s="455"/>
      <c r="R37" s="241">
        <v>290024</v>
      </c>
    </row>
    <row r="38" spans="1:18" ht="18.75" customHeight="1">
      <c r="A38" s="235"/>
      <c r="B38" s="256" t="s">
        <v>746</v>
      </c>
      <c r="C38" s="1093">
        <f t="shared" si="2"/>
        <v>430</v>
      </c>
      <c r="D38" s="257">
        <v>0</v>
      </c>
      <c r="E38" s="257">
        <v>0</v>
      </c>
      <c r="F38" s="257">
        <v>0</v>
      </c>
      <c r="G38" s="257">
        <v>0</v>
      </c>
      <c r="H38" s="257">
        <v>430</v>
      </c>
      <c r="I38" s="257">
        <v>73</v>
      </c>
      <c r="J38" s="1095">
        <f t="shared" si="4"/>
        <v>985.7863365428702</v>
      </c>
      <c r="K38" s="489">
        <f t="shared" si="5"/>
        <v>0</v>
      </c>
      <c r="L38" s="489">
        <f t="shared" si="6"/>
        <v>0</v>
      </c>
      <c r="M38" s="489">
        <f t="shared" si="7"/>
        <v>0</v>
      </c>
      <c r="N38" s="490">
        <f t="shared" si="8"/>
        <v>0</v>
      </c>
      <c r="O38" s="490">
        <f t="shared" si="9"/>
        <v>985.7863365428702</v>
      </c>
      <c r="P38" s="491">
        <f t="shared" si="10"/>
        <v>167.3544245758826</v>
      </c>
      <c r="Q38" s="455"/>
      <c r="R38" s="241">
        <v>43620</v>
      </c>
    </row>
    <row r="39" spans="1:18" ht="18.75" customHeight="1">
      <c r="A39" s="235"/>
      <c r="B39" s="256" t="s">
        <v>747</v>
      </c>
      <c r="C39" s="1093">
        <f t="shared" si="2"/>
        <v>1779</v>
      </c>
      <c r="D39" s="257">
        <v>445</v>
      </c>
      <c r="E39" s="257">
        <v>0</v>
      </c>
      <c r="F39" s="257">
        <v>0</v>
      </c>
      <c r="G39" s="257">
        <v>723</v>
      </c>
      <c r="H39" s="257">
        <v>611</v>
      </c>
      <c r="I39" s="257">
        <v>31</v>
      </c>
      <c r="J39" s="1095">
        <f t="shared" si="4"/>
        <v>2120.1287093314263</v>
      </c>
      <c r="K39" s="489">
        <f t="shared" si="5"/>
        <v>530.3301156000476</v>
      </c>
      <c r="L39" s="489">
        <f t="shared" si="6"/>
        <v>0</v>
      </c>
      <c r="M39" s="489">
        <f t="shared" si="7"/>
        <v>0</v>
      </c>
      <c r="N39" s="490">
        <f t="shared" si="8"/>
        <v>861.637468716482</v>
      </c>
      <c r="O39" s="490">
        <f t="shared" si="9"/>
        <v>728.1611250148969</v>
      </c>
      <c r="P39" s="491">
        <f t="shared" si="10"/>
        <v>36.94434513168871</v>
      </c>
      <c r="Q39" s="455"/>
      <c r="R39" s="241">
        <v>83910</v>
      </c>
    </row>
    <row r="40" spans="1:18" ht="18.75" customHeight="1">
      <c r="A40" s="235"/>
      <c r="B40" s="256" t="s">
        <v>748</v>
      </c>
      <c r="C40" s="1093">
        <f t="shared" si="2"/>
        <v>870</v>
      </c>
      <c r="D40" s="257">
        <v>0</v>
      </c>
      <c r="E40" s="257">
        <v>0</v>
      </c>
      <c r="F40" s="257">
        <v>50</v>
      </c>
      <c r="G40" s="257">
        <v>340</v>
      </c>
      <c r="H40" s="257">
        <v>480</v>
      </c>
      <c r="I40" s="257">
        <v>72</v>
      </c>
      <c r="J40" s="1095">
        <f t="shared" si="4"/>
        <v>1753.749395258829</v>
      </c>
      <c r="K40" s="489">
        <f t="shared" si="5"/>
        <v>0</v>
      </c>
      <c r="L40" s="489">
        <f t="shared" si="6"/>
        <v>0</v>
      </c>
      <c r="M40" s="489">
        <f t="shared" si="7"/>
        <v>100.79019512981776</v>
      </c>
      <c r="N40" s="490">
        <f t="shared" si="8"/>
        <v>685.3733268827608</v>
      </c>
      <c r="O40" s="490">
        <f t="shared" si="9"/>
        <v>967.5858732462507</v>
      </c>
      <c r="P40" s="491">
        <f t="shared" si="10"/>
        <v>145.1378809869376</v>
      </c>
      <c r="Q40" s="455"/>
      <c r="R40" s="241">
        <v>49608</v>
      </c>
    </row>
    <row r="41" spans="1:18" ht="18.75" customHeight="1">
      <c r="A41" s="263"/>
      <c r="B41" s="256" t="s">
        <v>749</v>
      </c>
      <c r="C41" s="1093">
        <f t="shared" si="2"/>
        <v>474</v>
      </c>
      <c r="D41" s="257">
        <v>0</v>
      </c>
      <c r="E41" s="257">
        <v>6</v>
      </c>
      <c r="F41" s="257">
        <v>0</v>
      </c>
      <c r="G41" s="257">
        <v>120</v>
      </c>
      <c r="H41" s="257">
        <v>348</v>
      </c>
      <c r="I41" s="257">
        <v>19</v>
      </c>
      <c r="J41" s="1095">
        <f t="shared" si="4"/>
        <v>969.9797409294615</v>
      </c>
      <c r="K41" s="489">
        <f t="shared" si="5"/>
        <v>0</v>
      </c>
      <c r="L41" s="489">
        <f t="shared" si="6"/>
        <v>12.278224568727364</v>
      </c>
      <c r="M41" s="489">
        <f t="shared" si="7"/>
        <v>0</v>
      </c>
      <c r="N41" s="490">
        <f t="shared" si="8"/>
        <v>245.56449137454723</v>
      </c>
      <c r="O41" s="490">
        <f t="shared" si="9"/>
        <v>712.137024986187</v>
      </c>
      <c r="P41" s="491">
        <f t="shared" si="10"/>
        <v>38.88104446763665</v>
      </c>
      <c r="Q41" s="455"/>
      <c r="R41" s="241">
        <v>48867</v>
      </c>
    </row>
    <row r="42" spans="1:18" ht="18.75" customHeight="1">
      <c r="A42" s="235"/>
      <c r="B42" s="253" t="s">
        <v>750</v>
      </c>
      <c r="C42" s="1093">
        <f>SUM(D42:H42)</f>
        <v>719</v>
      </c>
      <c r="D42" s="257">
        <v>402</v>
      </c>
      <c r="E42" s="257">
        <v>0</v>
      </c>
      <c r="F42" s="257">
        <v>0</v>
      </c>
      <c r="G42" s="257">
        <v>50</v>
      </c>
      <c r="H42" s="257">
        <v>267</v>
      </c>
      <c r="I42" s="257">
        <v>16</v>
      </c>
      <c r="J42" s="1095">
        <f aca="true" t="shared" si="11" ref="J42:J70">C42/$R42*100000</f>
        <v>1799.659591509812</v>
      </c>
      <c r="K42" s="489">
        <f aca="true" t="shared" si="12" ref="K42:K70">D42/$R42*100000</f>
        <v>1006.2074489387264</v>
      </c>
      <c r="L42" s="489">
        <f aca="true" t="shared" si="13" ref="L42:L70">E42/$R42*100000</f>
        <v>0</v>
      </c>
      <c r="M42" s="489">
        <f aca="true" t="shared" si="14" ref="M42:M70">F42/$R42*100000</f>
        <v>0</v>
      </c>
      <c r="N42" s="490">
        <f aca="true" t="shared" si="15" ref="N42:N70">G42/$R42*100000</f>
        <v>125.15018021625951</v>
      </c>
      <c r="O42" s="490">
        <f aca="true" t="shared" si="16" ref="O42:O70">H42/$R42*100000</f>
        <v>668.3019623548258</v>
      </c>
      <c r="P42" s="491">
        <f aca="true" t="shared" si="17" ref="P42:P70">I42/$R42*100000</f>
        <v>40.04805766920305</v>
      </c>
      <c r="Q42" s="455"/>
      <c r="R42" s="241">
        <v>39952</v>
      </c>
    </row>
    <row r="43" spans="1:18" ht="18.75" customHeight="1">
      <c r="A43" s="264"/>
      <c r="B43" s="572" t="s">
        <v>751</v>
      </c>
      <c r="C43" s="1254">
        <f t="shared" si="2"/>
        <v>170</v>
      </c>
      <c r="D43" s="573">
        <v>0</v>
      </c>
      <c r="E43" s="573">
        <v>0</v>
      </c>
      <c r="F43" s="573">
        <v>0</v>
      </c>
      <c r="G43" s="573">
        <v>60</v>
      </c>
      <c r="H43" s="573">
        <v>110</v>
      </c>
      <c r="I43" s="573">
        <v>0</v>
      </c>
      <c r="J43" s="1259">
        <f t="shared" si="11"/>
        <v>706.3614077367349</v>
      </c>
      <c r="K43" s="917">
        <f t="shared" si="12"/>
        <v>0</v>
      </c>
      <c r="L43" s="917">
        <f t="shared" si="13"/>
        <v>0</v>
      </c>
      <c r="M43" s="917">
        <f t="shared" si="14"/>
        <v>0</v>
      </c>
      <c r="N43" s="918">
        <f t="shared" si="15"/>
        <v>249.30402626002407</v>
      </c>
      <c r="O43" s="918">
        <f t="shared" si="16"/>
        <v>457.0573814767109</v>
      </c>
      <c r="P43" s="919">
        <f t="shared" si="17"/>
        <v>0</v>
      </c>
      <c r="Q43" s="455"/>
      <c r="R43" s="241">
        <v>24067</v>
      </c>
    </row>
    <row r="44" spans="1:18" ht="18.75" customHeight="1">
      <c r="A44" s="235" t="s">
        <v>333</v>
      </c>
      <c r="B44" s="256"/>
      <c r="C44" s="1093">
        <f t="shared" si="2"/>
        <v>1825</v>
      </c>
      <c r="D44" s="1094">
        <v>360</v>
      </c>
      <c r="E44" s="1094">
        <v>0</v>
      </c>
      <c r="F44" s="1094">
        <v>0</v>
      </c>
      <c r="G44" s="1094">
        <v>402</v>
      </c>
      <c r="H44" s="1094">
        <v>1063</v>
      </c>
      <c r="I44" s="1094">
        <v>146</v>
      </c>
      <c r="J44" s="1095">
        <f t="shared" si="11"/>
        <v>1025.5113508653628</v>
      </c>
      <c r="K44" s="1095">
        <f t="shared" si="12"/>
        <v>202.29265003371546</v>
      </c>
      <c r="L44" s="1095">
        <f t="shared" si="13"/>
        <v>0</v>
      </c>
      <c r="M44" s="1095">
        <f t="shared" si="14"/>
        <v>0</v>
      </c>
      <c r="N44" s="1096">
        <f t="shared" si="15"/>
        <v>225.89345920431555</v>
      </c>
      <c r="O44" s="1096">
        <f t="shared" si="16"/>
        <v>597.3252416273319</v>
      </c>
      <c r="P44" s="1097">
        <f t="shared" si="17"/>
        <v>82.04090806922905</v>
      </c>
      <c r="Q44" s="455"/>
      <c r="R44" s="241">
        <v>177960</v>
      </c>
    </row>
    <row r="45" spans="1:18" ht="18.75" customHeight="1">
      <c r="A45" s="235"/>
      <c r="B45" s="256" t="s">
        <v>752</v>
      </c>
      <c r="C45" s="1093">
        <f t="shared" si="2"/>
        <v>205</v>
      </c>
      <c r="D45" s="257">
        <v>0</v>
      </c>
      <c r="E45" s="257">
        <v>0</v>
      </c>
      <c r="F45" s="257">
        <v>0</v>
      </c>
      <c r="G45" s="257">
        <v>0</v>
      </c>
      <c r="H45" s="257">
        <v>205</v>
      </c>
      <c r="I45" s="257">
        <v>41</v>
      </c>
      <c r="J45" s="1095">
        <f t="shared" si="11"/>
        <v>477.9111784590279</v>
      </c>
      <c r="K45" s="489">
        <f t="shared" si="12"/>
        <v>0</v>
      </c>
      <c r="L45" s="489">
        <f t="shared" si="13"/>
        <v>0</v>
      </c>
      <c r="M45" s="489">
        <f t="shared" si="14"/>
        <v>0</v>
      </c>
      <c r="N45" s="490">
        <f t="shared" si="15"/>
        <v>0</v>
      </c>
      <c r="O45" s="490">
        <f t="shared" si="16"/>
        <v>477.9111784590279</v>
      </c>
      <c r="P45" s="491">
        <f t="shared" si="17"/>
        <v>95.58223569180556</v>
      </c>
      <c r="Q45" s="455"/>
      <c r="R45" s="241">
        <v>42895</v>
      </c>
    </row>
    <row r="46" spans="1:18" ht="18.75" customHeight="1">
      <c r="A46" s="235"/>
      <c r="B46" s="256" t="s">
        <v>753</v>
      </c>
      <c r="C46" s="1093">
        <f t="shared" si="2"/>
        <v>1126</v>
      </c>
      <c r="D46" s="257">
        <v>360</v>
      </c>
      <c r="E46" s="257">
        <v>0</v>
      </c>
      <c r="F46" s="257">
        <v>0</v>
      </c>
      <c r="G46" s="257">
        <v>168</v>
      </c>
      <c r="H46" s="257">
        <v>598</v>
      </c>
      <c r="I46" s="257">
        <v>47</v>
      </c>
      <c r="J46" s="1095">
        <f t="shared" si="11"/>
        <v>1383.1054771468228</v>
      </c>
      <c r="K46" s="489">
        <f t="shared" si="12"/>
        <v>442.2006854110624</v>
      </c>
      <c r="L46" s="489">
        <f t="shared" si="13"/>
        <v>0</v>
      </c>
      <c r="M46" s="489">
        <f t="shared" si="14"/>
        <v>0</v>
      </c>
      <c r="N46" s="490">
        <f t="shared" si="15"/>
        <v>206.36031985849579</v>
      </c>
      <c r="O46" s="490">
        <f t="shared" si="16"/>
        <v>734.5444718772648</v>
      </c>
      <c r="P46" s="491">
        <f t="shared" si="17"/>
        <v>57.73175615088869</v>
      </c>
      <c r="Q46" s="455"/>
      <c r="R46" s="241">
        <v>81411</v>
      </c>
    </row>
    <row r="47" spans="1:18" ht="18.75" customHeight="1">
      <c r="A47" s="235"/>
      <c r="B47" s="256" t="s">
        <v>754</v>
      </c>
      <c r="C47" s="1093">
        <f t="shared" si="2"/>
        <v>132</v>
      </c>
      <c r="D47" s="257">
        <v>0</v>
      </c>
      <c r="E47" s="257">
        <v>0</v>
      </c>
      <c r="F47" s="257">
        <v>0</v>
      </c>
      <c r="G47" s="257">
        <v>91</v>
      </c>
      <c r="H47" s="257">
        <v>41</v>
      </c>
      <c r="I47" s="257">
        <v>58</v>
      </c>
      <c r="J47" s="1095">
        <f t="shared" si="11"/>
        <v>401.9610828587959</v>
      </c>
      <c r="K47" s="489">
        <f t="shared" si="12"/>
        <v>0</v>
      </c>
      <c r="L47" s="489">
        <f t="shared" si="13"/>
        <v>0</v>
      </c>
      <c r="M47" s="489">
        <f t="shared" si="14"/>
        <v>0</v>
      </c>
      <c r="N47" s="490">
        <f t="shared" si="15"/>
        <v>277.109534395079</v>
      </c>
      <c r="O47" s="490">
        <f t="shared" si="16"/>
        <v>124.85154846371694</v>
      </c>
      <c r="P47" s="491">
        <f t="shared" si="17"/>
        <v>176.61926368038004</v>
      </c>
      <c r="Q47" s="455"/>
      <c r="R47" s="241">
        <v>32839</v>
      </c>
    </row>
    <row r="48" spans="1:18" ht="18.75" customHeight="1">
      <c r="A48" s="264"/>
      <c r="B48" s="572" t="s">
        <v>387</v>
      </c>
      <c r="C48" s="1254">
        <f t="shared" si="2"/>
        <v>362</v>
      </c>
      <c r="D48" s="573">
        <v>0</v>
      </c>
      <c r="E48" s="573">
        <v>0</v>
      </c>
      <c r="F48" s="573">
        <v>0</v>
      </c>
      <c r="G48" s="573">
        <v>143</v>
      </c>
      <c r="H48" s="573">
        <v>219</v>
      </c>
      <c r="I48" s="573">
        <v>0</v>
      </c>
      <c r="J48" s="1259">
        <f t="shared" si="11"/>
        <v>1739.1304347826087</v>
      </c>
      <c r="K48" s="917">
        <f t="shared" si="12"/>
        <v>0</v>
      </c>
      <c r="L48" s="917">
        <f t="shared" si="13"/>
        <v>0</v>
      </c>
      <c r="M48" s="917">
        <f t="shared" si="14"/>
        <v>0</v>
      </c>
      <c r="N48" s="918">
        <f t="shared" si="15"/>
        <v>687.0045640163344</v>
      </c>
      <c r="O48" s="918">
        <f t="shared" si="16"/>
        <v>1052.1258707662744</v>
      </c>
      <c r="P48" s="919">
        <f t="shared" si="17"/>
        <v>0</v>
      </c>
      <c r="Q48" s="455"/>
      <c r="R48" s="241">
        <v>20815</v>
      </c>
    </row>
    <row r="49" spans="1:18" ht="18.75" customHeight="1">
      <c r="A49" s="235" t="s">
        <v>337</v>
      </c>
      <c r="B49" s="256"/>
      <c r="C49" s="1093">
        <f t="shared" si="2"/>
        <v>1793</v>
      </c>
      <c r="D49" s="1094">
        <v>558</v>
      </c>
      <c r="E49" s="1094">
        <v>4</v>
      </c>
      <c r="F49" s="1094">
        <v>0</v>
      </c>
      <c r="G49" s="1094">
        <v>251</v>
      </c>
      <c r="H49" s="1094">
        <v>980</v>
      </c>
      <c r="I49" s="1094">
        <v>227</v>
      </c>
      <c r="J49" s="1095">
        <f t="shared" si="11"/>
        <v>1769.343872425669</v>
      </c>
      <c r="K49" s="1095">
        <f t="shared" si="12"/>
        <v>550.6379703365997</v>
      </c>
      <c r="L49" s="1095">
        <f t="shared" si="13"/>
        <v>3.9472255938107503</v>
      </c>
      <c r="M49" s="1095">
        <f t="shared" si="14"/>
        <v>0</v>
      </c>
      <c r="N49" s="1096">
        <f t="shared" si="15"/>
        <v>247.68840601162458</v>
      </c>
      <c r="O49" s="1096">
        <f t="shared" si="16"/>
        <v>967.0702704836339</v>
      </c>
      <c r="P49" s="1097">
        <f t="shared" si="17"/>
        <v>224.0050524487601</v>
      </c>
      <c r="Q49" s="455"/>
      <c r="R49" s="241">
        <v>101337</v>
      </c>
    </row>
    <row r="50" spans="1:18" ht="18.75" customHeight="1">
      <c r="A50" s="235"/>
      <c r="B50" s="256" t="s">
        <v>755</v>
      </c>
      <c r="C50" s="1093">
        <f t="shared" si="2"/>
        <v>757</v>
      </c>
      <c r="D50" s="257">
        <v>311</v>
      </c>
      <c r="E50" s="257">
        <v>0</v>
      </c>
      <c r="F50" s="257">
        <v>0</v>
      </c>
      <c r="G50" s="257">
        <v>78</v>
      </c>
      <c r="H50" s="257">
        <v>368</v>
      </c>
      <c r="I50" s="257">
        <v>27</v>
      </c>
      <c r="J50" s="1095">
        <f t="shared" si="11"/>
        <v>2344.8874020382245</v>
      </c>
      <c r="K50" s="489">
        <f t="shared" si="12"/>
        <v>963.3553263327448</v>
      </c>
      <c r="L50" s="489">
        <f t="shared" si="13"/>
        <v>0</v>
      </c>
      <c r="M50" s="489">
        <f t="shared" si="14"/>
        <v>0</v>
      </c>
      <c r="N50" s="490">
        <f t="shared" si="15"/>
        <v>241.61323297091346</v>
      </c>
      <c r="O50" s="490">
        <f t="shared" si="16"/>
        <v>1139.9188427345662</v>
      </c>
      <c r="P50" s="491">
        <f t="shared" si="17"/>
        <v>83.63534987454698</v>
      </c>
      <c r="Q50" s="455"/>
      <c r="R50" s="241">
        <v>32283</v>
      </c>
    </row>
    <row r="51" spans="1:18" ht="18.75" customHeight="1">
      <c r="A51" s="235"/>
      <c r="B51" s="256" t="s">
        <v>756</v>
      </c>
      <c r="C51" s="1093">
        <f t="shared" si="2"/>
        <v>1006</v>
      </c>
      <c r="D51" s="257">
        <v>247</v>
      </c>
      <c r="E51" s="257">
        <v>4</v>
      </c>
      <c r="F51" s="257">
        <v>0</v>
      </c>
      <c r="G51" s="257">
        <v>143</v>
      </c>
      <c r="H51" s="257">
        <v>612</v>
      </c>
      <c r="I51" s="257">
        <v>160</v>
      </c>
      <c r="J51" s="1095">
        <f t="shared" si="11"/>
        <v>1950.1793156925462</v>
      </c>
      <c r="K51" s="489">
        <f t="shared" si="12"/>
        <v>478.8213627992633</v>
      </c>
      <c r="L51" s="489">
        <f t="shared" si="13"/>
        <v>7.754192110109528</v>
      </c>
      <c r="M51" s="489">
        <f t="shared" si="14"/>
        <v>0</v>
      </c>
      <c r="N51" s="490">
        <f t="shared" si="15"/>
        <v>277.2123679364156</v>
      </c>
      <c r="O51" s="490">
        <f t="shared" si="16"/>
        <v>1186.3913928467578</v>
      </c>
      <c r="P51" s="491">
        <f t="shared" si="17"/>
        <v>310.16768440438113</v>
      </c>
      <c r="Q51" s="455"/>
      <c r="R51" s="241">
        <v>51585</v>
      </c>
    </row>
    <row r="52" spans="1:18" ht="18.75" customHeight="1">
      <c r="A52" s="243"/>
      <c r="B52" s="258" t="s">
        <v>757</v>
      </c>
      <c r="C52" s="1253">
        <f t="shared" si="2"/>
        <v>30</v>
      </c>
      <c r="D52" s="259">
        <v>0</v>
      </c>
      <c r="E52" s="259">
        <v>0</v>
      </c>
      <c r="F52" s="259">
        <v>0</v>
      </c>
      <c r="G52" s="259">
        <v>30</v>
      </c>
      <c r="H52" s="259">
        <v>0</v>
      </c>
      <c r="I52" s="259">
        <v>40</v>
      </c>
      <c r="J52" s="1257">
        <f t="shared" si="11"/>
        <v>171.7327837884252</v>
      </c>
      <c r="K52" s="492">
        <f t="shared" si="12"/>
        <v>0</v>
      </c>
      <c r="L52" s="492">
        <f t="shared" si="13"/>
        <v>0</v>
      </c>
      <c r="M52" s="492">
        <f t="shared" si="14"/>
        <v>0</v>
      </c>
      <c r="N52" s="493">
        <f t="shared" si="15"/>
        <v>171.7327837884252</v>
      </c>
      <c r="O52" s="493">
        <f t="shared" si="16"/>
        <v>0</v>
      </c>
      <c r="P52" s="494">
        <f t="shared" si="17"/>
        <v>228.97704505123363</v>
      </c>
      <c r="Q52" s="455"/>
      <c r="R52" s="241">
        <v>17469</v>
      </c>
    </row>
    <row r="53" spans="1:18" ht="18.75" customHeight="1">
      <c r="A53" s="251" t="s">
        <v>338</v>
      </c>
      <c r="B53" s="255"/>
      <c r="C53" s="1083">
        <f t="shared" si="2"/>
        <v>586</v>
      </c>
      <c r="D53" s="1084">
        <v>329</v>
      </c>
      <c r="E53" s="1084">
        <v>0</v>
      </c>
      <c r="F53" s="1084">
        <v>0</v>
      </c>
      <c r="G53" s="1084">
        <v>102</v>
      </c>
      <c r="H53" s="1084">
        <v>155</v>
      </c>
      <c r="I53" s="1084">
        <v>65</v>
      </c>
      <c r="J53" s="1085">
        <f t="shared" si="11"/>
        <v>1231.454629512882</v>
      </c>
      <c r="K53" s="1085">
        <f t="shared" si="12"/>
        <v>691.3798175934098</v>
      </c>
      <c r="L53" s="1085">
        <f t="shared" si="13"/>
        <v>0</v>
      </c>
      <c r="M53" s="1085">
        <f t="shared" si="14"/>
        <v>0</v>
      </c>
      <c r="N53" s="1086">
        <f t="shared" si="15"/>
        <v>214.34875803807842</v>
      </c>
      <c r="O53" s="1086">
        <f t="shared" si="16"/>
        <v>325.7260538813937</v>
      </c>
      <c r="P53" s="1087">
        <f t="shared" si="17"/>
        <v>136.59479678897154</v>
      </c>
      <c r="Q53" s="455"/>
      <c r="R53" s="241">
        <v>47586</v>
      </c>
    </row>
    <row r="54" spans="1:18" ht="18.75" customHeight="1">
      <c r="A54" s="235"/>
      <c r="B54" s="256" t="s">
        <v>339</v>
      </c>
      <c r="C54" s="1093">
        <f t="shared" si="2"/>
        <v>0</v>
      </c>
      <c r="D54" s="257">
        <v>0</v>
      </c>
      <c r="E54" s="257">
        <v>0</v>
      </c>
      <c r="F54" s="257">
        <v>0</v>
      </c>
      <c r="G54" s="257">
        <v>0</v>
      </c>
      <c r="H54" s="257">
        <v>0</v>
      </c>
      <c r="I54" s="257">
        <v>0</v>
      </c>
      <c r="J54" s="1095">
        <f t="shared" si="11"/>
        <v>0</v>
      </c>
      <c r="K54" s="489">
        <f t="shared" si="12"/>
        <v>0</v>
      </c>
      <c r="L54" s="489">
        <f t="shared" si="13"/>
        <v>0</v>
      </c>
      <c r="M54" s="489">
        <f t="shared" si="14"/>
        <v>0</v>
      </c>
      <c r="N54" s="490">
        <f t="shared" si="15"/>
        <v>0</v>
      </c>
      <c r="O54" s="490">
        <f t="shared" si="16"/>
        <v>0</v>
      </c>
      <c r="P54" s="491">
        <f t="shared" si="17"/>
        <v>0</v>
      </c>
      <c r="Q54" s="455"/>
      <c r="R54" s="241">
        <v>13989</v>
      </c>
    </row>
    <row r="55" spans="1:18" ht="18.75" customHeight="1">
      <c r="A55" s="235"/>
      <c r="B55" s="256" t="s">
        <v>340</v>
      </c>
      <c r="C55" s="1093">
        <f t="shared" si="2"/>
        <v>431</v>
      </c>
      <c r="D55" s="257">
        <v>329</v>
      </c>
      <c r="E55" s="257">
        <v>0</v>
      </c>
      <c r="F55" s="257">
        <v>0</v>
      </c>
      <c r="G55" s="257">
        <v>102</v>
      </c>
      <c r="H55" s="257">
        <v>0</v>
      </c>
      <c r="I55" s="257">
        <v>65</v>
      </c>
      <c r="J55" s="1095">
        <f t="shared" si="11"/>
        <v>2082.22619450215</v>
      </c>
      <c r="K55" s="489">
        <f t="shared" si="12"/>
        <v>1589.4487656408523</v>
      </c>
      <c r="L55" s="489">
        <f t="shared" si="13"/>
        <v>0</v>
      </c>
      <c r="M55" s="489">
        <f t="shared" si="14"/>
        <v>0</v>
      </c>
      <c r="N55" s="490">
        <f t="shared" si="15"/>
        <v>492.77742886129766</v>
      </c>
      <c r="O55" s="490">
        <f t="shared" si="16"/>
        <v>0</v>
      </c>
      <c r="P55" s="491">
        <f t="shared" si="17"/>
        <v>314.0248321174936</v>
      </c>
      <c r="Q55" s="455"/>
      <c r="R55" s="241">
        <v>20699</v>
      </c>
    </row>
    <row r="56" spans="1:18" ht="18.75" customHeight="1">
      <c r="A56" s="264"/>
      <c r="B56" s="572" t="s">
        <v>758</v>
      </c>
      <c r="C56" s="1254">
        <f>SUM(D56:H56)</f>
        <v>155</v>
      </c>
      <c r="D56" s="573">
        <v>0</v>
      </c>
      <c r="E56" s="573">
        <v>0</v>
      </c>
      <c r="F56" s="573">
        <v>0</v>
      </c>
      <c r="G56" s="573">
        <v>0</v>
      </c>
      <c r="H56" s="573">
        <v>155</v>
      </c>
      <c r="I56" s="573">
        <v>0</v>
      </c>
      <c r="J56" s="1259">
        <f t="shared" si="11"/>
        <v>1201.736703364863</v>
      </c>
      <c r="K56" s="917">
        <f t="shared" si="12"/>
        <v>0</v>
      </c>
      <c r="L56" s="917">
        <f t="shared" si="13"/>
        <v>0</v>
      </c>
      <c r="M56" s="917">
        <f t="shared" si="14"/>
        <v>0</v>
      </c>
      <c r="N56" s="918">
        <f t="shared" si="15"/>
        <v>0</v>
      </c>
      <c r="O56" s="918">
        <f t="shared" si="16"/>
        <v>1201.736703364863</v>
      </c>
      <c r="P56" s="919">
        <f t="shared" si="17"/>
        <v>0</v>
      </c>
      <c r="Q56" s="455"/>
      <c r="R56" s="241">
        <v>12898</v>
      </c>
    </row>
    <row r="57" spans="1:18" ht="18.75" customHeight="1">
      <c r="A57" s="235" t="s">
        <v>759</v>
      </c>
      <c r="B57" s="256"/>
      <c r="C57" s="1093">
        <f t="shared" si="2"/>
        <v>1195</v>
      </c>
      <c r="D57" s="1094">
        <v>65</v>
      </c>
      <c r="E57" s="1094">
        <v>4</v>
      </c>
      <c r="F57" s="1094">
        <v>0</v>
      </c>
      <c r="G57" s="1094">
        <v>210</v>
      </c>
      <c r="H57" s="1094">
        <v>916</v>
      </c>
      <c r="I57" s="1094">
        <v>79</v>
      </c>
      <c r="J57" s="1095">
        <f t="shared" si="11"/>
        <v>941.1746174263009</v>
      </c>
      <c r="K57" s="1095">
        <f t="shared" si="12"/>
        <v>51.193598437413854</v>
      </c>
      <c r="L57" s="1095">
        <f t="shared" si="13"/>
        <v>3.150375288456237</v>
      </c>
      <c r="M57" s="1095">
        <f t="shared" si="14"/>
        <v>0</v>
      </c>
      <c r="N57" s="1096">
        <f t="shared" si="15"/>
        <v>165.39470264395246</v>
      </c>
      <c r="O57" s="1096">
        <f t="shared" si="16"/>
        <v>721.4359410564783</v>
      </c>
      <c r="P57" s="1097">
        <f t="shared" si="17"/>
        <v>62.219911947010694</v>
      </c>
      <c r="Q57" s="455"/>
      <c r="R57" s="241">
        <v>126969</v>
      </c>
    </row>
    <row r="58" spans="1:18" ht="18.75" customHeight="1">
      <c r="A58" s="235"/>
      <c r="B58" s="256" t="s">
        <v>760</v>
      </c>
      <c r="C58" s="1093">
        <f t="shared" si="2"/>
        <v>763</v>
      </c>
      <c r="D58" s="257">
        <v>65</v>
      </c>
      <c r="E58" s="257">
        <v>4</v>
      </c>
      <c r="F58" s="257">
        <v>0</v>
      </c>
      <c r="G58" s="257">
        <v>40</v>
      </c>
      <c r="H58" s="257">
        <v>654</v>
      </c>
      <c r="I58" s="257">
        <v>60</v>
      </c>
      <c r="J58" s="1095">
        <f t="shared" si="11"/>
        <v>861.3099135303547</v>
      </c>
      <c r="K58" s="489">
        <f t="shared" si="12"/>
        <v>73.37502539904726</v>
      </c>
      <c r="L58" s="489">
        <f t="shared" si="13"/>
        <v>4.515386178402908</v>
      </c>
      <c r="M58" s="489">
        <f t="shared" si="14"/>
        <v>0</v>
      </c>
      <c r="N58" s="490">
        <f t="shared" si="15"/>
        <v>45.153861784029075</v>
      </c>
      <c r="O58" s="490">
        <f t="shared" si="16"/>
        <v>738.2656401688755</v>
      </c>
      <c r="P58" s="491">
        <f t="shared" si="17"/>
        <v>67.73079267604362</v>
      </c>
      <c r="Q58" s="455"/>
      <c r="R58" s="241">
        <v>88586</v>
      </c>
    </row>
    <row r="59" spans="1:18" ht="18.75" customHeight="1">
      <c r="A59" s="235"/>
      <c r="B59" s="256" t="s">
        <v>761</v>
      </c>
      <c r="C59" s="1093">
        <f t="shared" si="2"/>
        <v>152</v>
      </c>
      <c r="D59" s="257">
        <v>0</v>
      </c>
      <c r="E59" s="257">
        <v>0</v>
      </c>
      <c r="F59" s="257">
        <v>0</v>
      </c>
      <c r="G59" s="257">
        <v>0</v>
      </c>
      <c r="H59" s="257">
        <v>152</v>
      </c>
      <c r="I59" s="257">
        <v>19</v>
      </c>
      <c r="J59" s="1095">
        <f t="shared" si="11"/>
        <v>719.1181340776837</v>
      </c>
      <c r="K59" s="489">
        <f t="shared" si="12"/>
        <v>0</v>
      </c>
      <c r="L59" s="489">
        <f t="shared" si="13"/>
        <v>0</v>
      </c>
      <c r="M59" s="489">
        <f t="shared" si="14"/>
        <v>0</v>
      </c>
      <c r="N59" s="490">
        <f t="shared" si="15"/>
        <v>0</v>
      </c>
      <c r="O59" s="490">
        <f t="shared" si="16"/>
        <v>719.1181340776837</v>
      </c>
      <c r="P59" s="491">
        <f t="shared" si="17"/>
        <v>89.88976675971047</v>
      </c>
      <c r="Q59" s="455"/>
      <c r="R59" s="241">
        <v>21137</v>
      </c>
    </row>
    <row r="60" spans="1:18" ht="18.75" customHeight="1">
      <c r="A60" s="243"/>
      <c r="B60" s="258" t="s">
        <v>762</v>
      </c>
      <c r="C60" s="1253">
        <f t="shared" si="2"/>
        <v>280</v>
      </c>
      <c r="D60" s="259">
        <v>0</v>
      </c>
      <c r="E60" s="259">
        <v>0</v>
      </c>
      <c r="F60" s="259">
        <v>0</v>
      </c>
      <c r="G60" s="259">
        <v>170</v>
      </c>
      <c r="H60" s="259">
        <v>110</v>
      </c>
      <c r="I60" s="259">
        <v>0</v>
      </c>
      <c r="J60" s="1257">
        <f t="shared" si="11"/>
        <v>1623.5648846109243</v>
      </c>
      <c r="K60" s="492">
        <f t="shared" si="12"/>
        <v>0</v>
      </c>
      <c r="L60" s="492">
        <f t="shared" si="13"/>
        <v>0</v>
      </c>
      <c r="M60" s="492">
        <f t="shared" si="14"/>
        <v>0</v>
      </c>
      <c r="N60" s="493">
        <f t="shared" si="15"/>
        <v>985.7358227994897</v>
      </c>
      <c r="O60" s="493">
        <f t="shared" si="16"/>
        <v>637.8290618114345</v>
      </c>
      <c r="P60" s="494">
        <f t="shared" si="17"/>
        <v>0</v>
      </c>
      <c r="Q60" s="455"/>
      <c r="R60" s="241">
        <v>17246</v>
      </c>
    </row>
    <row r="61" spans="1:18" ht="18.75" customHeight="1">
      <c r="A61" s="251" t="s">
        <v>343</v>
      </c>
      <c r="B61" s="255"/>
      <c r="C61" s="1083">
        <f t="shared" si="2"/>
        <v>1146</v>
      </c>
      <c r="D61" s="1084">
        <v>537</v>
      </c>
      <c r="E61" s="1084">
        <v>0</v>
      </c>
      <c r="F61" s="1084">
        <v>7</v>
      </c>
      <c r="G61" s="1084">
        <v>91</v>
      </c>
      <c r="H61" s="1084">
        <v>511</v>
      </c>
      <c r="I61" s="1084">
        <v>24</v>
      </c>
      <c r="J61" s="1085">
        <f t="shared" si="11"/>
        <v>1835.8911922078755</v>
      </c>
      <c r="K61" s="1085">
        <f t="shared" si="12"/>
        <v>860.2736214796066</v>
      </c>
      <c r="L61" s="1085">
        <f t="shared" si="13"/>
        <v>0</v>
      </c>
      <c r="M61" s="1085">
        <f t="shared" si="14"/>
        <v>11.213995065842171</v>
      </c>
      <c r="N61" s="1086">
        <f t="shared" si="15"/>
        <v>145.7819358559482</v>
      </c>
      <c r="O61" s="1086">
        <f t="shared" si="16"/>
        <v>818.6216398064786</v>
      </c>
      <c r="P61" s="1087">
        <f t="shared" si="17"/>
        <v>38.44798308288744</v>
      </c>
      <c r="Q61" s="455"/>
      <c r="R61" s="241">
        <v>62422</v>
      </c>
    </row>
    <row r="62" spans="1:18" ht="18.75" customHeight="1">
      <c r="A62" s="235"/>
      <c r="B62" s="256" t="s">
        <v>763</v>
      </c>
      <c r="C62" s="1093">
        <f t="shared" si="2"/>
        <v>707</v>
      </c>
      <c r="D62" s="257">
        <v>287</v>
      </c>
      <c r="E62" s="257">
        <v>0</v>
      </c>
      <c r="F62" s="257">
        <v>7</v>
      </c>
      <c r="G62" s="257">
        <v>55</v>
      </c>
      <c r="H62" s="257">
        <v>358</v>
      </c>
      <c r="I62" s="257">
        <v>19</v>
      </c>
      <c r="J62" s="1095">
        <f t="shared" si="11"/>
        <v>2532.3256563630503</v>
      </c>
      <c r="K62" s="489">
        <f t="shared" si="12"/>
        <v>1027.9737812958915</v>
      </c>
      <c r="L62" s="489">
        <f t="shared" si="13"/>
        <v>0</v>
      </c>
      <c r="M62" s="489">
        <f t="shared" si="14"/>
        <v>25.07253125111931</v>
      </c>
      <c r="N62" s="490">
        <f t="shared" si="15"/>
        <v>196.9984598302231</v>
      </c>
      <c r="O62" s="490">
        <f t="shared" si="16"/>
        <v>1282.2808839858162</v>
      </c>
      <c r="P62" s="491">
        <f t="shared" si="17"/>
        <v>68.05401339589527</v>
      </c>
      <c r="Q62" s="455"/>
      <c r="R62" s="241">
        <v>27919</v>
      </c>
    </row>
    <row r="63" spans="1:18" ht="18.75" customHeight="1">
      <c r="A63" s="243"/>
      <c r="B63" s="258" t="s">
        <v>764</v>
      </c>
      <c r="C63" s="1253">
        <f t="shared" si="2"/>
        <v>439</v>
      </c>
      <c r="D63" s="259">
        <v>250</v>
      </c>
      <c r="E63" s="259">
        <v>0</v>
      </c>
      <c r="F63" s="259">
        <v>0</v>
      </c>
      <c r="G63" s="259">
        <v>36</v>
      </c>
      <c r="H63" s="259">
        <v>153</v>
      </c>
      <c r="I63" s="259">
        <v>5</v>
      </c>
      <c r="J63" s="1257">
        <f t="shared" si="11"/>
        <v>1272.3531287134451</v>
      </c>
      <c r="K63" s="492">
        <f t="shared" si="12"/>
        <v>724.5746746659711</v>
      </c>
      <c r="L63" s="492">
        <f t="shared" si="13"/>
        <v>0</v>
      </c>
      <c r="M63" s="492">
        <f t="shared" si="14"/>
        <v>0</v>
      </c>
      <c r="N63" s="493">
        <f t="shared" si="15"/>
        <v>104.33875315189984</v>
      </c>
      <c r="O63" s="493">
        <f t="shared" si="16"/>
        <v>443.4397008955743</v>
      </c>
      <c r="P63" s="494">
        <f t="shared" si="17"/>
        <v>14.491493493319421</v>
      </c>
      <c r="Q63" s="455"/>
      <c r="R63" s="241">
        <v>34503</v>
      </c>
    </row>
    <row r="64" spans="1:18" ht="18.75" customHeight="1">
      <c r="A64" s="251" t="s">
        <v>765</v>
      </c>
      <c r="B64" s="255"/>
      <c r="C64" s="1083">
        <f t="shared" si="2"/>
        <v>1565</v>
      </c>
      <c r="D64" s="1084">
        <v>266</v>
      </c>
      <c r="E64" s="1084">
        <v>4</v>
      </c>
      <c r="F64" s="1084">
        <v>50</v>
      </c>
      <c r="G64" s="1084">
        <v>381</v>
      </c>
      <c r="H64" s="1084">
        <v>864</v>
      </c>
      <c r="I64" s="1084">
        <v>84</v>
      </c>
      <c r="J64" s="1085">
        <f t="shared" si="11"/>
        <v>1362.801187770492</v>
      </c>
      <c r="K64" s="1085">
        <f t="shared" si="12"/>
        <v>231.6326619469335</v>
      </c>
      <c r="L64" s="1085">
        <f t="shared" si="13"/>
        <v>3.483197924014037</v>
      </c>
      <c r="M64" s="1085">
        <f t="shared" si="14"/>
        <v>43.539974050175466</v>
      </c>
      <c r="N64" s="1086">
        <f t="shared" si="15"/>
        <v>331.77460226233705</v>
      </c>
      <c r="O64" s="1086">
        <f t="shared" si="16"/>
        <v>752.370751587032</v>
      </c>
      <c r="P64" s="1087">
        <f t="shared" si="17"/>
        <v>73.14715640429478</v>
      </c>
      <c r="Q64" s="455"/>
      <c r="R64" s="241">
        <v>114837</v>
      </c>
    </row>
    <row r="65" spans="1:18" ht="18.75" customHeight="1">
      <c r="A65" s="235"/>
      <c r="B65" s="256" t="s">
        <v>766</v>
      </c>
      <c r="C65" s="1093">
        <f t="shared" si="2"/>
        <v>387</v>
      </c>
      <c r="D65" s="257">
        <v>0</v>
      </c>
      <c r="E65" s="257">
        <v>0</v>
      </c>
      <c r="F65" s="257">
        <v>0</v>
      </c>
      <c r="G65" s="257">
        <v>113</v>
      </c>
      <c r="H65" s="257">
        <v>274</v>
      </c>
      <c r="I65" s="257">
        <v>47</v>
      </c>
      <c r="J65" s="1095">
        <f t="shared" si="11"/>
        <v>863.0109493120442</v>
      </c>
      <c r="K65" s="489">
        <f t="shared" si="12"/>
        <v>0</v>
      </c>
      <c r="L65" s="489">
        <f t="shared" si="13"/>
        <v>0</v>
      </c>
      <c r="M65" s="489">
        <f t="shared" si="14"/>
        <v>0</v>
      </c>
      <c r="N65" s="490">
        <f t="shared" si="15"/>
        <v>251.99027718930492</v>
      </c>
      <c r="O65" s="490">
        <f t="shared" si="16"/>
        <v>611.0206721227394</v>
      </c>
      <c r="P65" s="491">
        <f t="shared" si="17"/>
        <v>104.81011529112682</v>
      </c>
      <c r="Q65" s="455"/>
      <c r="R65" s="241">
        <v>44843</v>
      </c>
    </row>
    <row r="66" spans="1:18" ht="18.75" customHeight="1">
      <c r="A66" s="243"/>
      <c r="B66" s="258" t="s">
        <v>767</v>
      </c>
      <c r="C66" s="1253">
        <f t="shared" si="2"/>
        <v>1178</v>
      </c>
      <c r="D66" s="259">
        <v>266</v>
      </c>
      <c r="E66" s="259">
        <v>4</v>
      </c>
      <c r="F66" s="259">
        <v>50</v>
      </c>
      <c r="G66" s="259">
        <v>268</v>
      </c>
      <c r="H66" s="259">
        <v>590</v>
      </c>
      <c r="I66" s="259">
        <v>37</v>
      </c>
      <c r="J66" s="1257">
        <f t="shared" si="11"/>
        <v>1683.0014001200104</v>
      </c>
      <c r="K66" s="492">
        <f t="shared" si="12"/>
        <v>380.03257422064746</v>
      </c>
      <c r="L66" s="492">
        <f t="shared" si="13"/>
        <v>5.714775552190187</v>
      </c>
      <c r="M66" s="492">
        <f t="shared" si="14"/>
        <v>71.43469440237735</v>
      </c>
      <c r="N66" s="493">
        <f t="shared" si="15"/>
        <v>382.88996199674256</v>
      </c>
      <c r="O66" s="493">
        <f t="shared" si="16"/>
        <v>842.9293939480527</v>
      </c>
      <c r="P66" s="494">
        <f t="shared" si="17"/>
        <v>52.86167385775924</v>
      </c>
      <c r="Q66" s="455"/>
      <c r="R66" s="241">
        <v>69994</v>
      </c>
    </row>
    <row r="67" spans="1:18" ht="18.75" customHeight="1">
      <c r="A67" s="265" t="s">
        <v>768</v>
      </c>
      <c r="B67" s="266"/>
      <c r="C67" s="1098">
        <f t="shared" si="2"/>
        <v>2077</v>
      </c>
      <c r="D67" s="1099">
        <v>393</v>
      </c>
      <c r="E67" s="1099">
        <v>4</v>
      </c>
      <c r="F67" s="1099">
        <v>26</v>
      </c>
      <c r="G67" s="1099">
        <v>976</v>
      </c>
      <c r="H67" s="1099">
        <v>678</v>
      </c>
      <c r="I67" s="1099">
        <v>206</v>
      </c>
      <c r="J67" s="1100">
        <f t="shared" si="11"/>
        <v>1388.6103199753968</v>
      </c>
      <c r="K67" s="1100">
        <f t="shared" si="12"/>
        <v>262.74619920574435</v>
      </c>
      <c r="L67" s="1100">
        <f t="shared" si="13"/>
        <v>2.674261569524115</v>
      </c>
      <c r="M67" s="1100">
        <f t="shared" si="14"/>
        <v>17.38270020190675</v>
      </c>
      <c r="N67" s="1101">
        <f t="shared" si="15"/>
        <v>652.5198229638842</v>
      </c>
      <c r="O67" s="1101">
        <f t="shared" si="16"/>
        <v>453.28733603433756</v>
      </c>
      <c r="P67" s="1102">
        <f t="shared" si="17"/>
        <v>137.72447083049195</v>
      </c>
      <c r="Q67" s="455"/>
      <c r="R67" s="241">
        <v>149574</v>
      </c>
    </row>
    <row r="68" spans="1:18" ht="18.75" customHeight="1">
      <c r="A68" s="233"/>
      <c r="B68" s="267" t="s">
        <v>769</v>
      </c>
      <c r="C68" s="1068">
        <f>SUM(D68:H68)</f>
        <v>865</v>
      </c>
      <c r="D68" s="254">
        <v>308</v>
      </c>
      <c r="E68" s="254">
        <v>4</v>
      </c>
      <c r="F68" s="254">
        <v>26</v>
      </c>
      <c r="G68" s="254">
        <v>100</v>
      </c>
      <c r="H68" s="254">
        <v>427</v>
      </c>
      <c r="I68" s="254">
        <v>116</v>
      </c>
      <c r="J68" s="1072">
        <f t="shared" si="11"/>
        <v>1749.9140215654143</v>
      </c>
      <c r="K68" s="227">
        <f t="shared" si="12"/>
        <v>623.0907729967025</v>
      </c>
      <c r="L68" s="227">
        <f t="shared" si="13"/>
        <v>8.092087960996135</v>
      </c>
      <c r="M68" s="227">
        <f t="shared" si="14"/>
        <v>52.59857174647488</v>
      </c>
      <c r="N68" s="472">
        <f t="shared" si="15"/>
        <v>202.30219902490342</v>
      </c>
      <c r="O68" s="472">
        <f t="shared" si="16"/>
        <v>863.8303898363375</v>
      </c>
      <c r="P68" s="478">
        <f t="shared" si="17"/>
        <v>234.67055086888794</v>
      </c>
      <c r="Q68" s="455"/>
      <c r="R68" s="241">
        <v>49431</v>
      </c>
    </row>
    <row r="69" spans="1:18" ht="18.75" customHeight="1">
      <c r="A69" s="233"/>
      <c r="B69" s="267" t="s">
        <v>346</v>
      </c>
      <c r="C69" s="1068">
        <f>SUM(D69:H69)</f>
        <v>630</v>
      </c>
      <c r="D69" s="254">
        <v>85</v>
      </c>
      <c r="E69" s="254">
        <v>0</v>
      </c>
      <c r="F69" s="254">
        <v>0</v>
      </c>
      <c r="G69" s="254">
        <v>504</v>
      </c>
      <c r="H69" s="254">
        <v>41</v>
      </c>
      <c r="I69" s="254">
        <v>23</v>
      </c>
      <c r="J69" s="1072">
        <f t="shared" si="11"/>
        <v>1219.3705725235166</v>
      </c>
      <c r="K69" s="227">
        <f t="shared" si="12"/>
        <v>164.51825184841093</v>
      </c>
      <c r="L69" s="227">
        <f t="shared" si="13"/>
        <v>0</v>
      </c>
      <c r="M69" s="227">
        <f t="shared" si="14"/>
        <v>0</v>
      </c>
      <c r="N69" s="472">
        <f t="shared" si="15"/>
        <v>975.4964580188132</v>
      </c>
      <c r="O69" s="472">
        <f t="shared" si="16"/>
        <v>79.35586265629233</v>
      </c>
      <c r="P69" s="478">
        <f t="shared" si="17"/>
        <v>44.51670344133473</v>
      </c>
      <c r="Q69" s="455"/>
      <c r="R69" s="241">
        <v>51666</v>
      </c>
    </row>
    <row r="70" spans="1:18" ht="18.75" customHeight="1" thickBot="1">
      <c r="A70" s="268"/>
      <c r="B70" s="269" t="s">
        <v>348</v>
      </c>
      <c r="C70" s="1255">
        <f>SUM(D70:H70)</f>
        <v>582</v>
      </c>
      <c r="D70" s="270">
        <v>0</v>
      </c>
      <c r="E70" s="270">
        <v>0</v>
      </c>
      <c r="F70" s="270">
        <v>0</v>
      </c>
      <c r="G70" s="270">
        <v>372</v>
      </c>
      <c r="H70" s="270">
        <v>210</v>
      </c>
      <c r="I70" s="270">
        <v>67</v>
      </c>
      <c r="J70" s="1260">
        <f t="shared" si="11"/>
        <v>1200.5693421622625</v>
      </c>
      <c r="K70" s="497">
        <f t="shared" si="12"/>
        <v>0</v>
      </c>
      <c r="L70" s="497">
        <f t="shared" si="13"/>
        <v>0</v>
      </c>
      <c r="M70" s="497">
        <f t="shared" si="14"/>
        <v>0</v>
      </c>
      <c r="N70" s="498">
        <f t="shared" si="15"/>
        <v>767.3742187016524</v>
      </c>
      <c r="O70" s="498">
        <f t="shared" si="16"/>
        <v>433.19512346061015</v>
      </c>
      <c r="P70" s="499">
        <f t="shared" si="17"/>
        <v>138.20987272314707</v>
      </c>
      <c r="Q70" s="455"/>
      <c r="R70" s="241">
        <v>48477</v>
      </c>
    </row>
    <row r="71" spans="1:18" ht="24" customHeight="1">
      <c r="A71" s="148"/>
      <c r="B71" s="148"/>
      <c r="C71" s="469"/>
      <c r="D71" s="271"/>
      <c r="E71" s="271"/>
      <c r="F71" s="271"/>
      <c r="G71" s="271"/>
      <c r="H71" s="271"/>
      <c r="I71" s="271"/>
      <c r="J71" s="469"/>
      <c r="K71" s="469"/>
      <c r="L71" s="469"/>
      <c r="M71" s="469"/>
      <c r="N71" s="469"/>
      <c r="O71" s="469"/>
      <c r="P71" s="469"/>
      <c r="R71" s="908">
        <f>SUM(R10:R70)</f>
        <v>9333718</v>
      </c>
    </row>
    <row r="72" spans="1:18" ht="14.25">
      <c r="A72" s="148"/>
      <c r="B72" s="148"/>
      <c r="C72" s="148"/>
      <c r="D72" s="148"/>
      <c r="E72" s="148"/>
      <c r="F72" s="148"/>
      <c r="G72" s="148"/>
      <c r="H72" s="148"/>
      <c r="I72" s="148"/>
      <c r="J72" s="148"/>
      <c r="K72" s="148"/>
      <c r="L72" s="148"/>
      <c r="M72" s="148"/>
      <c r="N72" s="148"/>
      <c r="O72" s="148"/>
      <c r="P72" s="148"/>
      <c r="R72" s="907"/>
    </row>
    <row r="73" spans="1:18" ht="14.25">
      <c r="A73" s="148"/>
      <c r="B73" s="148"/>
      <c r="C73" s="148"/>
      <c r="D73" s="148"/>
      <c r="E73" s="148"/>
      <c r="F73" s="148"/>
      <c r="G73" s="148"/>
      <c r="H73" s="148"/>
      <c r="I73" s="148"/>
      <c r="J73" s="148"/>
      <c r="K73" s="148"/>
      <c r="L73" s="148"/>
      <c r="M73" s="148"/>
      <c r="N73" s="148"/>
      <c r="O73" s="148"/>
      <c r="P73" s="148"/>
      <c r="R73" s="907"/>
    </row>
    <row r="74" spans="1:18" ht="14.25">
      <c r="A74" s="148"/>
      <c r="B74" s="148"/>
      <c r="C74" s="148"/>
      <c r="D74" s="148"/>
      <c r="E74" s="148"/>
      <c r="F74" s="148"/>
      <c r="G74" s="148"/>
      <c r="H74" s="148"/>
      <c r="I74" s="148"/>
      <c r="J74" s="148"/>
      <c r="K74" s="148"/>
      <c r="L74" s="148"/>
      <c r="M74" s="148"/>
      <c r="N74" s="148"/>
      <c r="O74" s="148"/>
      <c r="P74" s="148"/>
      <c r="R74" s="907"/>
    </row>
    <row r="75" spans="1:18" ht="14.25">
      <c r="A75" s="148"/>
      <c r="B75" s="148"/>
      <c r="C75" s="148"/>
      <c r="D75" s="148"/>
      <c r="E75" s="148"/>
      <c r="F75" s="148"/>
      <c r="G75" s="148"/>
      <c r="H75" s="148"/>
      <c r="I75" s="148"/>
      <c r="J75" s="148"/>
      <c r="K75" s="148"/>
      <c r="L75" s="148"/>
      <c r="M75" s="148"/>
      <c r="N75" s="148"/>
      <c r="O75" s="148"/>
      <c r="P75" s="148"/>
      <c r="R75" s="907"/>
    </row>
    <row r="76" spans="1:18" ht="14.25">
      <c r="A76" s="148"/>
      <c r="B76" s="148"/>
      <c r="C76" s="148"/>
      <c r="D76" s="148"/>
      <c r="E76" s="148"/>
      <c r="F76" s="148"/>
      <c r="G76" s="148"/>
      <c r="H76" s="148"/>
      <c r="I76" s="148"/>
      <c r="J76" s="148"/>
      <c r="K76" s="148"/>
      <c r="L76" s="148"/>
      <c r="M76" s="148"/>
      <c r="N76" s="148"/>
      <c r="O76" s="148"/>
      <c r="P76" s="148"/>
      <c r="R76" s="907"/>
    </row>
    <row r="77" spans="1:18" ht="14.25">
      <c r="A77" s="148"/>
      <c r="B77" s="148"/>
      <c r="C77" s="148"/>
      <c r="D77" s="148"/>
      <c r="E77" s="148"/>
      <c r="F77" s="148"/>
      <c r="G77" s="148"/>
      <c r="H77" s="148"/>
      <c r="I77" s="148"/>
      <c r="J77" s="148"/>
      <c r="K77" s="148"/>
      <c r="L77" s="148"/>
      <c r="M77" s="148"/>
      <c r="N77" s="148"/>
      <c r="O77" s="148"/>
      <c r="P77" s="148"/>
      <c r="R77" s="907"/>
    </row>
    <row r="78" spans="1:18" ht="14.25">
      <c r="A78" s="148"/>
      <c r="B78" s="148"/>
      <c r="C78" s="148"/>
      <c r="D78" s="148"/>
      <c r="E78" s="148"/>
      <c r="F78" s="148"/>
      <c r="G78" s="148"/>
      <c r="H78" s="148"/>
      <c r="I78" s="148"/>
      <c r="J78" s="148"/>
      <c r="K78" s="148"/>
      <c r="L78" s="148"/>
      <c r="M78" s="148"/>
      <c r="N78" s="148"/>
      <c r="O78" s="148"/>
      <c r="P78" s="148"/>
      <c r="R78" s="907"/>
    </row>
    <row r="79" spans="1:18" ht="14.25">
      <c r="A79" s="148"/>
      <c r="B79" s="148"/>
      <c r="C79" s="148"/>
      <c r="D79" s="148"/>
      <c r="E79" s="148"/>
      <c r="F79" s="148"/>
      <c r="G79" s="148"/>
      <c r="H79" s="148"/>
      <c r="I79" s="148"/>
      <c r="J79" s="148"/>
      <c r="K79" s="148"/>
      <c r="L79" s="148"/>
      <c r="M79" s="148"/>
      <c r="N79" s="148"/>
      <c r="O79" s="148"/>
      <c r="P79" s="148"/>
      <c r="R79" s="907"/>
    </row>
    <row r="80" spans="1:18" ht="14.25">
      <c r="A80" s="148"/>
      <c r="B80" s="148"/>
      <c r="C80" s="148"/>
      <c r="D80" s="148"/>
      <c r="E80" s="148"/>
      <c r="F80" s="148"/>
      <c r="G80" s="148"/>
      <c r="H80" s="148"/>
      <c r="I80" s="148"/>
      <c r="J80" s="148"/>
      <c r="K80" s="148"/>
      <c r="L80" s="148"/>
      <c r="M80" s="148"/>
      <c r="N80" s="148"/>
      <c r="O80" s="148"/>
      <c r="P80" s="148"/>
      <c r="R80" s="907"/>
    </row>
  </sheetData>
  <mergeCells count="6">
    <mergeCell ref="C2:I2"/>
    <mergeCell ref="J2:P2"/>
    <mergeCell ref="A3:A4"/>
    <mergeCell ref="B3:B4"/>
    <mergeCell ref="I3:I5"/>
    <mergeCell ref="P3:P5"/>
  </mergeCells>
  <printOptions/>
  <pageMargins left="0.67" right="0.67" top="0.56" bottom="0.59" header="0.512" footer="0.512"/>
  <pageSetup horizontalDpi="1200" verticalDpi="12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39"/>
  <sheetViews>
    <sheetView zoomScale="75" zoomScaleNormal="75" workbookViewId="0" topLeftCell="A1">
      <selection activeCell="G17" sqref="G17"/>
    </sheetView>
  </sheetViews>
  <sheetFormatPr defaultColWidth="9.00390625" defaultRowHeight="14.25"/>
  <cols>
    <col min="1" max="1" width="0.875" style="447" customWidth="1"/>
    <col min="2" max="2" width="4.625" style="447" customWidth="1"/>
    <col min="3" max="3" width="30.625" style="447" customWidth="1"/>
    <col min="4" max="4" width="0.875" style="447" customWidth="1"/>
    <col min="5" max="5" width="15.625" style="447" customWidth="1"/>
    <col min="6" max="7" width="10.625" style="447" customWidth="1"/>
    <col min="8" max="8" width="12.625" style="447" customWidth="1"/>
    <col min="9" max="14" width="10.625" style="447" customWidth="1"/>
    <col min="15" max="15" width="12.625" style="447" customWidth="1"/>
    <col min="16" max="20" width="10.625" style="447" customWidth="1"/>
    <col min="21" max="16384" width="9.00390625" style="447" customWidth="1"/>
  </cols>
  <sheetData>
    <row r="1" spans="2:20" ht="40.5" customHeight="1" thickBot="1">
      <c r="B1" s="272" t="s">
        <v>388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73"/>
      <c r="Q1" s="21"/>
      <c r="R1" s="273" t="s">
        <v>723</v>
      </c>
      <c r="S1" s="273"/>
      <c r="T1" s="21"/>
    </row>
    <row r="2" spans="1:20" ht="24.75" customHeight="1">
      <c r="A2" s="456"/>
      <c r="B2" s="274"/>
      <c r="C2" s="275" t="s">
        <v>389</v>
      </c>
      <c r="D2" s="275"/>
      <c r="E2" s="1308" t="s">
        <v>390</v>
      </c>
      <c r="F2" s="1309"/>
      <c r="G2" s="1314"/>
      <c r="H2" s="1308" t="s">
        <v>391</v>
      </c>
      <c r="I2" s="1309"/>
      <c r="J2" s="1309"/>
      <c r="K2" s="1309"/>
      <c r="L2" s="1309"/>
      <c r="M2" s="1309"/>
      <c r="N2" s="1309"/>
      <c r="O2" s="1309"/>
      <c r="P2" s="1309"/>
      <c r="Q2" s="1309"/>
      <c r="R2" s="1309"/>
      <c r="S2" s="1309"/>
      <c r="T2" s="1310"/>
    </row>
    <row r="3" spans="1:20" ht="24.75" customHeight="1">
      <c r="A3" s="450"/>
      <c r="B3" s="276"/>
      <c r="C3" s="276"/>
      <c r="D3" s="276"/>
      <c r="E3" s="277"/>
      <c r="F3" s="1363" t="s">
        <v>392</v>
      </c>
      <c r="G3" s="1363" t="s">
        <v>375</v>
      </c>
      <c r="H3" s="1369" t="s">
        <v>393</v>
      </c>
      <c r="I3" s="1370"/>
      <c r="J3" s="1370"/>
      <c r="K3" s="1370"/>
      <c r="L3" s="1370"/>
      <c r="M3" s="1370"/>
      <c r="N3" s="30" t="s">
        <v>394</v>
      </c>
      <c r="O3" s="1369" t="s">
        <v>395</v>
      </c>
      <c r="P3" s="1370"/>
      <c r="Q3" s="1370"/>
      <c r="R3" s="1370"/>
      <c r="S3" s="1370"/>
      <c r="T3" s="1373"/>
    </row>
    <row r="4" spans="1:20" ht="24.75" customHeight="1">
      <c r="A4" s="450"/>
      <c r="B4" s="276"/>
      <c r="C4" s="276"/>
      <c r="D4" s="276"/>
      <c r="E4" s="1375" t="s">
        <v>396</v>
      </c>
      <c r="F4" s="1368"/>
      <c r="G4" s="1368"/>
      <c r="H4" s="1371"/>
      <c r="I4" s="1372"/>
      <c r="J4" s="1372"/>
      <c r="K4" s="1372"/>
      <c r="L4" s="1372"/>
      <c r="M4" s="1372"/>
      <c r="N4" s="278" t="s">
        <v>397</v>
      </c>
      <c r="O4" s="1371"/>
      <c r="P4" s="1372"/>
      <c r="Q4" s="1372"/>
      <c r="R4" s="1372"/>
      <c r="S4" s="1372"/>
      <c r="T4" s="1374"/>
    </row>
    <row r="5" spans="1:20" ht="24.75" customHeight="1">
      <c r="A5" s="450"/>
      <c r="B5" s="276"/>
      <c r="C5" s="276"/>
      <c r="D5" s="276"/>
      <c r="E5" s="1376"/>
      <c r="F5" s="1375" t="s">
        <v>397</v>
      </c>
      <c r="G5" s="1375" t="s">
        <v>397</v>
      </c>
      <c r="H5" s="1363" t="s">
        <v>396</v>
      </c>
      <c r="I5" s="30" t="s">
        <v>394</v>
      </c>
      <c r="J5" s="30" t="s">
        <v>363</v>
      </c>
      <c r="K5" s="32" t="s">
        <v>398</v>
      </c>
      <c r="L5" s="30" t="s">
        <v>374</v>
      </c>
      <c r="M5" s="30" t="s">
        <v>375</v>
      </c>
      <c r="N5" s="32" t="s">
        <v>394</v>
      </c>
      <c r="O5" s="1363" t="s">
        <v>396</v>
      </c>
      <c r="P5" s="32" t="s">
        <v>394</v>
      </c>
      <c r="Q5" s="24" t="s">
        <v>363</v>
      </c>
      <c r="R5" s="32" t="s">
        <v>398</v>
      </c>
      <c r="S5" s="24" t="s">
        <v>374</v>
      </c>
      <c r="T5" s="279" t="s">
        <v>375</v>
      </c>
    </row>
    <row r="6" spans="1:20" ht="24.75" customHeight="1" thickBot="1">
      <c r="A6" s="452"/>
      <c r="B6" s="280" t="s">
        <v>399</v>
      </c>
      <c r="C6" s="280"/>
      <c r="D6" s="280"/>
      <c r="E6" s="281"/>
      <c r="F6" s="1364"/>
      <c r="G6" s="1364"/>
      <c r="H6" s="1364"/>
      <c r="I6" s="36" t="s">
        <v>400</v>
      </c>
      <c r="J6" s="36" t="s">
        <v>400</v>
      </c>
      <c r="K6" s="36" t="s">
        <v>400</v>
      </c>
      <c r="L6" s="36" t="s">
        <v>400</v>
      </c>
      <c r="M6" s="36" t="s">
        <v>400</v>
      </c>
      <c r="N6" s="36" t="s">
        <v>400</v>
      </c>
      <c r="O6" s="1364"/>
      <c r="P6" s="36" t="s">
        <v>400</v>
      </c>
      <c r="Q6" s="38" t="s">
        <v>400</v>
      </c>
      <c r="R6" s="36" t="s">
        <v>400</v>
      </c>
      <c r="S6" s="38" t="s">
        <v>400</v>
      </c>
      <c r="T6" s="282" t="s">
        <v>400</v>
      </c>
    </row>
    <row r="7" spans="1:20" ht="24.75" customHeight="1">
      <c r="A7" s="450"/>
      <c r="B7" s="1365" t="s">
        <v>707</v>
      </c>
      <c r="C7" s="1365"/>
      <c r="D7" s="276"/>
      <c r="E7" s="284">
        <v>352</v>
      </c>
      <c r="F7" s="285">
        <v>32</v>
      </c>
      <c r="G7" s="286">
        <v>320</v>
      </c>
      <c r="H7" s="287">
        <v>65117</v>
      </c>
      <c r="I7" s="286">
        <v>11945</v>
      </c>
      <c r="J7" s="286">
        <v>48</v>
      </c>
      <c r="K7" s="286">
        <v>505</v>
      </c>
      <c r="L7" s="286">
        <v>14462</v>
      </c>
      <c r="M7" s="286">
        <v>38157</v>
      </c>
      <c r="N7" s="286">
        <v>10137</v>
      </c>
      <c r="O7" s="215">
        <v>54980</v>
      </c>
      <c r="P7" s="286">
        <v>1808</v>
      </c>
      <c r="Q7" s="215">
        <v>48</v>
      </c>
      <c r="R7" s="286">
        <v>505</v>
      </c>
      <c r="S7" s="215">
        <v>14462</v>
      </c>
      <c r="T7" s="288">
        <v>38157</v>
      </c>
    </row>
    <row r="8" spans="1:20" ht="24.75" customHeight="1">
      <c r="A8" s="450"/>
      <c r="B8" s="1306">
        <v>17</v>
      </c>
      <c r="C8" s="1306"/>
      <c r="D8" s="276"/>
      <c r="E8" s="284">
        <v>350</v>
      </c>
      <c r="F8" s="286">
        <v>32</v>
      </c>
      <c r="G8" s="286">
        <v>318</v>
      </c>
      <c r="H8" s="287">
        <v>64908</v>
      </c>
      <c r="I8" s="286">
        <v>11955</v>
      </c>
      <c r="J8" s="286">
        <v>44</v>
      </c>
      <c r="K8" s="286">
        <v>452</v>
      </c>
      <c r="L8" s="286">
        <v>14668</v>
      </c>
      <c r="M8" s="286">
        <v>37789</v>
      </c>
      <c r="N8" s="286">
        <v>10182</v>
      </c>
      <c r="O8" s="215">
        <v>54726</v>
      </c>
      <c r="P8" s="286">
        <v>1773</v>
      </c>
      <c r="Q8" s="215">
        <v>44</v>
      </c>
      <c r="R8" s="286">
        <v>452</v>
      </c>
      <c r="S8" s="215">
        <v>14668</v>
      </c>
      <c r="T8" s="288">
        <v>37789</v>
      </c>
    </row>
    <row r="9" spans="1:20" s="448" customFormat="1" ht="30" customHeight="1">
      <c r="A9" s="450"/>
      <c r="B9" s="1366" t="s">
        <v>248</v>
      </c>
      <c r="C9" s="1367"/>
      <c r="D9" s="290"/>
      <c r="E9" s="966">
        <f>SUM(F9:G9)</f>
        <v>353</v>
      </c>
      <c r="F9" s="967">
        <f>SUM(F12:F37)</f>
        <v>32</v>
      </c>
      <c r="G9" s="966">
        <f>SUM(G12:G37)</f>
        <v>321</v>
      </c>
      <c r="H9" s="968">
        <f>SUM(I9:M9)</f>
        <v>64972</v>
      </c>
      <c r="I9" s="966">
        <f aca="true" t="shared" si="0" ref="I9:N9">SUM(I12:I37)</f>
        <v>11883</v>
      </c>
      <c r="J9" s="966">
        <f t="shared" si="0"/>
        <v>44</v>
      </c>
      <c r="K9" s="966">
        <f t="shared" si="0"/>
        <v>441</v>
      </c>
      <c r="L9" s="966">
        <f t="shared" si="0"/>
        <v>14608</v>
      </c>
      <c r="M9" s="966">
        <f t="shared" si="0"/>
        <v>37996</v>
      </c>
      <c r="N9" s="966">
        <f t="shared" si="0"/>
        <v>10135</v>
      </c>
      <c r="O9" s="967">
        <f>SUM(P9:T9)</f>
        <v>54837</v>
      </c>
      <c r="P9" s="966">
        <f>SUM(P12:P37)</f>
        <v>1748</v>
      </c>
      <c r="Q9" s="967">
        <f>SUM(Q12:Q37)</f>
        <v>44</v>
      </c>
      <c r="R9" s="966">
        <f>SUM(R12:R37)</f>
        <v>441</v>
      </c>
      <c r="S9" s="966">
        <f>SUM(S12:S37)</f>
        <v>14608</v>
      </c>
      <c r="T9" s="969">
        <f>SUM(T12:T37)</f>
        <v>37996</v>
      </c>
    </row>
    <row r="10" spans="1:20" s="448" customFormat="1" ht="12.75" customHeight="1">
      <c r="A10" s="451"/>
      <c r="B10" s="289"/>
      <c r="C10" s="457"/>
      <c r="D10" s="290"/>
      <c r="E10" s="458"/>
      <c r="F10" s="459"/>
      <c r="G10" s="458"/>
      <c r="H10" s="460"/>
      <c r="I10" s="458"/>
      <c r="J10" s="458"/>
      <c r="K10" s="458"/>
      <c r="L10" s="458"/>
      <c r="M10" s="458"/>
      <c r="N10" s="458"/>
      <c r="O10" s="459"/>
      <c r="P10" s="458"/>
      <c r="Q10" s="459"/>
      <c r="R10" s="458"/>
      <c r="S10" s="458"/>
      <c r="T10" s="461"/>
    </row>
    <row r="11" spans="1:20" ht="27.75" customHeight="1">
      <c r="A11" s="451"/>
      <c r="B11" s="24" t="s">
        <v>401</v>
      </c>
      <c r="C11" s="276"/>
      <c r="D11" s="291"/>
      <c r="E11" s="991">
        <f>SUM(E12:E16)</f>
        <v>9</v>
      </c>
      <c r="F11" s="293">
        <f aca="true" t="shared" si="1" ref="F11:T11">SUM(F12:F16)</f>
        <v>0</v>
      </c>
      <c r="G11" s="292">
        <f t="shared" si="1"/>
        <v>9</v>
      </c>
      <c r="H11" s="1103">
        <f t="shared" si="1"/>
        <v>3868</v>
      </c>
      <c r="I11" s="991">
        <f t="shared" si="1"/>
        <v>70</v>
      </c>
      <c r="J11" s="292">
        <f t="shared" si="1"/>
        <v>0</v>
      </c>
      <c r="K11" s="292">
        <f t="shared" si="1"/>
        <v>198</v>
      </c>
      <c r="L11" s="292">
        <f t="shared" si="1"/>
        <v>0</v>
      </c>
      <c r="M11" s="292">
        <f t="shared" si="1"/>
        <v>3600</v>
      </c>
      <c r="N11" s="292">
        <f t="shared" si="1"/>
        <v>0</v>
      </c>
      <c r="O11" s="987">
        <f t="shared" si="1"/>
        <v>3868</v>
      </c>
      <c r="P11" s="292">
        <f t="shared" si="1"/>
        <v>70</v>
      </c>
      <c r="Q11" s="293">
        <f t="shared" si="1"/>
        <v>0</v>
      </c>
      <c r="R11" s="292">
        <f t="shared" si="1"/>
        <v>198</v>
      </c>
      <c r="S11" s="292">
        <f t="shared" si="1"/>
        <v>0</v>
      </c>
      <c r="T11" s="294">
        <f t="shared" si="1"/>
        <v>3600</v>
      </c>
    </row>
    <row r="12" spans="1:20" ht="27.75" customHeight="1">
      <c r="A12" s="450"/>
      <c r="B12" s="276"/>
      <c r="C12" s="295" t="s">
        <v>402</v>
      </c>
      <c r="D12" s="296"/>
      <c r="E12" s="991">
        <f>SUM(F12:G12)</f>
        <v>0</v>
      </c>
      <c r="F12" s="297">
        <v>0</v>
      </c>
      <c r="G12" s="298">
        <v>0</v>
      </c>
      <c r="H12" s="1103">
        <f aca="true" t="shared" si="2" ref="H12:H37">SUM(I12:M12)</f>
        <v>0</v>
      </c>
      <c r="I12" s="989">
        <f>N12+P12</f>
        <v>0</v>
      </c>
      <c r="J12" s="462">
        <f>Q12</f>
        <v>0</v>
      </c>
      <c r="K12" s="462">
        <f>R12</f>
        <v>0</v>
      </c>
      <c r="L12" s="462">
        <f>S12</f>
        <v>0</v>
      </c>
      <c r="M12" s="462">
        <f>T12</f>
        <v>0</v>
      </c>
      <c r="N12" s="298">
        <v>0</v>
      </c>
      <c r="O12" s="987">
        <f aca="true" t="shared" si="3" ref="O12:O37">SUM(P12:T12)</f>
        <v>0</v>
      </c>
      <c r="P12" s="298">
        <v>0</v>
      </c>
      <c r="Q12" s="299">
        <v>0</v>
      </c>
      <c r="R12" s="298">
        <v>0</v>
      </c>
      <c r="S12" s="298">
        <v>0</v>
      </c>
      <c r="T12" s="300">
        <v>0</v>
      </c>
    </row>
    <row r="13" spans="1:20" ht="27.75" customHeight="1">
      <c r="A13" s="450"/>
      <c r="B13" s="276"/>
      <c r="C13" s="295" t="s">
        <v>403</v>
      </c>
      <c r="D13" s="296"/>
      <c r="E13" s="991">
        <f aca="true" t="shared" si="4" ref="E13:E37">SUM(F13:G13)</f>
        <v>4</v>
      </c>
      <c r="F13" s="299">
        <v>0</v>
      </c>
      <c r="G13" s="298">
        <v>4</v>
      </c>
      <c r="H13" s="1103">
        <f t="shared" si="2"/>
        <v>1618</v>
      </c>
      <c r="I13" s="989">
        <f aca="true" t="shared" si="5" ref="I13:I37">N13+P13</f>
        <v>0</v>
      </c>
      <c r="J13" s="462">
        <f aca="true" t="shared" si="6" ref="J13:M37">Q13</f>
        <v>0</v>
      </c>
      <c r="K13" s="462">
        <f t="shared" si="6"/>
        <v>198</v>
      </c>
      <c r="L13" s="462">
        <f t="shared" si="6"/>
        <v>0</v>
      </c>
      <c r="M13" s="462">
        <f t="shared" si="6"/>
        <v>1420</v>
      </c>
      <c r="N13" s="298">
        <v>0</v>
      </c>
      <c r="O13" s="987">
        <f t="shared" si="3"/>
        <v>1618</v>
      </c>
      <c r="P13" s="298">
        <v>0</v>
      </c>
      <c r="Q13" s="299">
        <v>0</v>
      </c>
      <c r="R13" s="298">
        <v>198</v>
      </c>
      <c r="S13" s="298">
        <v>0</v>
      </c>
      <c r="T13" s="300">
        <v>1420</v>
      </c>
    </row>
    <row r="14" spans="1:20" ht="27.75" customHeight="1">
      <c r="A14" s="450"/>
      <c r="B14" s="276"/>
      <c r="C14" s="295" t="s">
        <v>404</v>
      </c>
      <c r="D14" s="296"/>
      <c r="E14" s="991">
        <f t="shared" si="4"/>
        <v>1</v>
      </c>
      <c r="F14" s="299">
        <v>0</v>
      </c>
      <c r="G14" s="298">
        <v>1</v>
      </c>
      <c r="H14" s="1103">
        <f t="shared" si="2"/>
        <v>920</v>
      </c>
      <c r="I14" s="989">
        <f t="shared" si="5"/>
        <v>46</v>
      </c>
      <c r="J14" s="462">
        <f t="shared" si="6"/>
        <v>0</v>
      </c>
      <c r="K14" s="462">
        <f t="shared" si="6"/>
        <v>0</v>
      </c>
      <c r="L14" s="462">
        <f t="shared" si="6"/>
        <v>0</v>
      </c>
      <c r="M14" s="462">
        <f t="shared" si="6"/>
        <v>874</v>
      </c>
      <c r="N14" s="298">
        <v>0</v>
      </c>
      <c r="O14" s="987">
        <f t="shared" si="3"/>
        <v>920</v>
      </c>
      <c r="P14" s="298">
        <v>46</v>
      </c>
      <c r="Q14" s="299">
        <v>0</v>
      </c>
      <c r="R14" s="298">
        <v>0</v>
      </c>
      <c r="S14" s="298">
        <v>0</v>
      </c>
      <c r="T14" s="300">
        <v>874</v>
      </c>
    </row>
    <row r="15" spans="1:20" ht="27.75" customHeight="1">
      <c r="A15" s="450"/>
      <c r="B15" s="276"/>
      <c r="C15" s="295" t="s">
        <v>405</v>
      </c>
      <c r="D15" s="296"/>
      <c r="E15" s="991">
        <f>SUM(F15:G15)</f>
        <v>2</v>
      </c>
      <c r="F15" s="299">
        <v>0</v>
      </c>
      <c r="G15" s="298">
        <v>2</v>
      </c>
      <c r="H15" s="1103">
        <f>SUM(I15:M15)</f>
        <v>1030</v>
      </c>
      <c r="I15" s="989">
        <f>N15+P15</f>
        <v>0</v>
      </c>
      <c r="J15" s="462">
        <f>Q15</f>
        <v>0</v>
      </c>
      <c r="K15" s="462">
        <f>R15</f>
        <v>0</v>
      </c>
      <c r="L15" s="462">
        <f>S15</f>
        <v>0</v>
      </c>
      <c r="M15" s="462">
        <f>T15</f>
        <v>1030</v>
      </c>
      <c r="N15" s="298">
        <v>0</v>
      </c>
      <c r="O15" s="987">
        <f>SUM(P15:T15)</f>
        <v>1030</v>
      </c>
      <c r="P15" s="298">
        <v>0</v>
      </c>
      <c r="Q15" s="299">
        <v>0</v>
      </c>
      <c r="R15" s="298">
        <v>0</v>
      </c>
      <c r="S15" s="298">
        <v>0</v>
      </c>
      <c r="T15" s="300">
        <v>1030</v>
      </c>
    </row>
    <row r="16" spans="1:20" ht="27.75" customHeight="1">
      <c r="A16" s="450"/>
      <c r="B16" s="276"/>
      <c r="C16" s="295" t="s">
        <v>406</v>
      </c>
      <c r="D16" s="296"/>
      <c r="E16" s="991">
        <f t="shared" si="4"/>
        <v>2</v>
      </c>
      <c r="F16" s="299">
        <v>0</v>
      </c>
      <c r="G16" s="298">
        <v>2</v>
      </c>
      <c r="H16" s="1103">
        <f t="shared" si="2"/>
        <v>300</v>
      </c>
      <c r="I16" s="989">
        <f t="shared" si="5"/>
        <v>24</v>
      </c>
      <c r="J16" s="462">
        <f t="shared" si="6"/>
        <v>0</v>
      </c>
      <c r="K16" s="462">
        <f t="shared" si="6"/>
        <v>0</v>
      </c>
      <c r="L16" s="462">
        <f t="shared" si="6"/>
        <v>0</v>
      </c>
      <c r="M16" s="462">
        <f t="shared" si="6"/>
        <v>276</v>
      </c>
      <c r="N16" s="298">
        <v>0</v>
      </c>
      <c r="O16" s="987">
        <f t="shared" si="3"/>
        <v>300</v>
      </c>
      <c r="P16" s="298">
        <v>24</v>
      </c>
      <c r="Q16" s="299">
        <v>0</v>
      </c>
      <c r="R16" s="298">
        <v>0</v>
      </c>
      <c r="S16" s="298">
        <v>0</v>
      </c>
      <c r="T16" s="300">
        <v>276</v>
      </c>
    </row>
    <row r="17" spans="1:20" ht="27.75" customHeight="1">
      <c r="A17" s="450"/>
      <c r="B17" s="1360" t="s">
        <v>407</v>
      </c>
      <c r="C17" s="1362"/>
      <c r="D17" s="463"/>
      <c r="E17" s="991">
        <f t="shared" si="4"/>
        <v>15</v>
      </c>
      <c r="F17" s="299">
        <v>1</v>
      </c>
      <c r="G17" s="298">
        <v>14</v>
      </c>
      <c r="H17" s="1103">
        <f t="shared" si="2"/>
        <v>4740</v>
      </c>
      <c r="I17" s="989">
        <f t="shared" si="5"/>
        <v>540</v>
      </c>
      <c r="J17" s="462">
        <f t="shared" si="6"/>
        <v>4</v>
      </c>
      <c r="K17" s="462">
        <f t="shared" si="6"/>
        <v>76</v>
      </c>
      <c r="L17" s="462">
        <f t="shared" si="6"/>
        <v>0</v>
      </c>
      <c r="M17" s="462">
        <f t="shared" si="6"/>
        <v>4120</v>
      </c>
      <c r="N17" s="298">
        <v>495</v>
      </c>
      <c r="O17" s="987">
        <f t="shared" si="3"/>
        <v>4245</v>
      </c>
      <c r="P17" s="298">
        <v>45</v>
      </c>
      <c r="Q17" s="299">
        <v>4</v>
      </c>
      <c r="R17" s="298">
        <v>76</v>
      </c>
      <c r="S17" s="298">
        <v>0</v>
      </c>
      <c r="T17" s="300">
        <v>4120</v>
      </c>
    </row>
    <row r="18" spans="1:20" ht="27.75" customHeight="1">
      <c r="A18" s="450"/>
      <c r="B18" s="1360" t="s">
        <v>408</v>
      </c>
      <c r="C18" s="1362"/>
      <c r="D18" s="463"/>
      <c r="E18" s="991">
        <f t="shared" si="4"/>
        <v>30</v>
      </c>
      <c r="F18" s="299">
        <v>0</v>
      </c>
      <c r="G18" s="298">
        <v>30</v>
      </c>
      <c r="H18" s="1103">
        <f t="shared" si="2"/>
        <v>8254</v>
      </c>
      <c r="I18" s="989">
        <f t="shared" si="5"/>
        <v>65</v>
      </c>
      <c r="J18" s="462">
        <f t="shared" si="6"/>
        <v>30</v>
      </c>
      <c r="K18" s="462">
        <f t="shared" si="6"/>
        <v>7</v>
      </c>
      <c r="L18" s="462">
        <f t="shared" si="6"/>
        <v>131</v>
      </c>
      <c r="M18" s="462">
        <f t="shared" si="6"/>
        <v>8021</v>
      </c>
      <c r="N18" s="298">
        <v>0</v>
      </c>
      <c r="O18" s="987">
        <f t="shared" si="3"/>
        <v>8254</v>
      </c>
      <c r="P18" s="298">
        <v>65</v>
      </c>
      <c r="Q18" s="299">
        <v>30</v>
      </c>
      <c r="R18" s="298">
        <v>7</v>
      </c>
      <c r="S18" s="298">
        <v>131</v>
      </c>
      <c r="T18" s="300">
        <v>8021</v>
      </c>
    </row>
    <row r="19" spans="1:20" ht="27.75" customHeight="1">
      <c r="A19" s="450"/>
      <c r="B19" s="1360" t="s">
        <v>409</v>
      </c>
      <c r="C19" s="1362"/>
      <c r="D19" s="463"/>
      <c r="E19" s="991">
        <f t="shared" si="4"/>
        <v>4</v>
      </c>
      <c r="F19" s="299">
        <v>0</v>
      </c>
      <c r="G19" s="298">
        <v>4</v>
      </c>
      <c r="H19" s="1103">
        <f t="shared" si="2"/>
        <v>1127</v>
      </c>
      <c r="I19" s="989">
        <f t="shared" si="5"/>
        <v>0</v>
      </c>
      <c r="J19" s="462">
        <f t="shared" si="6"/>
        <v>10</v>
      </c>
      <c r="K19" s="462">
        <f t="shared" si="6"/>
        <v>0</v>
      </c>
      <c r="L19" s="462">
        <f t="shared" si="6"/>
        <v>0</v>
      </c>
      <c r="M19" s="462">
        <f t="shared" si="6"/>
        <v>1117</v>
      </c>
      <c r="N19" s="298">
        <v>0</v>
      </c>
      <c r="O19" s="987">
        <f t="shared" si="3"/>
        <v>1127</v>
      </c>
      <c r="P19" s="298">
        <v>0</v>
      </c>
      <c r="Q19" s="299">
        <v>10</v>
      </c>
      <c r="R19" s="298">
        <v>0</v>
      </c>
      <c r="S19" s="298">
        <v>0</v>
      </c>
      <c r="T19" s="300">
        <v>1117</v>
      </c>
    </row>
    <row r="20" spans="1:20" ht="27.75" customHeight="1">
      <c r="A20" s="450"/>
      <c r="B20" s="1360" t="s">
        <v>410</v>
      </c>
      <c r="C20" s="1362"/>
      <c r="D20" s="463"/>
      <c r="E20" s="991">
        <f t="shared" si="4"/>
        <v>1</v>
      </c>
      <c r="F20" s="299">
        <v>0</v>
      </c>
      <c r="G20" s="298">
        <v>1</v>
      </c>
      <c r="H20" s="1103">
        <f t="shared" si="2"/>
        <v>279</v>
      </c>
      <c r="I20" s="989">
        <f t="shared" si="5"/>
        <v>0</v>
      </c>
      <c r="J20" s="462">
        <f t="shared" si="6"/>
        <v>0</v>
      </c>
      <c r="K20" s="462">
        <f t="shared" si="6"/>
        <v>0</v>
      </c>
      <c r="L20" s="462">
        <f t="shared" si="6"/>
        <v>0</v>
      </c>
      <c r="M20" s="462">
        <f t="shared" si="6"/>
        <v>279</v>
      </c>
      <c r="N20" s="298">
        <v>0</v>
      </c>
      <c r="O20" s="987">
        <f t="shared" si="3"/>
        <v>279</v>
      </c>
      <c r="P20" s="298">
        <v>0</v>
      </c>
      <c r="Q20" s="299">
        <v>0</v>
      </c>
      <c r="R20" s="298">
        <v>0</v>
      </c>
      <c r="S20" s="298">
        <v>0</v>
      </c>
      <c r="T20" s="300">
        <v>279</v>
      </c>
    </row>
    <row r="21" spans="1:20" ht="27.75" customHeight="1">
      <c r="A21" s="450"/>
      <c r="B21" s="1360" t="s">
        <v>411</v>
      </c>
      <c r="C21" s="1361"/>
      <c r="D21" s="463"/>
      <c r="E21" s="991">
        <f t="shared" si="4"/>
        <v>0</v>
      </c>
      <c r="F21" s="299">
        <v>0</v>
      </c>
      <c r="G21" s="298">
        <v>0</v>
      </c>
      <c r="H21" s="1103">
        <f t="shared" si="2"/>
        <v>0</v>
      </c>
      <c r="I21" s="989">
        <f t="shared" si="5"/>
        <v>0</v>
      </c>
      <c r="J21" s="462">
        <f t="shared" si="6"/>
        <v>0</v>
      </c>
      <c r="K21" s="462">
        <f t="shared" si="6"/>
        <v>0</v>
      </c>
      <c r="L21" s="462">
        <f t="shared" si="6"/>
        <v>0</v>
      </c>
      <c r="M21" s="462">
        <f t="shared" si="6"/>
        <v>0</v>
      </c>
      <c r="N21" s="298">
        <v>0</v>
      </c>
      <c r="O21" s="987">
        <f t="shared" si="3"/>
        <v>0</v>
      </c>
      <c r="P21" s="298">
        <v>0</v>
      </c>
      <c r="Q21" s="299">
        <v>0</v>
      </c>
      <c r="R21" s="298">
        <v>0</v>
      </c>
      <c r="S21" s="298">
        <v>0</v>
      </c>
      <c r="T21" s="300">
        <v>0</v>
      </c>
    </row>
    <row r="22" spans="1:20" ht="27.75" customHeight="1">
      <c r="A22" s="450"/>
      <c r="B22" s="1360" t="s">
        <v>412</v>
      </c>
      <c r="C22" s="1361"/>
      <c r="D22" s="463"/>
      <c r="E22" s="991">
        <f t="shared" si="4"/>
        <v>0</v>
      </c>
      <c r="F22" s="299">
        <v>0</v>
      </c>
      <c r="G22" s="298">
        <v>0</v>
      </c>
      <c r="H22" s="1103">
        <f t="shared" si="2"/>
        <v>0</v>
      </c>
      <c r="I22" s="989">
        <f t="shared" si="5"/>
        <v>0</v>
      </c>
      <c r="J22" s="462">
        <f t="shared" si="6"/>
        <v>0</v>
      </c>
      <c r="K22" s="462">
        <f t="shared" si="6"/>
        <v>0</v>
      </c>
      <c r="L22" s="462">
        <f t="shared" si="6"/>
        <v>0</v>
      </c>
      <c r="M22" s="462">
        <f t="shared" si="6"/>
        <v>0</v>
      </c>
      <c r="N22" s="298">
        <v>0</v>
      </c>
      <c r="O22" s="987">
        <f t="shared" si="3"/>
        <v>0</v>
      </c>
      <c r="P22" s="298">
        <v>0</v>
      </c>
      <c r="Q22" s="299">
        <v>0</v>
      </c>
      <c r="R22" s="298">
        <v>0</v>
      </c>
      <c r="S22" s="298">
        <v>0</v>
      </c>
      <c r="T22" s="300">
        <v>0</v>
      </c>
    </row>
    <row r="23" spans="1:20" ht="27.75" customHeight="1">
      <c r="A23" s="450"/>
      <c r="B23" s="1360" t="s">
        <v>413</v>
      </c>
      <c r="C23" s="1361"/>
      <c r="D23" s="463"/>
      <c r="E23" s="991">
        <f t="shared" si="4"/>
        <v>0</v>
      </c>
      <c r="F23" s="299">
        <v>0</v>
      </c>
      <c r="G23" s="298">
        <v>0</v>
      </c>
      <c r="H23" s="1103">
        <f t="shared" si="2"/>
        <v>0</v>
      </c>
      <c r="I23" s="989">
        <f t="shared" si="5"/>
        <v>0</v>
      </c>
      <c r="J23" s="462">
        <f t="shared" si="6"/>
        <v>0</v>
      </c>
      <c r="K23" s="462">
        <f t="shared" si="6"/>
        <v>0</v>
      </c>
      <c r="L23" s="462">
        <f t="shared" si="6"/>
        <v>0</v>
      </c>
      <c r="M23" s="462">
        <f t="shared" si="6"/>
        <v>0</v>
      </c>
      <c r="N23" s="298">
        <v>0</v>
      </c>
      <c r="O23" s="987">
        <f t="shared" si="3"/>
        <v>0</v>
      </c>
      <c r="P23" s="298">
        <v>0</v>
      </c>
      <c r="Q23" s="299">
        <v>0</v>
      </c>
      <c r="R23" s="298">
        <v>0</v>
      </c>
      <c r="S23" s="298">
        <v>0</v>
      </c>
      <c r="T23" s="300">
        <v>0</v>
      </c>
    </row>
    <row r="24" spans="1:20" ht="27.75" customHeight="1">
      <c r="A24" s="450"/>
      <c r="B24" s="1360" t="s">
        <v>414</v>
      </c>
      <c r="C24" s="1362"/>
      <c r="D24" s="463"/>
      <c r="E24" s="991">
        <f t="shared" si="4"/>
        <v>1</v>
      </c>
      <c r="F24" s="299">
        <v>0</v>
      </c>
      <c r="G24" s="298">
        <v>1</v>
      </c>
      <c r="H24" s="1103">
        <f t="shared" si="2"/>
        <v>424</v>
      </c>
      <c r="I24" s="989">
        <f t="shared" si="5"/>
        <v>0</v>
      </c>
      <c r="J24" s="462">
        <f t="shared" si="6"/>
        <v>0</v>
      </c>
      <c r="K24" s="462">
        <f t="shared" si="6"/>
        <v>0</v>
      </c>
      <c r="L24" s="462">
        <f t="shared" si="6"/>
        <v>0</v>
      </c>
      <c r="M24" s="462">
        <f t="shared" si="6"/>
        <v>424</v>
      </c>
      <c r="N24" s="298">
        <v>0</v>
      </c>
      <c r="O24" s="987">
        <f t="shared" si="3"/>
        <v>424</v>
      </c>
      <c r="P24" s="298">
        <v>0</v>
      </c>
      <c r="Q24" s="299">
        <v>0</v>
      </c>
      <c r="R24" s="298">
        <v>0</v>
      </c>
      <c r="S24" s="298">
        <v>0</v>
      </c>
      <c r="T24" s="300">
        <v>424</v>
      </c>
    </row>
    <row r="25" spans="1:20" ht="27.75" customHeight="1">
      <c r="A25" s="450"/>
      <c r="B25" s="1360" t="s">
        <v>415</v>
      </c>
      <c r="C25" s="1361"/>
      <c r="D25" s="463"/>
      <c r="E25" s="991">
        <f t="shared" si="4"/>
        <v>0</v>
      </c>
      <c r="F25" s="299">
        <v>0</v>
      </c>
      <c r="G25" s="298">
        <v>0</v>
      </c>
      <c r="H25" s="1103">
        <f t="shared" si="2"/>
        <v>0</v>
      </c>
      <c r="I25" s="989">
        <f t="shared" si="5"/>
        <v>0</v>
      </c>
      <c r="J25" s="462">
        <f t="shared" si="6"/>
        <v>0</v>
      </c>
      <c r="K25" s="462">
        <f t="shared" si="6"/>
        <v>0</v>
      </c>
      <c r="L25" s="462">
        <f t="shared" si="6"/>
        <v>0</v>
      </c>
      <c r="M25" s="462">
        <f t="shared" si="6"/>
        <v>0</v>
      </c>
      <c r="N25" s="298">
        <v>0</v>
      </c>
      <c r="O25" s="987">
        <f t="shared" si="3"/>
        <v>0</v>
      </c>
      <c r="P25" s="298">
        <v>0</v>
      </c>
      <c r="Q25" s="299">
        <v>0</v>
      </c>
      <c r="R25" s="298">
        <v>0</v>
      </c>
      <c r="S25" s="298">
        <v>0</v>
      </c>
      <c r="T25" s="300">
        <v>0</v>
      </c>
    </row>
    <row r="26" spans="1:20" ht="27.75" customHeight="1">
      <c r="A26" s="450"/>
      <c r="B26" s="1360" t="s">
        <v>416</v>
      </c>
      <c r="C26" s="1361"/>
      <c r="D26" s="463"/>
      <c r="E26" s="991">
        <f t="shared" si="4"/>
        <v>0</v>
      </c>
      <c r="F26" s="299">
        <v>0</v>
      </c>
      <c r="G26" s="298">
        <v>0</v>
      </c>
      <c r="H26" s="1103">
        <f t="shared" si="2"/>
        <v>0</v>
      </c>
      <c r="I26" s="989">
        <f t="shared" si="5"/>
        <v>0</v>
      </c>
      <c r="J26" s="462">
        <f t="shared" si="6"/>
        <v>0</v>
      </c>
      <c r="K26" s="462">
        <f t="shared" si="6"/>
        <v>0</v>
      </c>
      <c r="L26" s="462">
        <f t="shared" si="6"/>
        <v>0</v>
      </c>
      <c r="M26" s="462">
        <f t="shared" si="6"/>
        <v>0</v>
      </c>
      <c r="N26" s="298">
        <v>0</v>
      </c>
      <c r="O26" s="987">
        <f t="shared" si="3"/>
        <v>0</v>
      </c>
      <c r="P26" s="298">
        <v>0</v>
      </c>
      <c r="Q26" s="299">
        <v>0</v>
      </c>
      <c r="R26" s="298">
        <v>0</v>
      </c>
      <c r="S26" s="298">
        <v>0</v>
      </c>
      <c r="T26" s="300">
        <v>0</v>
      </c>
    </row>
    <row r="27" spans="1:20" ht="27.75" customHeight="1">
      <c r="A27" s="450"/>
      <c r="B27" s="1360" t="s">
        <v>417</v>
      </c>
      <c r="C27" s="1362"/>
      <c r="D27" s="463"/>
      <c r="E27" s="991">
        <f t="shared" si="4"/>
        <v>1</v>
      </c>
      <c r="F27" s="299">
        <v>0</v>
      </c>
      <c r="G27" s="298">
        <v>1</v>
      </c>
      <c r="H27" s="1103">
        <f t="shared" si="2"/>
        <v>199</v>
      </c>
      <c r="I27" s="989">
        <f t="shared" si="5"/>
        <v>0</v>
      </c>
      <c r="J27" s="462">
        <f t="shared" si="6"/>
        <v>0</v>
      </c>
      <c r="K27" s="462">
        <f t="shared" si="6"/>
        <v>0</v>
      </c>
      <c r="L27" s="462">
        <f t="shared" si="6"/>
        <v>0</v>
      </c>
      <c r="M27" s="462">
        <f t="shared" si="6"/>
        <v>199</v>
      </c>
      <c r="N27" s="298">
        <v>0</v>
      </c>
      <c r="O27" s="987">
        <f t="shared" si="3"/>
        <v>199</v>
      </c>
      <c r="P27" s="298">
        <v>0</v>
      </c>
      <c r="Q27" s="299">
        <v>0</v>
      </c>
      <c r="R27" s="298">
        <v>0</v>
      </c>
      <c r="S27" s="298">
        <v>0</v>
      </c>
      <c r="T27" s="300">
        <v>199</v>
      </c>
    </row>
    <row r="28" spans="1:20" ht="27.75" customHeight="1">
      <c r="A28" s="450"/>
      <c r="B28" s="1360" t="s">
        <v>418</v>
      </c>
      <c r="C28" s="1362"/>
      <c r="D28" s="463"/>
      <c r="E28" s="991">
        <f t="shared" si="4"/>
        <v>2</v>
      </c>
      <c r="F28" s="299">
        <v>0</v>
      </c>
      <c r="G28" s="298">
        <v>2</v>
      </c>
      <c r="H28" s="1103">
        <f t="shared" si="2"/>
        <v>631</v>
      </c>
      <c r="I28" s="989">
        <f t="shared" si="5"/>
        <v>0</v>
      </c>
      <c r="J28" s="462">
        <f t="shared" si="6"/>
        <v>0</v>
      </c>
      <c r="K28" s="462">
        <f t="shared" si="6"/>
        <v>0</v>
      </c>
      <c r="L28" s="462">
        <f t="shared" si="6"/>
        <v>45</v>
      </c>
      <c r="M28" s="462">
        <f t="shared" si="6"/>
        <v>586</v>
      </c>
      <c r="N28" s="298">
        <v>0</v>
      </c>
      <c r="O28" s="987">
        <f t="shared" si="3"/>
        <v>631</v>
      </c>
      <c r="P28" s="298">
        <v>0</v>
      </c>
      <c r="Q28" s="299">
        <v>0</v>
      </c>
      <c r="R28" s="298">
        <v>0</v>
      </c>
      <c r="S28" s="298">
        <v>45</v>
      </c>
      <c r="T28" s="300">
        <v>586</v>
      </c>
    </row>
    <row r="29" spans="1:20" ht="27.75" customHeight="1">
      <c r="A29" s="450"/>
      <c r="B29" s="1360" t="s">
        <v>419</v>
      </c>
      <c r="C29" s="1361"/>
      <c r="D29" s="463"/>
      <c r="E29" s="991">
        <f>SUM(F29:G29)</f>
        <v>0</v>
      </c>
      <c r="F29" s="299">
        <v>0</v>
      </c>
      <c r="G29" s="298">
        <v>0</v>
      </c>
      <c r="H29" s="1103">
        <f t="shared" si="2"/>
        <v>0</v>
      </c>
      <c r="I29" s="989">
        <f t="shared" si="5"/>
        <v>0</v>
      </c>
      <c r="J29" s="462">
        <f t="shared" si="6"/>
        <v>0</v>
      </c>
      <c r="K29" s="462">
        <f t="shared" si="6"/>
        <v>0</v>
      </c>
      <c r="L29" s="462">
        <f t="shared" si="6"/>
        <v>0</v>
      </c>
      <c r="M29" s="462">
        <f t="shared" si="6"/>
        <v>0</v>
      </c>
      <c r="N29" s="298">
        <v>0</v>
      </c>
      <c r="O29" s="987">
        <f t="shared" si="3"/>
        <v>0</v>
      </c>
      <c r="P29" s="298">
        <v>0</v>
      </c>
      <c r="Q29" s="299">
        <v>0</v>
      </c>
      <c r="R29" s="298">
        <v>0</v>
      </c>
      <c r="S29" s="298">
        <v>0</v>
      </c>
      <c r="T29" s="300">
        <v>0</v>
      </c>
    </row>
    <row r="30" spans="1:20" ht="27.75" customHeight="1">
      <c r="A30" s="450"/>
      <c r="B30" s="1360" t="s">
        <v>420</v>
      </c>
      <c r="C30" s="1362"/>
      <c r="D30" s="463"/>
      <c r="E30" s="991">
        <f t="shared" si="4"/>
        <v>12</v>
      </c>
      <c r="F30" s="299">
        <v>2</v>
      </c>
      <c r="G30" s="298">
        <v>10</v>
      </c>
      <c r="H30" s="1103">
        <f t="shared" si="2"/>
        <v>3094</v>
      </c>
      <c r="I30" s="989">
        <f t="shared" si="5"/>
        <v>632</v>
      </c>
      <c r="J30" s="462">
        <f t="shared" si="6"/>
        <v>0</v>
      </c>
      <c r="K30" s="462">
        <f t="shared" si="6"/>
        <v>100</v>
      </c>
      <c r="L30" s="462">
        <f t="shared" si="6"/>
        <v>430</v>
      </c>
      <c r="M30" s="462">
        <f t="shared" si="6"/>
        <v>1932</v>
      </c>
      <c r="N30" s="298">
        <v>632</v>
      </c>
      <c r="O30" s="987">
        <f t="shared" si="3"/>
        <v>2462</v>
      </c>
      <c r="P30" s="298">
        <v>0</v>
      </c>
      <c r="Q30" s="299">
        <v>0</v>
      </c>
      <c r="R30" s="298">
        <v>100</v>
      </c>
      <c r="S30" s="298">
        <v>430</v>
      </c>
      <c r="T30" s="300">
        <v>1932</v>
      </c>
    </row>
    <row r="31" spans="1:20" ht="27.75" customHeight="1">
      <c r="A31" s="450"/>
      <c r="B31" s="1360" t="s">
        <v>421</v>
      </c>
      <c r="C31" s="1362"/>
      <c r="D31" s="463"/>
      <c r="E31" s="991">
        <f t="shared" si="4"/>
        <v>218</v>
      </c>
      <c r="F31" s="299">
        <v>25</v>
      </c>
      <c r="G31" s="298">
        <v>193</v>
      </c>
      <c r="H31" s="1103">
        <f t="shared" si="2"/>
        <v>34590</v>
      </c>
      <c r="I31" s="989">
        <f t="shared" si="5"/>
        <v>9271</v>
      </c>
      <c r="J31" s="462">
        <f t="shared" si="6"/>
        <v>0</v>
      </c>
      <c r="K31" s="462">
        <f t="shared" si="6"/>
        <v>60</v>
      </c>
      <c r="L31" s="462">
        <f t="shared" si="6"/>
        <v>11714</v>
      </c>
      <c r="M31" s="462">
        <f t="shared" si="6"/>
        <v>13545</v>
      </c>
      <c r="N31" s="298">
        <v>8073</v>
      </c>
      <c r="O31" s="987">
        <f t="shared" si="3"/>
        <v>26517</v>
      </c>
      <c r="P31" s="298">
        <v>1198</v>
      </c>
      <c r="Q31" s="299">
        <v>0</v>
      </c>
      <c r="R31" s="298">
        <v>60</v>
      </c>
      <c r="S31" s="298">
        <v>11714</v>
      </c>
      <c r="T31" s="300">
        <v>13545</v>
      </c>
    </row>
    <row r="32" spans="1:20" ht="27.75" customHeight="1">
      <c r="A32" s="450"/>
      <c r="B32" s="1360" t="s">
        <v>422</v>
      </c>
      <c r="C32" s="1362"/>
      <c r="D32" s="463"/>
      <c r="E32" s="991">
        <f t="shared" si="4"/>
        <v>2</v>
      </c>
      <c r="F32" s="299">
        <v>0</v>
      </c>
      <c r="G32" s="298">
        <v>2</v>
      </c>
      <c r="H32" s="1103">
        <f t="shared" si="2"/>
        <v>1260</v>
      </c>
      <c r="I32" s="989">
        <f t="shared" si="5"/>
        <v>59</v>
      </c>
      <c r="J32" s="462">
        <f t="shared" si="6"/>
        <v>0</v>
      </c>
      <c r="K32" s="462">
        <f t="shared" si="6"/>
        <v>0</v>
      </c>
      <c r="L32" s="462">
        <f t="shared" si="6"/>
        <v>50</v>
      </c>
      <c r="M32" s="462">
        <f t="shared" si="6"/>
        <v>1151</v>
      </c>
      <c r="N32" s="298">
        <v>0</v>
      </c>
      <c r="O32" s="987">
        <f t="shared" si="3"/>
        <v>1260</v>
      </c>
      <c r="P32" s="298">
        <v>59</v>
      </c>
      <c r="Q32" s="299">
        <v>0</v>
      </c>
      <c r="R32" s="298">
        <v>0</v>
      </c>
      <c r="S32" s="298">
        <v>50</v>
      </c>
      <c r="T32" s="300">
        <v>1151</v>
      </c>
    </row>
    <row r="33" spans="1:20" ht="27.75" customHeight="1">
      <c r="A33" s="450"/>
      <c r="B33" s="1360" t="s">
        <v>423</v>
      </c>
      <c r="C33" s="1361"/>
      <c r="D33" s="463"/>
      <c r="E33" s="991">
        <f t="shared" si="4"/>
        <v>5</v>
      </c>
      <c r="F33" s="299">
        <v>1</v>
      </c>
      <c r="G33" s="298">
        <v>4</v>
      </c>
      <c r="H33" s="1103">
        <f t="shared" si="2"/>
        <v>780</v>
      </c>
      <c r="I33" s="989">
        <f t="shared" si="5"/>
        <v>300</v>
      </c>
      <c r="J33" s="462">
        <f t="shared" si="6"/>
        <v>0</v>
      </c>
      <c r="K33" s="462">
        <f t="shared" si="6"/>
        <v>0</v>
      </c>
      <c r="L33" s="462">
        <f t="shared" si="6"/>
        <v>244</v>
      </c>
      <c r="M33" s="462">
        <f t="shared" si="6"/>
        <v>236</v>
      </c>
      <c r="N33" s="298">
        <v>300</v>
      </c>
      <c r="O33" s="987">
        <f t="shared" si="3"/>
        <v>480</v>
      </c>
      <c r="P33" s="298">
        <v>0</v>
      </c>
      <c r="Q33" s="299">
        <v>0</v>
      </c>
      <c r="R33" s="298">
        <v>0</v>
      </c>
      <c r="S33" s="298">
        <v>244</v>
      </c>
      <c r="T33" s="300">
        <v>236</v>
      </c>
    </row>
    <row r="34" spans="1:20" ht="27.75" customHeight="1">
      <c r="A34" s="450"/>
      <c r="B34" s="1360" t="s">
        <v>424</v>
      </c>
      <c r="C34" s="1361"/>
      <c r="D34" s="463"/>
      <c r="E34" s="991">
        <f t="shared" si="4"/>
        <v>3</v>
      </c>
      <c r="F34" s="299">
        <v>0</v>
      </c>
      <c r="G34" s="298">
        <v>3</v>
      </c>
      <c r="H34" s="1103">
        <f t="shared" si="2"/>
        <v>454</v>
      </c>
      <c r="I34" s="989">
        <f t="shared" si="5"/>
        <v>0</v>
      </c>
      <c r="J34" s="462">
        <f t="shared" si="6"/>
        <v>0</v>
      </c>
      <c r="K34" s="462">
        <f t="shared" si="6"/>
        <v>0</v>
      </c>
      <c r="L34" s="462">
        <f t="shared" si="6"/>
        <v>48</v>
      </c>
      <c r="M34" s="462">
        <f t="shared" si="6"/>
        <v>406</v>
      </c>
      <c r="N34" s="298">
        <v>0</v>
      </c>
      <c r="O34" s="987">
        <f t="shared" si="3"/>
        <v>454</v>
      </c>
      <c r="P34" s="298">
        <v>0</v>
      </c>
      <c r="Q34" s="299">
        <v>0</v>
      </c>
      <c r="R34" s="298">
        <v>0</v>
      </c>
      <c r="S34" s="298">
        <v>48</v>
      </c>
      <c r="T34" s="300">
        <v>406</v>
      </c>
    </row>
    <row r="35" spans="1:20" ht="27.75" customHeight="1">
      <c r="A35" s="450"/>
      <c r="B35" s="1360" t="s">
        <v>425</v>
      </c>
      <c r="C35" s="1362"/>
      <c r="D35" s="463"/>
      <c r="E35" s="991">
        <f t="shared" si="4"/>
        <v>2</v>
      </c>
      <c r="F35" s="299">
        <v>0</v>
      </c>
      <c r="G35" s="298">
        <v>2</v>
      </c>
      <c r="H35" s="1103">
        <f t="shared" si="2"/>
        <v>428</v>
      </c>
      <c r="I35" s="989">
        <f t="shared" si="5"/>
        <v>0</v>
      </c>
      <c r="J35" s="462">
        <f t="shared" si="6"/>
        <v>0</v>
      </c>
      <c r="K35" s="462">
        <f t="shared" si="6"/>
        <v>0</v>
      </c>
      <c r="L35" s="462">
        <f t="shared" si="6"/>
        <v>37</v>
      </c>
      <c r="M35" s="986">
        <f t="shared" si="6"/>
        <v>391</v>
      </c>
      <c r="N35" s="298">
        <v>0</v>
      </c>
      <c r="O35" s="987">
        <f t="shared" si="3"/>
        <v>428</v>
      </c>
      <c r="P35" s="298">
        <v>0</v>
      </c>
      <c r="Q35" s="299">
        <v>0</v>
      </c>
      <c r="R35" s="298">
        <v>0</v>
      </c>
      <c r="S35" s="298">
        <v>37</v>
      </c>
      <c r="T35" s="300">
        <v>391</v>
      </c>
    </row>
    <row r="36" spans="1:20" ht="27.75" customHeight="1">
      <c r="A36" s="450"/>
      <c r="B36" s="1360" t="s">
        <v>426</v>
      </c>
      <c r="C36" s="1362"/>
      <c r="D36" s="463"/>
      <c r="E36" s="991">
        <f t="shared" si="4"/>
        <v>1</v>
      </c>
      <c r="F36" s="299">
        <v>0</v>
      </c>
      <c r="G36" s="298">
        <v>1</v>
      </c>
      <c r="H36" s="1103">
        <f t="shared" si="2"/>
        <v>116</v>
      </c>
      <c r="I36" s="989">
        <f t="shared" si="5"/>
        <v>0</v>
      </c>
      <c r="J36" s="462">
        <f t="shared" si="6"/>
        <v>0</v>
      </c>
      <c r="K36" s="462">
        <f t="shared" si="6"/>
        <v>0</v>
      </c>
      <c r="L36" s="462">
        <f t="shared" si="6"/>
        <v>0</v>
      </c>
      <c r="M36" s="462">
        <f t="shared" si="6"/>
        <v>116</v>
      </c>
      <c r="N36" s="298">
        <v>0</v>
      </c>
      <c r="O36" s="987">
        <f t="shared" si="3"/>
        <v>116</v>
      </c>
      <c r="P36" s="298">
        <v>0</v>
      </c>
      <c r="Q36" s="299">
        <v>0</v>
      </c>
      <c r="R36" s="298">
        <v>0</v>
      </c>
      <c r="S36" s="298">
        <v>0</v>
      </c>
      <c r="T36" s="300">
        <v>116</v>
      </c>
    </row>
    <row r="37" spans="1:20" ht="27.75" customHeight="1" thickBot="1">
      <c r="A37" s="452"/>
      <c r="B37" s="1358" t="s">
        <v>427</v>
      </c>
      <c r="C37" s="1359"/>
      <c r="D37" s="464"/>
      <c r="E37" s="992">
        <f t="shared" si="4"/>
        <v>47</v>
      </c>
      <c r="F37" s="302">
        <v>3</v>
      </c>
      <c r="G37" s="303">
        <v>44</v>
      </c>
      <c r="H37" s="1104">
        <f t="shared" si="2"/>
        <v>4728</v>
      </c>
      <c r="I37" s="990">
        <f t="shared" si="5"/>
        <v>946</v>
      </c>
      <c r="J37" s="465">
        <f t="shared" si="6"/>
        <v>0</v>
      </c>
      <c r="K37" s="465">
        <f t="shared" si="6"/>
        <v>0</v>
      </c>
      <c r="L37" s="465">
        <f t="shared" si="6"/>
        <v>1909</v>
      </c>
      <c r="M37" s="465">
        <f t="shared" si="6"/>
        <v>1873</v>
      </c>
      <c r="N37" s="303">
        <v>635</v>
      </c>
      <c r="O37" s="988">
        <f t="shared" si="3"/>
        <v>4093</v>
      </c>
      <c r="P37" s="303">
        <v>311</v>
      </c>
      <c r="Q37" s="302">
        <v>0</v>
      </c>
      <c r="R37" s="303">
        <v>0</v>
      </c>
      <c r="S37" s="303">
        <v>1909</v>
      </c>
      <c r="T37" s="304">
        <v>1873</v>
      </c>
    </row>
    <row r="38" spans="1:20" ht="18" customHeight="1">
      <c r="A38" s="305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</row>
    <row r="39" spans="2:20" ht="15" customHeight="1">
      <c r="B39" s="305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</row>
    <row r="40" ht="19.5" customHeight="1"/>
    <row r="41" ht="19.5" customHeight="1"/>
  </sheetData>
  <mergeCells count="35">
    <mergeCell ref="E2:G2"/>
    <mergeCell ref="H2:T2"/>
    <mergeCell ref="F3:F4"/>
    <mergeCell ref="G3:G4"/>
    <mergeCell ref="H3:M4"/>
    <mergeCell ref="O3:T4"/>
    <mergeCell ref="E4:E5"/>
    <mergeCell ref="F5:F6"/>
    <mergeCell ref="G5:G6"/>
    <mergeCell ref="H5:H6"/>
    <mergeCell ref="O5:O6"/>
    <mergeCell ref="B7:C7"/>
    <mergeCell ref="B8:C8"/>
    <mergeCell ref="B9:C9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7:C37"/>
    <mergeCell ref="B33:C33"/>
    <mergeCell ref="B34:C34"/>
    <mergeCell ref="B35:C35"/>
    <mergeCell ref="B36:C36"/>
  </mergeCells>
  <printOptions horizontalCentered="1"/>
  <pageMargins left="0.58" right="0.4724409448818898" top="0.6" bottom="0.5511811023622047" header="0.5118110236220472" footer="0.5118110236220472"/>
  <pageSetup horizontalDpi="1200" verticalDpi="1200" orientation="portrait" paperSize="9" scale="78" r:id="rId2"/>
  <colBreaks count="1" manualBreakCount="1">
    <brk id="10" max="36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Z105"/>
  <sheetViews>
    <sheetView zoomScale="80" zoomScaleNormal="80" workbookViewId="0" topLeftCell="S1">
      <selection activeCell="AK9" sqref="AK9"/>
    </sheetView>
  </sheetViews>
  <sheetFormatPr defaultColWidth="10.75390625" defaultRowHeight="14.25"/>
  <cols>
    <col min="1" max="1" width="11.25390625" style="454" customWidth="1"/>
    <col min="2" max="2" width="13.25390625" style="454" customWidth="1"/>
    <col min="3" max="13" width="7.125" style="454" customWidth="1"/>
    <col min="14" max="14" width="7.00390625" style="454" customWidth="1"/>
    <col min="15" max="20" width="7.125" style="454" customWidth="1"/>
    <col min="21" max="40" width="8.125" style="454" customWidth="1"/>
    <col min="41" max="16384" width="10.75390625" style="454" customWidth="1"/>
  </cols>
  <sheetData>
    <row r="1" spans="1:40" ht="39.75" customHeight="1" thickBot="1">
      <c r="A1" s="206" t="s">
        <v>428</v>
      </c>
      <c r="B1" s="148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7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308" t="s">
        <v>770</v>
      </c>
      <c r="AI1" s="148"/>
      <c r="AJ1" s="148"/>
      <c r="AK1" s="148"/>
      <c r="AL1" s="148"/>
      <c r="AM1" s="148"/>
      <c r="AN1" s="148"/>
    </row>
    <row r="2" spans="1:40" ht="4.5" customHeight="1">
      <c r="A2" s="309"/>
      <c r="B2" s="310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2"/>
      <c r="N2" s="310"/>
      <c r="O2" s="310"/>
      <c r="P2" s="310"/>
      <c r="Q2" s="310"/>
      <c r="R2" s="310"/>
      <c r="S2" s="310"/>
      <c r="T2" s="310"/>
      <c r="U2" s="310"/>
      <c r="V2" s="310"/>
      <c r="W2" s="310"/>
      <c r="X2" s="310"/>
      <c r="Y2" s="310"/>
      <c r="Z2" s="310"/>
      <c r="AA2" s="310"/>
      <c r="AB2" s="310"/>
      <c r="AC2" s="310"/>
      <c r="AD2" s="310"/>
      <c r="AE2" s="310"/>
      <c r="AF2" s="310"/>
      <c r="AG2" s="310"/>
      <c r="AH2" s="313"/>
      <c r="AI2" s="310"/>
      <c r="AJ2" s="310"/>
      <c r="AK2" s="310"/>
      <c r="AL2" s="310"/>
      <c r="AM2" s="314"/>
      <c r="AN2" s="148"/>
    </row>
    <row r="3" spans="1:40" ht="162" customHeight="1">
      <c r="A3" s="315" t="s">
        <v>315</v>
      </c>
      <c r="B3" s="74" t="s">
        <v>316</v>
      </c>
      <c r="C3" s="316" t="s">
        <v>429</v>
      </c>
      <c r="D3" s="317" t="s">
        <v>430</v>
      </c>
      <c r="E3" s="317" t="s">
        <v>431</v>
      </c>
      <c r="F3" s="317" t="s">
        <v>432</v>
      </c>
      <c r="G3" s="317" t="s">
        <v>433</v>
      </c>
      <c r="H3" s="317" t="s">
        <v>434</v>
      </c>
      <c r="I3" s="317" t="s">
        <v>435</v>
      </c>
      <c r="J3" s="317" t="s">
        <v>436</v>
      </c>
      <c r="K3" s="317" t="s">
        <v>437</v>
      </c>
      <c r="L3" s="317" t="s">
        <v>438</v>
      </c>
      <c r="M3" s="317" t="s">
        <v>439</v>
      </c>
      <c r="N3" s="317" t="s">
        <v>440</v>
      </c>
      <c r="O3" s="317" t="s">
        <v>441</v>
      </c>
      <c r="P3" s="317" t="s">
        <v>442</v>
      </c>
      <c r="Q3" s="317" t="s">
        <v>443</v>
      </c>
      <c r="R3" s="317" t="s">
        <v>444</v>
      </c>
      <c r="S3" s="317" t="s">
        <v>445</v>
      </c>
      <c r="T3" s="317" t="s">
        <v>446</v>
      </c>
      <c r="U3" s="317" t="s">
        <v>447</v>
      </c>
      <c r="V3" s="317" t="s">
        <v>448</v>
      </c>
      <c r="W3" s="317" t="s">
        <v>449</v>
      </c>
      <c r="X3" s="317" t="s">
        <v>450</v>
      </c>
      <c r="Y3" s="317" t="s">
        <v>451</v>
      </c>
      <c r="Z3" s="317" t="s">
        <v>452</v>
      </c>
      <c r="AA3" s="317" t="s">
        <v>453</v>
      </c>
      <c r="AB3" s="317" t="s">
        <v>454</v>
      </c>
      <c r="AC3" s="317" t="s">
        <v>455</v>
      </c>
      <c r="AD3" s="317" t="s">
        <v>456</v>
      </c>
      <c r="AE3" s="317" t="s">
        <v>457</v>
      </c>
      <c r="AF3" s="317" t="s">
        <v>458</v>
      </c>
      <c r="AG3" s="318" t="s">
        <v>459</v>
      </c>
      <c r="AH3" s="317" t="s">
        <v>460</v>
      </c>
      <c r="AI3" s="317" t="s">
        <v>461</v>
      </c>
      <c r="AJ3" s="317" t="s">
        <v>462</v>
      </c>
      <c r="AK3" s="317" t="s">
        <v>463</v>
      </c>
      <c r="AL3" s="317" t="s">
        <v>464</v>
      </c>
      <c r="AM3" s="319" t="s">
        <v>465</v>
      </c>
      <c r="AN3" s="148"/>
    </row>
    <row r="4" spans="1:40" ht="4.5" customHeight="1" thickBot="1">
      <c r="A4" s="320"/>
      <c r="B4" s="82"/>
      <c r="C4" s="321"/>
      <c r="D4" s="322"/>
      <c r="E4" s="322"/>
      <c r="F4" s="322"/>
      <c r="G4" s="322"/>
      <c r="H4" s="322"/>
      <c r="I4" s="322"/>
      <c r="J4" s="322"/>
      <c r="K4" s="322"/>
      <c r="L4" s="322"/>
      <c r="M4" s="322"/>
      <c r="N4" s="322"/>
      <c r="O4" s="322"/>
      <c r="P4" s="322"/>
      <c r="Q4" s="322"/>
      <c r="R4" s="322"/>
      <c r="S4" s="322"/>
      <c r="T4" s="322"/>
      <c r="U4" s="322"/>
      <c r="V4" s="322"/>
      <c r="W4" s="322"/>
      <c r="X4" s="322"/>
      <c r="Y4" s="322"/>
      <c r="Z4" s="322"/>
      <c r="AA4" s="322"/>
      <c r="AB4" s="322"/>
      <c r="AC4" s="322"/>
      <c r="AD4" s="322"/>
      <c r="AE4" s="322"/>
      <c r="AF4" s="322"/>
      <c r="AG4" s="323"/>
      <c r="AH4" s="322"/>
      <c r="AI4" s="322"/>
      <c r="AJ4" s="322"/>
      <c r="AK4" s="322"/>
      <c r="AL4" s="322"/>
      <c r="AM4" s="324"/>
      <c r="AN4" s="148"/>
    </row>
    <row r="5" spans="1:40" ht="19.5" customHeight="1">
      <c r="A5" s="325"/>
      <c r="B5" s="24" t="s">
        <v>707</v>
      </c>
      <c r="C5" s="326">
        <v>320</v>
      </c>
      <c r="D5" s="326">
        <v>298</v>
      </c>
      <c r="E5" s="326">
        <v>80</v>
      </c>
      <c r="F5" s="326">
        <v>187</v>
      </c>
      <c r="G5" s="326">
        <v>156</v>
      </c>
      <c r="H5" s="326">
        <v>113</v>
      </c>
      <c r="I5" s="326">
        <v>57</v>
      </c>
      <c r="J5" s="326">
        <v>28</v>
      </c>
      <c r="K5" s="326">
        <v>58</v>
      </c>
      <c r="L5" s="326">
        <v>15</v>
      </c>
      <c r="M5" s="326">
        <v>12</v>
      </c>
      <c r="N5" s="326">
        <v>39</v>
      </c>
      <c r="O5" s="326">
        <v>245</v>
      </c>
      <c r="P5" s="326">
        <v>239</v>
      </c>
      <c r="Q5" s="326">
        <v>34</v>
      </c>
      <c r="R5" s="326">
        <v>3</v>
      </c>
      <c r="S5" s="326">
        <v>107</v>
      </c>
      <c r="T5" s="326">
        <v>16</v>
      </c>
      <c r="U5" s="326">
        <v>33</v>
      </c>
      <c r="V5" s="326">
        <v>15</v>
      </c>
      <c r="W5" s="326">
        <v>61</v>
      </c>
      <c r="X5" s="326">
        <v>8</v>
      </c>
      <c r="Y5" s="326">
        <v>27</v>
      </c>
      <c r="Z5" s="326">
        <v>112</v>
      </c>
      <c r="AA5" s="326">
        <v>82</v>
      </c>
      <c r="AB5" s="326">
        <v>4</v>
      </c>
      <c r="AC5" s="326">
        <v>109</v>
      </c>
      <c r="AD5" s="326">
        <v>111</v>
      </c>
      <c r="AE5" s="326">
        <v>1</v>
      </c>
      <c r="AF5" s="326">
        <v>65</v>
      </c>
      <c r="AG5" s="326">
        <v>232</v>
      </c>
      <c r="AH5" s="326">
        <v>215</v>
      </c>
      <c r="AI5" s="326">
        <v>118</v>
      </c>
      <c r="AJ5" s="326">
        <v>45</v>
      </c>
      <c r="AK5" s="326">
        <v>3</v>
      </c>
      <c r="AL5" s="326">
        <v>4</v>
      </c>
      <c r="AM5" s="327">
        <v>34</v>
      </c>
      <c r="AN5" s="148"/>
    </row>
    <row r="6" spans="1:40" ht="19.5" customHeight="1">
      <c r="A6" s="328"/>
      <c r="B6" s="24">
        <v>17</v>
      </c>
      <c r="C6" s="326">
        <v>318</v>
      </c>
      <c r="D6" s="326">
        <v>298</v>
      </c>
      <c r="E6" s="326">
        <v>85</v>
      </c>
      <c r="F6" s="326">
        <v>186</v>
      </c>
      <c r="G6" s="326">
        <v>159</v>
      </c>
      <c r="H6" s="326">
        <v>112</v>
      </c>
      <c r="I6" s="326">
        <v>57</v>
      </c>
      <c r="J6" s="326">
        <v>28</v>
      </c>
      <c r="K6" s="326">
        <v>59</v>
      </c>
      <c r="L6" s="326">
        <v>15</v>
      </c>
      <c r="M6" s="326">
        <v>15</v>
      </c>
      <c r="N6" s="326">
        <v>42</v>
      </c>
      <c r="O6" s="326">
        <v>240</v>
      </c>
      <c r="P6" s="326">
        <v>237</v>
      </c>
      <c r="Q6" s="326">
        <v>37</v>
      </c>
      <c r="R6" s="326">
        <v>4</v>
      </c>
      <c r="S6" s="326">
        <v>107</v>
      </c>
      <c r="T6" s="326">
        <v>16</v>
      </c>
      <c r="U6" s="326">
        <v>32</v>
      </c>
      <c r="V6" s="326">
        <v>15</v>
      </c>
      <c r="W6" s="326">
        <v>61</v>
      </c>
      <c r="X6" s="326">
        <v>6</v>
      </c>
      <c r="Y6" s="326">
        <v>25</v>
      </c>
      <c r="Z6" s="326">
        <v>115</v>
      </c>
      <c r="AA6" s="326">
        <v>81</v>
      </c>
      <c r="AB6" s="326">
        <v>4</v>
      </c>
      <c r="AC6" s="326">
        <v>111</v>
      </c>
      <c r="AD6" s="326">
        <v>112</v>
      </c>
      <c r="AE6" s="326">
        <v>1</v>
      </c>
      <c r="AF6" s="326">
        <v>63</v>
      </c>
      <c r="AG6" s="326">
        <v>237</v>
      </c>
      <c r="AH6" s="326">
        <v>213</v>
      </c>
      <c r="AI6" s="326">
        <v>112</v>
      </c>
      <c r="AJ6" s="326">
        <v>42</v>
      </c>
      <c r="AK6" s="326">
        <v>3</v>
      </c>
      <c r="AL6" s="326">
        <v>4</v>
      </c>
      <c r="AM6" s="327">
        <v>36</v>
      </c>
      <c r="AN6" s="148"/>
    </row>
    <row r="7" spans="1:40" ht="19.5" customHeight="1">
      <c r="A7" s="73"/>
      <c r="B7" s="329">
        <v>18</v>
      </c>
      <c r="C7" s="993">
        <f aca="true" t="shared" si="0" ref="C7:AM7">SUM(C9,C19,C20,C21,C22,C23,C27,C30,C31,C36,C43,C48,C52,C56,C60,C63,C66)</f>
        <v>321</v>
      </c>
      <c r="D7" s="993">
        <f t="shared" si="0"/>
        <v>301</v>
      </c>
      <c r="E7" s="993">
        <f t="shared" si="0"/>
        <v>87</v>
      </c>
      <c r="F7" s="993">
        <f t="shared" si="0"/>
        <v>189</v>
      </c>
      <c r="G7" s="993">
        <f t="shared" si="0"/>
        <v>164</v>
      </c>
      <c r="H7" s="993">
        <f t="shared" si="0"/>
        <v>111</v>
      </c>
      <c r="I7" s="993">
        <f t="shared" si="0"/>
        <v>58</v>
      </c>
      <c r="J7" s="993">
        <f t="shared" si="0"/>
        <v>27</v>
      </c>
      <c r="K7" s="993">
        <f t="shared" si="0"/>
        <v>63</v>
      </c>
      <c r="L7" s="993">
        <f t="shared" si="0"/>
        <v>16</v>
      </c>
      <c r="M7" s="993">
        <f t="shared" si="0"/>
        <v>16</v>
      </c>
      <c r="N7" s="993">
        <f t="shared" si="0"/>
        <v>45</v>
      </c>
      <c r="O7" s="993">
        <f t="shared" si="0"/>
        <v>241</v>
      </c>
      <c r="P7" s="993">
        <f t="shared" si="0"/>
        <v>243</v>
      </c>
      <c r="Q7" s="993">
        <f t="shared" si="0"/>
        <v>37</v>
      </c>
      <c r="R7" s="993">
        <f t="shared" si="0"/>
        <v>4</v>
      </c>
      <c r="S7" s="993">
        <f t="shared" si="0"/>
        <v>111</v>
      </c>
      <c r="T7" s="994">
        <f t="shared" si="0"/>
        <v>18</v>
      </c>
      <c r="U7" s="995">
        <f t="shared" si="0"/>
        <v>33</v>
      </c>
      <c r="V7" s="993">
        <f t="shared" si="0"/>
        <v>14</v>
      </c>
      <c r="W7" s="993">
        <f t="shared" si="0"/>
        <v>60</v>
      </c>
      <c r="X7" s="993">
        <f t="shared" si="0"/>
        <v>6</v>
      </c>
      <c r="Y7" s="993">
        <f t="shared" si="0"/>
        <v>26</v>
      </c>
      <c r="Z7" s="993">
        <f t="shared" si="0"/>
        <v>115</v>
      </c>
      <c r="AA7" s="993">
        <f t="shared" si="0"/>
        <v>82</v>
      </c>
      <c r="AB7" s="993">
        <f t="shared" si="0"/>
        <v>4</v>
      </c>
      <c r="AC7" s="993">
        <f t="shared" si="0"/>
        <v>114</v>
      </c>
      <c r="AD7" s="993">
        <f t="shared" si="0"/>
        <v>112</v>
      </c>
      <c r="AE7" s="993">
        <f t="shared" si="0"/>
        <v>1</v>
      </c>
      <c r="AF7" s="993">
        <f t="shared" si="0"/>
        <v>64</v>
      </c>
      <c r="AG7" s="993">
        <f t="shared" si="0"/>
        <v>240</v>
      </c>
      <c r="AH7" s="993">
        <f t="shared" si="0"/>
        <v>213</v>
      </c>
      <c r="AI7" s="993">
        <f t="shared" si="0"/>
        <v>115</v>
      </c>
      <c r="AJ7" s="993">
        <f t="shared" si="0"/>
        <v>42</v>
      </c>
      <c r="AK7" s="993">
        <f t="shared" si="0"/>
        <v>3</v>
      </c>
      <c r="AL7" s="993">
        <f t="shared" si="0"/>
        <v>4</v>
      </c>
      <c r="AM7" s="996">
        <f t="shared" si="0"/>
        <v>35</v>
      </c>
      <c r="AN7" s="330"/>
    </row>
    <row r="8" spans="1:40" ht="17.25" customHeight="1">
      <c r="A8" s="98"/>
      <c r="B8" s="331"/>
      <c r="C8" s="332"/>
      <c r="D8" s="332"/>
      <c r="E8" s="332"/>
      <c r="F8" s="332"/>
      <c r="G8" s="332"/>
      <c r="H8" s="332"/>
      <c r="I8" s="332"/>
      <c r="J8" s="332"/>
      <c r="K8" s="332"/>
      <c r="L8" s="332"/>
      <c r="M8" s="332"/>
      <c r="N8" s="332"/>
      <c r="O8" s="332"/>
      <c r="P8" s="332"/>
      <c r="Q8" s="332"/>
      <c r="R8" s="332"/>
      <c r="S8" s="332"/>
      <c r="T8" s="333"/>
      <c r="U8" s="334"/>
      <c r="V8" s="332"/>
      <c r="W8" s="332"/>
      <c r="X8" s="332"/>
      <c r="Y8" s="332"/>
      <c r="Z8" s="332"/>
      <c r="AA8" s="332"/>
      <c r="AB8" s="332"/>
      <c r="AC8" s="332"/>
      <c r="AD8" s="332"/>
      <c r="AE8" s="332"/>
      <c r="AF8" s="332"/>
      <c r="AG8" s="332"/>
      <c r="AH8" s="332"/>
      <c r="AI8" s="332"/>
      <c r="AJ8" s="332"/>
      <c r="AK8" s="332"/>
      <c r="AL8" s="332"/>
      <c r="AM8" s="574"/>
      <c r="AN8" s="330"/>
    </row>
    <row r="9" spans="1:40" s="1110" customFormat="1" ht="19.5" customHeight="1">
      <c r="A9" s="98" t="s">
        <v>320</v>
      </c>
      <c r="B9" s="331" t="s">
        <v>830</v>
      </c>
      <c r="C9" s="1105">
        <f aca="true" t="shared" si="1" ref="C9:AM9">SUM(C10:C18)</f>
        <v>96</v>
      </c>
      <c r="D9" s="1105">
        <f t="shared" si="1"/>
        <v>89</v>
      </c>
      <c r="E9" s="1105">
        <f t="shared" si="1"/>
        <v>26</v>
      </c>
      <c r="F9" s="1105">
        <f t="shared" si="1"/>
        <v>53</v>
      </c>
      <c r="G9" s="1105">
        <f t="shared" si="1"/>
        <v>49</v>
      </c>
      <c r="H9" s="1105">
        <f t="shared" si="1"/>
        <v>34</v>
      </c>
      <c r="I9" s="1105">
        <f t="shared" si="1"/>
        <v>21</v>
      </c>
      <c r="J9" s="1105">
        <f t="shared" si="1"/>
        <v>8</v>
      </c>
      <c r="K9" s="1105">
        <f t="shared" si="1"/>
        <v>17</v>
      </c>
      <c r="L9" s="1105">
        <f t="shared" si="1"/>
        <v>6</v>
      </c>
      <c r="M9" s="1105">
        <f t="shared" si="1"/>
        <v>5</v>
      </c>
      <c r="N9" s="1105">
        <f t="shared" si="1"/>
        <v>11</v>
      </c>
      <c r="O9" s="1105">
        <f t="shared" si="1"/>
        <v>70</v>
      </c>
      <c r="P9" s="1105">
        <f t="shared" si="1"/>
        <v>72</v>
      </c>
      <c r="Q9" s="1105">
        <f t="shared" si="1"/>
        <v>14</v>
      </c>
      <c r="R9" s="1105">
        <f t="shared" si="1"/>
        <v>0</v>
      </c>
      <c r="S9" s="1105">
        <f t="shared" si="1"/>
        <v>29</v>
      </c>
      <c r="T9" s="1106">
        <f t="shared" si="1"/>
        <v>8</v>
      </c>
      <c r="U9" s="1107">
        <f t="shared" si="1"/>
        <v>13</v>
      </c>
      <c r="V9" s="1105">
        <f t="shared" si="1"/>
        <v>4</v>
      </c>
      <c r="W9" s="1105">
        <f t="shared" si="1"/>
        <v>16</v>
      </c>
      <c r="X9" s="1105">
        <f t="shared" si="1"/>
        <v>3</v>
      </c>
      <c r="Y9" s="1105">
        <f t="shared" si="1"/>
        <v>13</v>
      </c>
      <c r="Z9" s="1105">
        <f t="shared" si="1"/>
        <v>31</v>
      </c>
      <c r="AA9" s="1105">
        <f t="shared" si="1"/>
        <v>26</v>
      </c>
      <c r="AB9" s="1105">
        <f t="shared" si="1"/>
        <v>0</v>
      </c>
      <c r="AC9" s="1105">
        <f t="shared" si="1"/>
        <v>35</v>
      </c>
      <c r="AD9" s="1105">
        <f t="shared" si="1"/>
        <v>39</v>
      </c>
      <c r="AE9" s="1105">
        <f t="shared" si="1"/>
        <v>0</v>
      </c>
      <c r="AF9" s="1105">
        <f t="shared" si="1"/>
        <v>18</v>
      </c>
      <c r="AG9" s="1105">
        <f t="shared" si="1"/>
        <v>66</v>
      </c>
      <c r="AH9" s="1105">
        <f t="shared" si="1"/>
        <v>62</v>
      </c>
      <c r="AI9" s="1105">
        <f t="shared" si="1"/>
        <v>32</v>
      </c>
      <c r="AJ9" s="1105">
        <f t="shared" si="1"/>
        <v>11</v>
      </c>
      <c r="AK9" s="1105">
        <f t="shared" si="1"/>
        <v>1</v>
      </c>
      <c r="AL9" s="1105">
        <f t="shared" si="1"/>
        <v>3</v>
      </c>
      <c r="AM9" s="1108">
        <f t="shared" si="1"/>
        <v>12</v>
      </c>
      <c r="AN9" s="1109"/>
    </row>
    <row r="10" spans="1:40" ht="19.5" customHeight="1">
      <c r="A10" s="98"/>
      <c r="B10" s="335" t="s">
        <v>323</v>
      </c>
      <c r="C10" s="336">
        <v>5</v>
      </c>
      <c r="D10" s="336">
        <v>5</v>
      </c>
      <c r="E10" s="336" t="s">
        <v>332</v>
      </c>
      <c r="F10" s="336">
        <v>1</v>
      </c>
      <c r="G10" s="336">
        <v>2</v>
      </c>
      <c r="H10" s="336">
        <v>3</v>
      </c>
      <c r="I10" s="336">
        <v>3</v>
      </c>
      <c r="J10" s="336">
        <v>1</v>
      </c>
      <c r="K10" s="336">
        <v>1</v>
      </c>
      <c r="L10" s="336" t="s">
        <v>332</v>
      </c>
      <c r="M10" s="336" t="s">
        <v>332</v>
      </c>
      <c r="N10" s="336">
        <v>1</v>
      </c>
      <c r="O10" s="336">
        <v>5</v>
      </c>
      <c r="P10" s="336">
        <v>4</v>
      </c>
      <c r="Q10" s="336">
        <v>2</v>
      </c>
      <c r="R10" s="336" t="s">
        <v>332</v>
      </c>
      <c r="S10" s="336">
        <v>1</v>
      </c>
      <c r="T10" s="337">
        <v>1</v>
      </c>
      <c r="U10" s="338">
        <v>1</v>
      </c>
      <c r="V10" s="336" t="s">
        <v>332</v>
      </c>
      <c r="W10" s="336">
        <v>1</v>
      </c>
      <c r="X10" s="336" t="s">
        <v>332</v>
      </c>
      <c r="Y10" s="336">
        <v>1</v>
      </c>
      <c r="Z10" s="336">
        <v>2</v>
      </c>
      <c r="AA10" s="336">
        <v>2</v>
      </c>
      <c r="AB10" s="336" t="s">
        <v>332</v>
      </c>
      <c r="AC10" s="336">
        <v>3</v>
      </c>
      <c r="AD10" s="336">
        <v>4</v>
      </c>
      <c r="AE10" s="336" t="s">
        <v>332</v>
      </c>
      <c r="AF10" s="336">
        <v>1</v>
      </c>
      <c r="AG10" s="336">
        <v>4</v>
      </c>
      <c r="AH10" s="336">
        <v>4</v>
      </c>
      <c r="AI10" s="336">
        <v>3</v>
      </c>
      <c r="AJ10" s="336">
        <v>1</v>
      </c>
      <c r="AK10" s="336" t="s">
        <v>332</v>
      </c>
      <c r="AL10" s="336" t="s">
        <v>332</v>
      </c>
      <c r="AM10" s="340" t="s">
        <v>332</v>
      </c>
      <c r="AN10" s="330"/>
    </row>
    <row r="11" spans="1:40" ht="19.5" customHeight="1">
      <c r="A11" s="98"/>
      <c r="B11" s="335" t="s">
        <v>582</v>
      </c>
      <c r="C11" s="336">
        <v>8</v>
      </c>
      <c r="D11" s="336">
        <v>8</v>
      </c>
      <c r="E11" s="336">
        <v>4</v>
      </c>
      <c r="F11" s="336">
        <v>7</v>
      </c>
      <c r="G11" s="336">
        <v>7</v>
      </c>
      <c r="H11" s="336">
        <v>1</v>
      </c>
      <c r="I11" s="336">
        <v>2</v>
      </c>
      <c r="J11" s="336" t="s">
        <v>332</v>
      </c>
      <c r="K11" s="336">
        <v>2</v>
      </c>
      <c r="L11" s="336" t="s">
        <v>332</v>
      </c>
      <c r="M11" s="336" t="s">
        <v>332</v>
      </c>
      <c r="N11" s="336" t="s">
        <v>332</v>
      </c>
      <c r="O11" s="336">
        <v>6</v>
      </c>
      <c r="P11" s="336">
        <v>7</v>
      </c>
      <c r="Q11" s="336">
        <v>3</v>
      </c>
      <c r="R11" s="336" t="s">
        <v>332</v>
      </c>
      <c r="S11" s="336">
        <v>5</v>
      </c>
      <c r="T11" s="337" t="s">
        <v>332</v>
      </c>
      <c r="U11" s="338" t="s">
        <v>332</v>
      </c>
      <c r="V11" s="336" t="s">
        <v>332</v>
      </c>
      <c r="W11" s="336" t="s">
        <v>332</v>
      </c>
      <c r="X11" s="336" t="s">
        <v>332</v>
      </c>
      <c r="Y11" s="336">
        <v>2</v>
      </c>
      <c r="Z11" s="336">
        <v>3</v>
      </c>
      <c r="AA11" s="336">
        <v>2</v>
      </c>
      <c r="AB11" s="336" t="s">
        <v>332</v>
      </c>
      <c r="AC11" s="336">
        <v>2</v>
      </c>
      <c r="AD11" s="336">
        <v>3</v>
      </c>
      <c r="AE11" s="336" t="s">
        <v>332</v>
      </c>
      <c r="AF11" s="336">
        <v>3</v>
      </c>
      <c r="AG11" s="336">
        <v>7</v>
      </c>
      <c r="AH11" s="336">
        <v>7</v>
      </c>
      <c r="AI11" s="336">
        <v>1</v>
      </c>
      <c r="AJ11" s="336" t="s">
        <v>332</v>
      </c>
      <c r="AK11" s="336" t="s">
        <v>332</v>
      </c>
      <c r="AL11" s="336" t="s">
        <v>332</v>
      </c>
      <c r="AM11" s="340" t="s">
        <v>332</v>
      </c>
      <c r="AN11" s="330"/>
    </row>
    <row r="12" spans="1:40" ht="19.5" customHeight="1">
      <c r="A12" s="98"/>
      <c r="B12" s="335" t="s">
        <v>381</v>
      </c>
      <c r="C12" s="336">
        <v>10</v>
      </c>
      <c r="D12" s="336">
        <v>9</v>
      </c>
      <c r="E12" s="336">
        <v>1</v>
      </c>
      <c r="F12" s="339">
        <v>5</v>
      </c>
      <c r="G12" s="336">
        <v>6</v>
      </c>
      <c r="H12" s="336">
        <v>1</v>
      </c>
      <c r="I12" s="336">
        <v>1</v>
      </c>
      <c r="J12" s="336">
        <v>1</v>
      </c>
      <c r="K12" s="336">
        <v>1</v>
      </c>
      <c r="L12" s="336" t="s">
        <v>332</v>
      </c>
      <c r="M12" s="336" t="s">
        <v>332</v>
      </c>
      <c r="N12" s="336">
        <v>2</v>
      </c>
      <c r="O12" s="336">
        <v>6</v>
      </c>
      <c r="P12" s="336">
        <v>6</v>
      </c>
      <c r="Q12" s="336">
        <v>1</v>
      </c>
      <c r="R12" s="336" t="s">
        <v>332</v>
      </c>
      <c r="S12" s="336">
        <v>2</v>
      </c>
      <c r="T12" s="337" t="s">
        <v>332</v>
      </c>
      <c r="U12" s="338" t="s">
        <v>332</v>
      </c>
      <c r="V12" s="336" t="s">
        <v>332</v>
      </c>
      <c r="W12" s="336">
        <v>2</v>
      </c>
      <c r="X12" s="336" t="s">
        <v>332</v>
      </c>
      <c r="Y12" s="336">
        <v>1</v>
      </c>
      <c r="Z12" s="336">
        <v>3</v>
      </c>
      <c r="AA12" s="336">
        <v>3</v>
      </c>
      <c r="AB12" s="336" t="s">
        <v>332</v>
      </c>
      <c r="AC12" s="336">
        <v>3</v>
      </c>
      <c r="AD12" s="336">
        <v>4</v>
      </c>
      <c r="AE12" s="336" t="s">
        <v>332</v>
      </c>
      <c r="AF12" s="336">
        <v>1</v>
      </c>
      <c r="AG12" s="336">
        <v>7</v>
      </c>
      <c r="AH12" s="336">
        <v>7</v>
      </c>
      <c r="AI12" s="336">
        <v>3</v>
      </c>
      <c r="AJ12" s="336" t="s">
        <v>332</v>
      </c>
      <c r="AK12" s="336" t="s">
        <v>332</v>
      </c>
      <c r="AL12" s="336" t="s">
        <v>332</v>
      </c>
      <c r="AM12" s="340">
        <v>2</v>
      </c>
      <c r="AN12" s="330"/>
    </row>
    <row r="13" spans="1:40" ht="19.5" customHeight="1">
      <c r="A13" s="98"/>
      <c r="B13" s="335" t="s">
        <v>382</v>
      </c>
      <c r="C13" s="336">
        <v>9</v>
      </c>
      <c r="D13" s="336">
        <v>8</v>
      </c>
      <c r="E13" s="336">
        <v>2</v>
      </c>
      <c r="F13" s="336">
        <v>4</v>
      </c>
      <c r="G13" s="336">
        <v>5</v>
      </c>
      <c r="H13" s="336">
        <v>5</v>
      </c>
      <c r="I13" s="336">
        <v>2</v>
      </c>
      <c r="J13" s="336">
        <v>1</v>
      </c>
      <c r="K13" s="336">
        <v>2</v>
      </c>
      <c r="L13" s="336" t="s">
        <v>332</v>
      </c>
      <c r="M13" s="336">
        <v>2</v>
      </c>
      <c r="N13" s="336" t="s">
        <v>332</v>
      </c>
      <c r="O13" s="336">
        <v>8</v>
      </c>
      <c r="P13" s="336">
        <v>8</v>
      </c>
      <c r="Q13" s="336">
        <v>1</v>
      </c>
      <c r="R13" s="336" t="s">
        <v>332</v>
      </c>
      <c r="S13" s="336" t="s">
        <v>332</v>
      </c>
      <c r="T13" s="337" t="s">
        <v>332</v>
      </c>
      <c r="U13" s="338">
        <v>2</v>
      </c>
      <c r="V13" s="336" t="s">
        <v>332</v>
      </c>
      <c r="W13" s="336">
        <v>1</v>
      </c>
      <c r="X13" s="336" t="s">
        <v>332</v>
      </c>
      <c r="Y13" s="336" t="s">
        <v>332</v>
      </c>
      <c r="Z13" s="336">
        <v>1</v>
      </c>
      <c r="AA13" s="336">
        <v>1</v>
      </c>
      <c r="AB13" s="336" t="s">
        <v>332</v>
      </c>
      <c r="AC13" s="336">
        <v>4</v>
      </c>
      <c r="AD13" s="336">
        <v>4</v>
      </c>
      <c r="AE13" s="336" t="s">
        <v>332</v>
      </c>
      <c r="AF13" s="336">
        <v>2</v>
      </c>
      <c r="AG13" s="336">
        <v>6</v>
      </c>
      <c r="AH13" s="336">
        <v>5</v>
      </c>
      <c r="AI13" s="336">
        <v>2</v>
      </c>
      <c r="AJ13" s="336" t="s">
        <v>332</v>
      </c>
      <c r="AK13" s="336" t="s">
        <v>332</v>
      </c>
      <c r="AL13" s="336" t="s">
        <v>332</v>
      </c>
      <c r="AM13" s="340">
        <v>1</v>
      </c>
      <c r="AN13" s="330"/>
    </row>
    <row r="14" spans="1:40" ht="19.5" customHeight="1">
      <c r="A14" s="98"/>
      <c r="B14" s="335" t="s">
        <v>383</v>
      </c>
      <c r="C14" s="336">
        <v>11</v>
      </c>
      <c r="D14" s="336">
        <v>11</v>
      </c>
      <c r="E14" s="336">
        <v>4</v>
      </c>
      <c r="F14" s="336">
        <v>4</v>
      </c>
      <c r="G14" s="336">
        <v>4</v>
      </c>
      <c r="H14" s="336">
        <v>3</v>
      </c>
      <c r="I14" s="336">
        <v>2</v>
      </c>
      <c r="J14" s="336">
        <v>1</v>
      </c>
      <c r="K14" s="336">
        <v>1</v>
      </c>
      <c r="L14" s="336">
        <v>2</v>
      </c>
      <c r="M14" s="336">
        <v>1</v>
      </c>
      <c r="N14" s="336" t="s">
        <v>332</v>
      </c>
      <c r="O14" s="336">
        <v>7</v>
      </c>
      <c r="P14" s="336">
        <v>6</v>
      </c>
      <c r="Q14" s="336">
        <v>2</v>
      </c>
      <c r="R14" s="336" t="s">
        <v>332</v>
      </c>
      <c r="S14" s="336">
        <v>3</v>
      </c>
      <c r="T14" s="337">
        <v>1</v>
      </c>
      <c r="U14" s="338">
        <v>3</v>
      </c>
      <c r="V14" s="336">
        <v>1</v>
      </c>
      <c r="W14" s="336">
        <v>1</v>
      </c>
      <c r="X14" s="336">
        <v>2</v>
      </c>
      <c r="Y14" s="336">
        <v>2</v>
      </c>
      <c r="Z14" s="336">
        <v>4</v>
      </c>
      <c r="AA14" s="336">
        <v>4</v>
      </c>
      <c r="AB14" s="336" t="s">
        <v>332</v>
      </c>
      <c r="AC14" s="336">
        <v>6</v>
      </c>
      <c r="AD14" s="336">
        <v>5</v>
      </c>
      <c r="AE14" s="336" t="s">
        <v>332</v>
      </c>
      <c r="AF14" s="336">
        <v>1</v>
      </c>
      <c r="AG14" s="336">
        <v>5</v>
      </c>
      <c r="AH14" s="336">
        <v>6</v>
      </c>
      <c r="AI14" s="336">
        <v>2</v>
      </c>
      <c r="AJ14" s="336">
        <v>1</v>
      </c>
      <c r="AK14" s="336" t="s">
        <v>332</v>
      </c>
      <c r="AL14" s="336">
        <v>1</v>
      </c>
      <c r="AM14" s="340">
        <v>1</v>
      </c>
      <c r="AN14" s="330"/>
    </row>
    <row r="15" spans="1:40" ht="19.5" customHeight="1">
      <c r="A15" s="98"/>
      <c r="B15" s="335" t="s">
        <v>384</v>
      </c>
      <c r="C15" s="336">
        <v>6</v>
      </c>
      <c r="D15" s="336">
        <v>6</v>
      </c>
      <c r="E15" s="336">
        <v>2</v>
      </c>
      <c r="F15" s="336">
        <v>6</v>
      </c>
      <c r="G15" s="336">
        <v>5</v>
      </c>
      <c r="H15" s="336">
        <v>3</v>
      </c>
      <c r="I15" s="336" t="s">
        <v>332</v>
      </c>
      <c r="J15" s="336" t="s">
        <v>332</v>
      </c>
      <c r="K15" s="336" t="s">
        <v>332</v>
      </c>
      <c r="L15" s="336" t="s">
        <v>332</v>
      </c>
      <c r="M15" s="336" t="s">
        <v>332</v>
      </c>
      <c r="N15" s="336">
        <v>1</v>
      </c>
      <c r="O15" s="336">
        <v>6</v>
      </c>
      <c r="P15" s="336">
        <v>6</v>
      </c>
      <c r="Q15" s="336" t="s">
        <v>332</v>
      </c>
      <c r="R15" s="336" t="s">
        <v>332</v>
      </c>
      <c r="S15" s="336">
        <v>4</v>
      </c>
      <c r="T15" s="337" t="s">
        <v>332</v>
      </c>
      <c r="U15" s="338">
        <v>2</v>
      </c>
      <c r="V15" s="336" t="s">
        <v>332</v>
      </c>
      <c r="W15" s="336">
        <v>2</v>
      </c>
      <c r="X15" s="336" t="s">
        <v>332</v>
      </c>
      <c r="Y15" s="336">
        <v>2</v>
      </c>
      <c r="Z15" s="336">
        <v>4</v>
      </c>
      <c r="AA15" s="336">
        <v>3</v>
      </c>
      <c r="AB15" s="336" t="s">
        <v>332</v>
      </c>
      <c r="AC15" s="336">
        <v>2</v>
      </c>
      <c r="AD15" s="336">
        <v>4</v>
      </c>
      <c r="AE15" s="336" t="s">
        <v>332</v>
      </c>
      <c r="AF15" s="336">
        <v>3</v>
      </c>
      <c r="AG15" s="336">
        <v>4</v>
      </c>
      <c r="AH15" s="336">
        <v>5</v>
      </c>
      <c r="AI15" s="336">
        <v>3</v>
      </c>
      <c r="AJ15" s="336">
        <v>1</v>
      </c>
      <c r="AK15" s="336" t="s">
        <v>332</v>
      </c>
      <c r="AL15" s="336">
        <v>1</v>
      </c>
      <c r="AM15" s="340" t="s">
        <v>332</v>
      </c>
      <c r="AN15" s="330"/>
    </row>
    <row r="16" spans="1:40" ht="19.5" customHeight="1">
      <c r="A16" s="98"/>
      <c r="B16" s="335" t="s">
        <v>583</v>
      </c>
      <c r="C16" s="336">
        <v>15</v>
      </c>
      <c r="D16" s="336">
        <v>14</v>
      </c>
      <c r="E16" s="336">
        <v>4</v>
      </c>
      <c r="F16" s="336">
        <v>8</v>
      </c>
      <c r="G16" s="336">
        <v>7</v>
      </c>
      <c r="H16" s="336">
        <v>6</v>
      </c>
      <c r="I16" s="336">
        <v>3</v>
      </c>
      <c r="J16" s="336">
        <v>1</v>
      </c>
      <c r="K16" s="336">
        <v>5</v>
      </c>
      <c r="L16" s="336">
        <v>2</v>
      </c>
      <c r="M16" s="336">
        <v>2</v>
      </c>
      <c r="N16" s="336">
        <v>3</v>
      </c>
      <c r="O16" s="336">
        <v>10</v>
      </c>
      <c r="P16" s="336">
        <v>11</v>
      </c>
      <c r="Q16" s="336">
        <v>1</v>
      </c>
      <c r="R16" s="336" t="s">
        <v>332</v>
      </c>
      <c r="S16" s="336">
        <v>5</v>
      </c>
      <c r="T16" s="337">
        <v>1</v>
      </c>
      <c r="U16" s="338" t="s">
        <v>332</v>
      </c>
      <c r="V16" s="336" t="s">
        <v>332</v>
      </c>
      <c r="W16" s="336">
        <v>3</v>
      </c>
      <c r="X16" s="336" t="s">
        <v>332</v>
      </c>
      <c r="Y16" s="336" t="s">
        <v>332</v>
      </c>
      <c r="Z16" s="336">
        <v>4</v>
      </c>
      <c r="AA16" s="336">
        <v>3</v>
      </c>
      <c r="AB16" s="336" t="s">
        <v>332</v>
      </c>
      <c r="AC16" s="336">
        <v>6</v>
      </c>
      <c r="AD16" s="336">
        <v>4</v>
      </c>
      <c r="AE16" s="336" t="s">
        <v>332</v>
      </c>
      <c r="AF16" s="336">
        <v>4</v>
      </c>
      <c r="AG16" s="336">
        <v>13</v>
      </c>
      <c r="AH16" s="336">
        <v>10</v>
      </c>
      <c r="AI16" s="336">
        <v>3</v>
      </c>
      <c r="AJ16" s="336">
        <v>2</v>
      </c>
      <c r="AK16" s="336" t="s">
        <v>332</v>
      </c>
      <c r="AL16" s="336" t="s">
        <v>332</v>
      </c>
      <c r="AM16" s="340">
        <v>2</v>
      </c>
      <c r="AN16" s="330"/>
    </row>
    <row r="17" spans="1:40" ht="19.5" customHeight="1">
      <c r="A17" s="98"/>
      <c r="B17" s="335" t="s">
        <v>386</v>
      </c>
      <c r="C17" s="336">
        <v>21</v>
      </c>
      <c r="D17" s="336">
        <v>18</v>
      </c>
      <c r="E17" s="336">
        <v>5</v>
      </c>
      <c r="F17" s="336">
        <v>10</v>
      </c>
      <c r="G17" s="336">
        <v>7</v>
      </c>
      <c r="H17" s="336">
        <v>9</v>
      </c>
      <c r="I17" s="336">
        <v>6</v>
      </c>
      <c r="J17" s="336">
        <v>2</v>
      </c>
      <c r="K17" s="336">
        <v>4</v>
      </c>
      <c r="L17" s="336">
        <v>2</v>
      </c>
      <c r="M17" s="336" t="s">
        <v>332</v>
      </c>
      <c r="N17" s="336">
        <v>1</v>
      </c>
      <c r="O17" s="336">
        <v>14</v>
      </c>
      <c r="P17" s="336">
        <v>14</v>
      </c>
      <c r="Q17" s="336">
        <v>3</v>
      </c>
      <c r="R17" s="336" t="s">
        <v>332</v>
      </c>
      <c r="S17" s="336">
        <v>7</v>
      </c>
      <c r="T17" s="337">
        <v>4</v>
      </c>
      <c r="U17" s="338">
        <v>5</v>
      </c>
      <c r="V17" s="336">
        <v>3</v>
      </c>
      <c r="W17" s="336">
        <v>4</v>
      </c>
      <c r="X17" s="336">
        <v>1</v>
      </c>
      <c r="Y17" s="336">
        <v>4</v>
      </c>
      <c r="Z17" s="336">
        <v>6</v>
      </c>
      <c r="AA17" s="336">
        <v>6</v>
      </c>
      <c r="AB17" s="336" t="s">
        <v>332</v>
      </c>
      <c r="AC17" s="336">
        <v>5</v>
      </c>
      <c r="AD17" s="336">
        <v>7</v>
      </c>
      <c r="AE17" s="336" t="s">
        <v>332</v>
      </c>
      <c r="AF17" s="336">
        <v>2</v>
      </c>
      <c r="AG17" s="336">
        <v>9</v>
      </c>
      <c r="AH17" s="336">
        <v>12</v>
      </c>
      <c r="AI17" s="336">
        <v>9</v>
      </c>
      <c r="AJ17" s="336">
        <v>2</v>
      </c>
      <c r="AK17" s="336">
        <v>1</v>
      </c>
      <c r="AL17" s="336" t="s">
        <v>332</v>
      </c>
      <c r="AM17" s="340">
        <v>3</v>
      </c>
      <c r="AN17" s="330"/>
    </row>
    <row r="18" spans="1:40" ht="19.5" customHeight="1">
      <c r="A18" s="98"/>
      <c r="B18" s="335" t="s">
        <v>584</v>
      </c>
      <c r="C18" s="336">
        <v>11</v>
      </c>
      <c r="D18" s="336">
        <v>10</v>
      </c>
      <c r="E18" s="336">
        <v>4</v>
      </c>
      <c r="F18" s="336">
        <v>8</v>
      </c>
      <c r="G18" s="336">
        <v>6</v>
      </c>
      <c r="H18" s="336">
        <v>3</v>
      </c>
      <c r="I18" s="336">
        <v>2</v>
      </c>
      <c r="J18" s="336">
        <v>1</v>
      </c>
      <c r="K18" s="336">
        <v>1</v>
      </c>
      <c r="L18" s="336" t="s">
        <v>332</v>
      </c>
      <c r="M18" s="336" t="s">
        <v>332</v>
      </c>
      <c r="N18" s="336">
        <v>3</v>
      </c>
      <c r="O18" s="336">
        <v>8</v>
      </c>
      <c r="P18" s="336">
        <v>10</v>
      </c>
      <c r="Q18" s="336">
        <v>1</v>
      </c>
      <c r="R18" s="336" t="s">
        <v>332</v>
      </c>
      <c r="S18" s="336">
        <v>2</v>
      </c>
      <c r="T18" s="337">
        <v>1</v>
      </c>
      <c r="U18" s="338" t="s">
        <v>332</v>
      </c>
      <c r="V18" s="336" t="s">
        <v>332</v>
      </c>
      <c r="W18" s="336">
        <v>2</v>
      </c>
      <c r="X18" s="336" t="s">
        <v>332</v>
      </c>
      <c r="Y18" s="336">
        <v>1</v>
      </c>
      <c r="Z18" s="336">
        <v>4</v>
      </c>
      <c r="AA18" s="336">
        <v>2</v>
      </c>
      <c r="AB18" s="336" t="s">
        <v>332</v>
      </c>
      <c r="AC18" s="336">
        <v>4</v>
      </c>
      <c r="AD18" s="336">
        <v>4</v>
      </c>
      <c r="AE18" s="336" t="s">
        <v>332</v>
      </c>
      <c r="AF18" s="336">
        <v>1</v>
      </c>
      <c r="AG18" s="336">
        <v>11</v>
      </c>
      <c r="AH18" s="336">
        <v>6</v>
      </c>
      <c r="AI18" s="336">
        <v>6</v>
      </c>
      <c r="AJ18" s="336">
        <v>4</v>
      </c>
      <c r="AK18" s="336" t="s">
        <v>332</v>
      </c>
      <c r="AL18" s="336">
        <v>1</v>
      </c>
      <c r="AM18" s="340">
        <v>3</v>
      </c>
      <c r="AN18" s="330"/>
    </row>
    <row r="19" spans="1:40" ht="19.5" customHeight="1">
      <c r="A19" s="341" t="s">
        <v>466</v>
      </c>
      <c r="B19" s="342" t="s">
        <v>585</v>
      </c>
      <c r="C19" s="343">
        <v>35</v>
      </c>
      <c r="D19" s="343">
        <v>32</v>
      </c>
      <c r="E19" s="343">
        <v>11</v>
      </c>
      <c r="F19" s="343">
        <v>24</v>
      </c>
      <c r="G19" s="343">
        <v>18</v>
      </c>
      <c r="H19" s="343">
        <v>7</v>
      </c>
      <c r="I19" s="343">
        <v>5</v>
      </c>
      <c r="J19" s="343">
        <v>1</v>
      </c>
      <c r="K19" s="343">
        <v>9</v>
      </c>
      <c r="L19" s="343">
        <v>2</v>
      </c>
      <c r="M19" s="343">
        <v>4</v>
      </c>
      <c r="N19" s="343">
        <v>11</v>
      </c>
      <c r="O19" s="343">
        <v>22</v>
      </c>
      <c r="P19" s="343">
        <v>22</v>
      </c>
      <c r="Q19" s="343">
        <v>5</v>
      </c>
      <c r="R19" s="343">
        <v>1</v>
      </c>
      <c r="S19" s="343">
        <v>11</v>
      </c>
      <c r="T19" s="344">
        <v>3</v>
      </c>
      <c r="U19" s="345">
        <v>3</v>
      </c>
      <c r="V19" s="343">
        <v>3</v>
      </c>
      <c r="W19" s="343">
        <v>3</v>
      </c>
      <c r="X19" s="343">
        <v>2</v>
      </c>
      <c r="Y19" s="343">
        <v>3</v>
      </c>
      <c r="Z19" s="343">
        <v>12</v>
      </c>
      <c r="AA19" s="343">
        <v>6</v>
      </c>
      <c r="AB19" s="343">
        <v>2</v>
      </c>
      <c r="AC19" s="343">
        <v>8</v>
      </c>
      <c r="AD19" s="343">
        <v>8</v>
      </c>
      <c r="AE19" s="343" t="s">
        <v>332</v>
      </c>
      <c r="AF19" s="343">
        <v>7</v>
      </c>
      <c r="AG19" s="343">
        <v>30</v>
      </c>
      <c r="AH19" s="343">
        <v>21</v>
      </c>
      <c r="AI19" s="343">
        <v>12</v>
      </c>
      <c r="AJ19" s="343">
        <v>2</v>
      </c>
      <c r="AK19" s="343" t="s">
        <v>332</v>
      </c>
      <c r="AL19" s="343" t="s">
        <v>332</v>
      </c>
      <c r="AM19" s="346">
        <v>1</v>
      </c>
      <c r="AN19" s="330"/>
    </row>
    <row r="20" spans="1:40" ht="19.5" customHeight="1">
      <c r="A20" s="341" t="s">
        <v>467</v>
      </c>
      <c r="B20" s="342" t="s">
        <v>586</v>
      </c>
      <c r="C20" s="343">
        <v>26</v>
      </c>
      <c r="D20" s="343">
        <v>25</v>
      </c>
      <c r="E20" s="343">
        <v>5</v>
      </c>
      <c r="F20" s="343">
        <v>18</v>
      </c>
      <c r="G20" s="343">
        <v>14</v>
      </c>
      <c r="H20" s="343">
        <v>6</v>
      </c>
      <c r="I20" s="343">
        <v>2</v>
      </c>
      <c r="J20" s="343" t="s">
        <v>332</v>
      </c>
      <c r="K20" s="343">
        <v>7</v>
      </c>
      <c r="L20" s="343">
        <v>1</v>
      </c>
      <c r="M20" s="343">
        <v>1</v>
      </c>
      <c r="N20" s="343">
        <v>1</v>
      </c>
      <c r="O20" s="343">
        <v>22</v>
      </c>
      <c r="P20" s="343">
        <v>20</v>
      </c>
      <c r="Q20" s="343">
        <v>5</v>
      </c>
      <c r="R20" s="343">
        <v>1</v>
      </c>
      <c r="S20" s="343">
        <v>11</v>
      </c>
      <c r="T20" s="344" t="s">
        <v>332</v>
      </c>
      <c r="U20" s="345">
        <v>2</v>
      </c>
      <c r="V20" s="343">
        <v>1</v>
      </c>
      <c r="W20" s="343">
        <v>4</v>
      </c>
      <c r="X20" s="343" t="s">
        <v>332</v>
      </c>
      <c r="Y20" s="343">
        <v>1</v>
      </c>
      <c r="Z20" s="343">
        <v>7</v>
      </c>
      <c r="AA20" s="343">
        <v>5</v>
      </c>
      <c r="AB20" s="343" t="s">
        <v>332</v>
      </c>
      <c r="AC20" s="343">
        <v>12</v>
      </c>
      <c r="AD20" s="343">
        <v>8</v>
      </c>
      <c r="AE20" s="343" t="s">
        <v>332</v>
      </c>
      <c r="AF20" s="343">
        <v>8</v>
      </c>
      <c r="AG20" s="343">
        <v>20</v>
      </c>
      <c r="AH20" s="343">
        <v>24</v>
      </c>
      <c r="AI20" s="343">
        <v>7</v>
      </c>
      <c r="AJ20" s="343">
        <v>4</v>
      </c>
      <c r="AK20" s="343" t="s">
        <v>332</v>
      </c>
      <c r="AL20" s="343" t="s">
        <v>332</v>
      </c>
      <c r="AM20" s="346">
        <v>4</v>
      </c>
      <c r="AN20" s="330"/>
    </row>
    <row r="21" spans="1:40" ht="19.5" customHeight="1">
      <c r="A21" s="341" t="s">
        <v>468</v>
      </c>
      <c r="B21" s="342" t="s">
        <v>587</v>
      </c>
      <c r="C21" s="343">
        <v>22</v>
      </c>
      <c r="D21" s="343">
        <v>21</v>
      </c>
      <c r="E21" s="343">
        <v>7</v>
      </c>
      <c r="F21" s="343">
        <v>10</v>
      </c>
      <c r="G21" s="343">
        <v>9</v>
      </c>
      <c r="H21" s="343">
        <v>9</v>
      </c>
      <c r="I21" s="343">
        <v>5</v>
      </c>
      <c r="J21" s="343">
        <v>5</v>
      </c>
      <c r="K21" s="343">
        <v>2</v>
      </c>
      <c r="L21" s="343" t="s">
        <v>332</v>
      </c>
      <c r="M21" s="343" t="s">
        <v>332</v>
      </c>
      <c r="N21" s="343">
        <v>5</v>
      </c>
      <c r="O21" s="343">
        <v>18</v>
      </c>
      <c r="P21" s="343">
        <v>19</v>
      </c>
      <c r="Q21" s="343">
        <v>3</v>
      </c>
      <c r="R21" s="343" t="s">
        <v>332</v>
      </c>
      <c r="S21" s="343">
        <v>7</v>
      </c>
      <c r="T21" s="344">
        <v>2</v>
      </c>
      <c r="U21" s="345">
        <v>5</v>
      </c>
      <c r="V21" s="343">
        <v>1</v>
      </c>
      <c r="W21" s="343">
        <v>4</v>
      </c>
      <c r="X21" s="343" t="s">
        <v>332</v>
      </c>
      <c r="Y21" s="343">
        <v>1</v>
      </c>
      <c r="Z21" s="343">
        <v>7</v>
      </c>
      <c r="AA21" s="343">
        <v>4</v>
      </c>
      <c r="AB21" s="343">
        <v>1</v>
      </c>
      <c r="AC21" s="343">
        <v>5</v>
      </c>
      <c r="AD21" s="343">
        <v>6</v>
      </c>
      <c r="AE21" s="343" t="s">
        <v>332</v>
      </c>
      <c r="AF21" s="343">
        <v>7</v>
      </c>
      <c r="AG21" s="343">
        <v>15</v>
      </c>
      <c r="AH21" s="343">
        <v>13</v>
      </c>
      <c r="AI21" s="343">
        <v>9</v>
      </c>
      <c r="AJ21" s="343">
        <v>6</v>
      </c>
      <c r="AK21" s="343" t="s">
        <v>332</v>
      </c>
      <c r="AL21" s="343" t="s">
        <v>332</v>
      </c>
      <c r="AM21" s="346">
        <v>4</v>
      </c>
      <c r="AN21" s="330"/>
    </row>
    <row r="22" spans="1:40" ht="19.5" customHeight="1">
      <c r="A22" s="341" t="s">
        <v>570</v>
      </c>
      <c r="B22" s="342" t="s">
        <v>588</v>
      </c>
      <c r="C22" s="343">
        <v>3</v>
      </c>
      <c r="D22" s="343">
        <v>3</v>
      </c>
      <c r="E22" s="343" t="s">
        <v>332</v>
      </c>
      <c r="F22" s="343">
        <v>1</v>
      </c>
      <c r="G22" s="343">
        <v>1</v>
      </c>
      <c r="H22" s="343">
        <v>1</v>
      </c>
      <c r="I22" s="343" t="s">
        <v>332</v>
      </c>
      <c r="J22" s="343" t="s">
        <v>332</v>
      </c>
      <c r="K22" s="343" t="s">
        <v>332</v>
      </c>
      <c r="L22" s="343" t="s">
        <v>332</v>
      </c>
      <c r="M22" s="343" t="s">
        <v>332</v>
      </c>
      <c r="N22" s="343" t="s">
        <v>332</v>
      </c>
      <c r="O22" s="343">
        <v>3</v>
      </c>
      <c r="P22" s="343">
        <v>3</v>
      </c>
      <c r="Q22" s="343" t="s">
        <v>332</v>
      </c>
      <c r="R22" s="343" t="s">
        <v>332</v>
      </c>
      <c r="S22" s="343">
        <v>1</v>
      </c>
      <c r="T22" s="344" t="s">
        <v>332</v>
      </c>
      <c r="U22" s="345" t="s">
        <v>332</v>
      </c>
      <c r="V22" s="343" t="s">
        <v>332</v>
      </c>
      <c r="W22" s="343">
        <v>1</v>
      </c>
      <c r="X22" s="343" t="s">
        <v>332</v>
      </c>
      <c r="Y22" s="343" t="s">
        <v>332</v>
      </c>
      <c r="Z22" s="343">
        <v>1</v>
      </c>
      <c r="AA22" s="343">
        <v>1</v>
      </c>
      <c r="AB22" s="343" t="s">
        <v>332</v>
      </c>
      <c r="AC22" s="343" t="s">
        <v>332</v>
      </c>
      <c r="AD22" s="343" t="s">
        <v>332</v>
      </c>
      <c r="AE22" s="343" t="s">
        <v>332</v>
      </c>
      <c r="AF22" s="343" t="s">
        <v>332</v>
      </c>
      <c r="AG22" s="343">
        <v>1</v>
      </c>
      <c r="AH22" s="343">
        <v>2</v>
      </c>
      <c r="AI22" s="343">
        <v>1</v>
      </c>
      <c r="AJ22" s="343" t="s">
        <v>332</v>
      </c>
      <c r="AK22" s="343" t="s">
        <v>332</v>
      </c>
      <c r="AL22" s="343" t="s">
        <v>332</v>
      </c>
      <c r="AM22" s="346" t="s">
        <v>332</v>
      </c>
      <c r="AN22" s="330"/>
    </row>
    <row r="23" spans="1:40" s="1110" customFormat="1" ht="19.5" customHeight="1">
      <c r="A23" s="347" t="s">
        <v>571</v>
      </c>
      <c r="B23" s="1111"/>
      <c r="C23" s="1112">
        <f aca="true" t="shared" si="2" ref="C23:AM23">SUM(C24:C26)</f>
        <v>18</v>
      </c>
      <c r="D23" s="1112">
        <f t="shared" si="2"/>
        <v>18</v>
      </c>
      <c r="E23" s="1112">
        <f t="shared" si="2"/>
        <v>4</v>
      </c>
      <c r="F23" s="1112">
        <f t="shared" si="2"/>
        <v>7</v>
      </c>
      <c r="G23" s="1112">
        <f t="shared" si="2"/>
        <v>8</v>
      </c>
      <c r="H23" s="1112">
        <f t="shared" si="2"/>
        <v>6</v>
      </c>
      <c r="I23" s="1112">
        <f t="shared" si="2"/>
        <v>4</v>
      </c>
      <c r="J23" s="1112">
        <f t="shared" si="2"/>
        <v>1</v>
      </c>
      <c r="K23" s="1112">
        <f t="shared" si="2"/>
        <v>5</v>
      </c>
      <c r="L23" s="1112">
        <f t="shared" si="2"/>
        <v>0</v>
      </c>
      <c r="M23" s="1112">
        <f t="shared" si="2"/>
        <v>0</v>
      </c>
      <c r="N23" s="1112">
        <f t="shared" si="2"/>
        <v>1</v>
      </c>
      <c r="O23" s="1112">
        <f t="shared" si="2"/>
        <v>14</v>
      </c>
      <c r="P23" s="1112">
        <f t="shared" si="2"/>
        <v>15</v>
      </c>
      <c r="Q23" s="1112">
        <f t="shared" si="2"/>
        <v>1</v>
      </c>
      <c r="R23" s="1112">
        <f t="shared" si="2"/>
        <v>0</v>
      </c>
      <c r="S23" s="1112">
        <f t="shared" si="2"/>
        <v>8</v>
      </c>
      <c r="T23" s="1113">
        <f t="shared" si="2"/>
        <v>0</v>
      </c>
      <c r="U23" s="1114">
        <f t="shared" si="2"/>
        <v>0</v>
      </c>
      <c r="V23" s="1112">
        <f t="shared" si="2"/>
        <v>1</v>
      </c>
      <c r="W23" s="1112">
        <f t="shared" si="2"/>
        <v>5</v>
      </c>
      <c r="X23" s="1112">
        <f t="shared" si="2"/>
        <v>0</v>
      </c>
      <c r="Y23" s="1112">
        <f t="shared" si="2"/>
        <v>0</v>
      </c>
      <c r="Z23" s="1112">
        <f t="shared" si="2"/>
        <v>5</v>
      </c>
      <c r="AA23" s="1112">
        <f t="shared" si="2"/>
        <v>4</v>
      </c>
      <c r="AB23" s="1112">
        <f t="shared" si="2"/>
        <v>0</v>
      </c>
      <c r="AC23" s="1112">
        <f t="shared" si="2"/>
        <v>8</v>
      </c>
      <c r="AD23" s="1112">
        <f t="shared" si="2"/>
        <v>7</v>
      </c>
      <c r="AE23" s="1112">
        <f t="shared" si="2"/>
        <v>0</v>
      </c>
      <c r="AF23" s="1112">
        <f t="shared" si="2"/>
        <v>2</v>
      </c>
      <c r="AG23" s="1112">
        <f t="shared" si="2"/>
        <v>12</v>
      </c>
      <c r="AH23" s="1112">
        <f t="shared" si="2"/>
        <v>16</v>
      </c>
      <c r="AI23" s="1112">
        <f t="shared" si="2"/>
        <v>6</v>
      </c>
      <c r="AJ23" s="1112">
        <f t="shared" si="2"/>
        <v>3</v>
      </c>
      <c r="AK23" s="1112">
        <f t="shared" si="2"/>
        <v>0</v>
      </c>
      <c r="AL23" s="1112">
        <f t="shared" si="2"/>
        <v>0</v>
      </c>
      <c r="AM23" s="1115">
        <f t="shared" si="2"/>
        <v>2</v>
      </c>
      <c r="AN23" s="1109"/>
    </row>
    <row r="24" spans="1:40" ht="19.5" customHeight="1">
      <c r="A24" s="98"/>
      <c r="B24" s="153" t="s">
        <v>589</v>
      </c>
      <c r="C24" s="336">
        <v>8</v>
      </c>
      <c r="D24" s="336">
        <v>8</v>
      </c>
      <c r="E24" s="336">
        <v>2</v>
      </c>
      <c r="F24" s="336">
        <v>3</v>
      </c>
      <c r="G24" s="336">
        <v>4</v>
      </c>
      <c r="H24" s="336">
        <v>2</v>
      </c>
      <c r="I24" s="336">
        <v>3</v>
      </c>
      <c r="J24" s="336">
        <v>1</v>
      </c>
      <c r="K24" s="336">
        <v>2</v>
      </c>
      <c r="L24" s="336" t="s">
        <v>332</v>
      </c>
      <c r="M24" s="336" t="s">
        <v>332</v>
      </c>
      <c r="N24" s="336" t="s">
        <v>332</v>
      </c>
      <c r="O24" s="336">
        <v>5</v>
      </c>
      <c r="P24" s="336">
        <v>6</v>
      </c>
      <c r="Q24" s="336" t="s">
        <v>332</v>
      </c>
      <c r="R24" s="336" t="s">
        <v>332</v>
      </c>
      <c r="S24" s="336">
        <v>4</v>
      </c>
      <c r="T24" s="337" t="s">
        <v>332</v>
      </c>
      <c r="U24" s="338" t="s">
        <v>332</v>
      </c>
      <c r="V24" s="336" t="s">
        <v>332</v>
      </c>
      <c r="W24" s="336">
        <v>2</v>
      </c>
      <c r="X24" s="336" t="s">
        <v>332</v>
      </c>
      <c r="Y24" s="336" t="s">
        <v>332</v>
      </c>
      <c r="Z24" s="336">
        <v>2</v>
      </c>
      <c r="AA24" s="336">
        <v>2</v>
      </c>
      <c r="AB24" s="336" t="s">
        <v>332</v>
      </c>
      <c r="AC24" s="336">
        <v>4</v>
      </c>
      <c r="AD24" s="336">
        <v>2</v>
      </c>
      <c r="AE24" s="336" t="s">
        <v>332</v>
      </c>
      <c r="AF24" s="336">
        <v>1</v>
      </c>
      <c r="AG24" s="336">
        <v>3</v>
      </c>
      <c r="AH24" s="336">
        <v>6</v>
      </c>
      <c r="AI24" s="336">
        <v>2</v>
      </c>
      <c r="AJ24" s="336">
        <v>2</v>
      </c>
      <c r="AK24" s="336" t="s">
        <v>332</v>
      </c>
      <c r="AL24" s="336" t="s">
        <v>332</v>
      </c>
      <c r="AM24" s="340">
        <v>2</v>
      </c>
      <c r="AN24" s="330"/>
    </row>
    <row r="25" spans="1:40" ht="19.5" customHeight="1">
      <c r="A25" s="98"/>
      <c r="B25" s="331" t="s">
        <v>590</v>
      </c>
      <c r="C25" s="336">
        <v>8</v>
      </c>
      <c r="D25" s="336">
        <v>8</v>
      </c>
      <c r="E25" s="336">
        <v>1</v>
      </c>
      <c r="F25" s="336">
        <v>3</v>
      </c>
      <c r="G25" s="336">
        <v>4</v>
      </c>
      <c r="H25" s="336">
        <v>4</v>
      </c>
      <c r="I25" s="336">
        <v>1</v>
      </c>
      <c r="J25" s="336" t="s">
        <v>332</v>
      </c>
      <c r="K25" s="336">
        <v>3</v>
      </c>
      <c r="L25" s="336" t="s">
        <v>332</v>
      </c>
      <c r="M25" s="336" t="s">
        <v>332</v>
      </c>
      <c r="N25" s="336" t="s">
        <v>332</v>
      </c>
      <c r="O25" s="336">
        <v>8</v>
      </c>
      <c r="P25" s="336">
        <v>8</v>
      </c>
      <c r="Q25" s="336">
        <v>1</v>
      </c>
      <c r="R25" s="336" t="s">
        <v>332</v>
      </c>
      <c r="S25" s="336">
        <v>4</v>
      </c>
      <c r="T25" s="337" t="s">
        <v>332</v>
      </c>
      <c r="U25" s="338" t="s">
        <v>332</v>
      </c>
      <c r="V25" s="336">
        <v>1</v>
      </c>
      <c r="W25" s="336">
        <v>3</v>
      </c>
      <c r="X25" s="336" t="s">
        <v>332</v>
      </c>
      <c r="Y25" s="336" t="s">
        <v>332</v>
      </c>
      <c r="Z25" s="336">
        <v>3</v>
      </c>
      <c r="AA25" s="336">
        <v>2</v>
      </c>
      <c r="AB25" s="336" t="s">
        <v>332</v>
      </c>
      <c r="AC25" s="336">
        <v>3</v>
      </c>
      <c r="AD25" s="336">
        <v>5</v>
      </c>
      <c r="AE25" s="336" t="s">
        <v>332</v>
      </c>
      <c r="AF25" s="336">
        <v>1</v>
      </c>
      <c r="AG25" s="336">
        <v>7</v>
      </c>
      <c r="AH25" s="336">
        <v>8</v>
      </c>
      <c r="AI25" s="336">
        <v>4</v>
      </c>
      <c r="AJ25" s="336">
        <v>1</v>
      </c>
      <c r="AK25" s="336" t="s">
        <v>332</v>
      </c>
      <c r="AL25" s="336" t="s">
        <v>332</v>
      </c>
      <c r="AM25" s="340" t="s">
        <v>332</v>
      </c>
      <c r="AN25" s="330"/>
    </row>
    <row r="26" spans="1:40" ht="19.5" customHeight="1">
      <c r="A26" s="349"/>
      <c r="B26" s="350" t="s">
        <v>328</v>
      </c>
      <c r="C26" s="351">
        <v>2</v>
      </c>
      <c r="D26" s="351">
        <v>2</v>
      </c>
      <c r="E26" s="351">
        <v>1</v>
      </c>
      <c r="F26" s="351">
        <v>1</v>
      </c>
      <c r="G26" s="351" t="s">
        <v>332</v>
      </c>
      <c r="H26" s="351" t="s">
        <v>332</v>
      </c>
      <c r="I26" s="351" t="s">
        <v>332</v>
      </c>
      <c r="J26" s="351" t="s">
        <v>332</v>
      </c>
      <c r="K26" s="351" t="s">
        <v>332</v>
      </c>
      <c r="L26" s="351" t="s">
        <v>332</v>
      </c>
      <c r="M26" s="351" t="s">
        <v>332</v>
      </c>
      <c r="N26" s="351">
        <v>1</v>
      </c>
      <c r="O26" s="351">
        <v>1</v>
      </c>
      <c r="P26" s="351">
        <v>1</v>
      </c>
      <c r="Q26" s="351" t="s">
        <v>332</v>
      </c>
      <c r="R26" s="351" t="s">
        <v>332</v>
      </c>
      <c r="S26" s="351" t="s">
        <v>332</v>
      </c>
      <c r="T26" s="352" t="s">
        <v>332</v>
      </c>
      <c r="U26" s="353" t="s">
        <v>332</v>
      </c>
      <c r="V26" s="351" t="s">
        <v>332</v>
      </c>
      <c r="W26" s="351" t="s">
        <v>332</v>
      </c>
      <c r="X26" s="351" t="s">
        <v>332</v>
      </c>
      <c r="Y26" s="351" t="s">
        <v>332</v>
      </c>
      <c r="Z26" s="351" t="s">
        <v>332</v>
      </c>
      <c r="AA26" s="351" t="s">
        <v>332</v>
      </c>
      <c r="AB26" s="351" t="s">
        <v>332</v>
      </c>
      <c r="AC26" s="351">
        <v>1</v>
      </c>
      <c r="AD26" s="351" t="s">
        <v>332</v>
      </c>
      <c r="AE26" s="351" t="s">
        <v>332</v>
      </c>
      <c r="AF26" s="351" t="s">
        <v>332</v>
      </c>
      <c r="AG26" s="351">
        <v>2</v>
      </c>
      <c r="AH26" s="351">
        <v>2</v>
      </c>
      <c r="AI26" s="351" t="s">
        <v>332</v>
      </c>
      <c r="AJ26" s="351" t="s">
        <v>332</v>
      </c>
      <c r="AK26" s="351" t="s">
        <v>332</v>
      </c>
      <c r="AL26" s="351" t="s">
        <v>332</v>
      </c>
      <c r="AM26" s="354" t="s">
        <v>332</v>
      </c>
      <c r="AN26" s="330"/>
    </row>
    <row r="27" spans="1:40" s="1110" customFormat="1" ht="19.5" customHeight="1">
      <c r="A27" s="355" t="s">
        <v>469</v>
      </c>
      <c r="B27" s="1116"/>
      <c r="C27" s="1117">
        <f aca="true" t="shared" si="3" ref="C27:AM27">SUM(C28:C29)</f>
        <v>11</v>
      </c>
      <c r="D27" s="1117">
        <f t="shared" si="3"/>
        <v>11</v>
      </c>
      <c r="E27" s="1117">
        <f t="shared" si="3"/>
        <v>4</v>
      </c>
      <c r="F27" s="1117">
        <f t="shared" si="3"/>
        <v>8</v>
      </c>
      <c r="G27" s="1117">
        <f t="shared" si="3"/>
        <v>9</v>
      </c>
      <c r="H27" s="1117">
        <f t="shared" si="3"/>
        <v>4</v>
      </c>
      <c r="I27" s="1117">
        <f t="shared" si="3"/>
        <v>0</v>
      </c>
      <c r="J27" s="1117">
        <f t="shared" si="3"/>
        <v>0</v>
      </c>
      <c r="K27" s="1117">
        <f t="shared" si="3"/>
        <v>1</v>
      </c>
      <c r="L27" s="1117">
        <f t="shared" si="3"/>
        <v>2</v>
      </c>
      <c r="M27" s="1117">
        <f t="shared" si="3"/>
        <v>1</v>
      </c>
      <c r="N27" s="1117">
        <f t="shared" si="3"/>
        <v>1</v>
      </c>
      <c r="O27" s="1117">
        <f t="shared" si="3"/>
        <v>9</v>
      </c>
      <c r="P27" s="1117">
        <f t="shared" si="3"/>
        <v>9</v>
      </c>
      <c r="Q27" s="1117">
        <f t="shared" si="3"/>
        <v>3</v>
      </c>
      <c r="R27" s="1117">
        <f t="shared" si="3"/>
        <v>1</v>
      </c>
      <c r="S27" s="1117">
        <f t="shared" si="3"/>
        <v>6</v>
      </c>
      <c r="T27" s="1113">
        <f t="shared" si="3"/>
        <v>2</v>
      </c>
      <c r="U27" s="1118">
        <f t="shared" si="3"/>
        <v>3</v>
      </c>
      <c r="V27" s="1117">
        <f t="shared" si="3"/>
        <v>1</v>
      </c>
      <c r="W27" s="1117">
        <f t="shared" si="3"/>
        <v>2</v>
      </c>
      <c r="X27" s="1117">
        <f t="shared" si="3"/>
        <v>0</v>
      </c>
      <c r="Y27" s="1117">
        <f t="shared" si="3"/>
        <v>0</v>
      </c>
      <c r="Z27" s="1117">
        <f t="shared" si="3"/>
        <v>5</v>
      </c>
      <c r="AA27" s="1117">
        <f t="shared" si="3"/>
        <v>3</v>
      </c>
      <c r="AB27" s="1117">
        <f t="shared" si="3"/>
        <v>0</v>
      </c>
      <c r="AC27" s="1117">
        <f t="shared" si="3"/>
        <v>6</v>
      </c>
      <c r="AD27" s="1117">
        <f t="shared" si="3"/>
        <v>6</v>
      </c>
      <c r="AE27" s="1117">
        <f t="shared" si="3"/>
        <v>0</v>
      </c>
      <c r="AF27" s="1117">
        <f t="shared" si="3"/>
        <v>4</v>
      </c>
      <c r="AG27" s="1117">
        <f t="shared" si="3"/>
        <v>11</v>
      </c>
      <c r="AH27" s="1117">
        <f t="shared" si="3"/>
        <v>8</v>
      </c>
      <c r="AI27" s="1117">
        <f t="shared" si="3"/>
        <v>7</v>
      </c>
      <c r="AJ27" s="1117">
        <f t="shared" si="3"/>
        <v>1</v>
      </c>
      <c r="AK27" s="1117">
        <f t="shared" si="3"/>
        <v>0</v>
      </c>
      <c r="AL27" s="1117">
        <f t="shared" si="3"/>
        <v>0</v>
      </c>
      <c r="AM27" s="1115">
        <f t="shared" si="3"/>
        <v>1</v>
      </c>
      <c r="AN27" s="1109"/>
    </row>
    <row r="28" spans="1:40" ht="19.5" customHeight="1">
      <c r="A28" s="356"/>
      <c r="B28" s="153" t="s">
        <v>470</v>
      </c>
      <c r="C28" s="357">
        <v>6</v>
      </c>
      <c r="D28" s="357">
        <v>6</v>
      </c>
      <c r="E28" s="357">
        <v>2</v>
      </c>
      <c r="F28" s="357">
        <v>5</v>
      </c>
      <c r="G28" s="357">
        <v>6</v>
      </c>
      <c r="H28" s="357">
        <v>2</v>
      </c>
      <c r="I28" s="357" t="s">
        <v>332</v>
      </c>
      <c r="J28" s="357" t="s">
        <v>332</v>
      </c>
      <c r="K28" s="357" t="s">
        <v>332</v>
      </c>
      <c r="L28" s="357">
        <v>2</v>
      </c>
      <c r="M28" s="357">
        <v>1</v>
      </c>
      <c r="N28" s="357">
        <v>1</v>
      </c>
      <c r="O28" s="357">
        <v>6</v>
      </c>
      <c r="P28" s="357">
        <v>6</v>
      </c>
      <c r="Q28" s="357">
        <v>3</v>
      </c>
      <c r="R28" s="357">
        <v>1</v>
      </c>
      <c r="S28" s="357">
        <v>5</v>
      </c>
      <c r="T28" s="337">
        <v>1</v>
      </c>
      <c r="U28" s="339">
        <v>3</v>
      </c>
      <c r="V28" s="357">
        <v>1</v>
      </c>
      <c r="W28" s="357">
        <v>1</v>
      </c>
      <c r="X28" s="357" t="s">
        <v>332</v>
      </c>
      <c r="Y28" s="357" t="s">
        <v>332</v>
      </c>
      <c r="Z28" s="357">
        <v>3</v>
      </c>
      <c r="AA28" s="357">
        <v>1</v>
      </c>
      <c r="AB28" s="357" t="s">
        <v>332</v>
      </c>
      <c r="AC28" s="357">
        <v>4</v>
      </c>
      <c r="AD28" s="357">
        <v>4</v>
      </c>
      <c r="AE28" s="357" t="s">
        <v>332</v>
      </c>
      <c r="AF28" s="357">
        <v>3</v>
      </c>
      <c r="AG28" s="357">
        <v>6</v>
      </c>
      <c r="AH28" s="357">
        <v>5</v>
      </c>
      <c r="AI28" s="357">
        <v>4</v>
      </c>
      <c r="AJ28" s="357" t="s">
        <v>332</v>
      </c>
      <c r="AK28" s="357" t="s">
        <v>332</v>
      </c>
      <c r="AL28" s="357" t="s">
        <v>332</v>
      </c>
      <c r="AM28" s="340">
        <v>1</v>
      </c>
      <c r="AN28" s="330"/>
    </row>
    <row r="29" spans="1:40" ht="19.5" customHeight="1">
      <c r="A29" s="358"/>
      <c r="B29" s="359" t="s">
        <v>471</v>
      </c>
      <c r="C29" s="360">
        <v>5</v>
      </c>
      <c r="D29" s="360">
        <v>5</v>
      </c>
      <c r="E29" s="360">
        <v>2</v>
      </c>
      <c r="F29" s="360">
        <v>3</v>
      </c>
      <c r="G29" s="360">
        <v>3</v>
      </c>
      <c r="H29" s="360">
        <v>2</v>
      </c>
      <c r="I29" s="360" t="s">
        <v>332</v>
      </c>
      <c r="J29" s="360" t="s">
        <v>332</v>
      </c>
      <c r="K29" s="360">
        <v>1</v>
      </c>
      <c r="L29" s="360" t="s">
        <v>332</v>
      </c>
      <c r="M29" s="360" t="s">
        <v>332</v>
      </c>
      <c r="N29" s="360" t="s">
        <v>332</v>
      </c>
      <c r="O29" s="360">
        <v>3</v>
      </c>
      <c r="P29" s="360">
        <v>3</v>
      </c>
      <c r="Q29" s="360" t="s">
        <v>332</v>
      </c>
      <c r="R29" s="360" t="s">
        <v>332</v>
      </c>
      <c r="S29" s="360">
        <v>1</v>
      </c>
      <c r="T29" s="352">
        <v>1</v>
      </c>
      <c r="U29" s="361" t="s">
        <v>332</v>
      </c>
      <c r="V29" s="360" t="s">
        <v>332</v>
      </c>
      <c r="W29" s="360">
        <v>1</v>
      </c>
      <c r="X29" s="360" t="s">
        <v>332</v>
      </c>
      <c r="Y29" s="360" t="s">
        <v>332</v>
      </c>
      <c r="Z29" s="360">
        <v>2</v>
      </c>
      <c r="AA29" s="360">
        <v>2</v>
      </c>
      <c r="AB29" s="360" t="s">
        <v>332</v>
      </c>
      <c r="AC29" s="360">
        <v>2</v>
      </c>
      <c r="AD29" s="360">
        <v>2</v>
      </c>
      <c r="AE29" s="360" t="s">
        <v>332</v>
      </c>
      <c r="AF29" s="360">
        <v>1</v>
      </c>
      <c r="AG29" s="360">
        <v>5</v>
      </c>
      <c r="AH29" s="360">
        <v>3</v>
      </c>
      <c r="AI29" s="360">
        <v>3</v>
      </c>
      <c r="AJ29" s="360">
        <v>1</v>
      </c>
      <c r="AK29" s="360" t="s">
        <v>332</v>
      </c>
      <c r="AL29" s="360" t="s">
        <v>332</v>
      </c>
      <c r="AM29" s="354" t="s">
        <v>332</v>
      </c>
      <c r="AN29" s="330"/>
    </row>
    <row r="30" spans="1:40" ht="19.5" customHeight="1">
      <c r="A30" s="347" t="s">
        <v>573</v>
      </c>
      <c r="B30" s="348" t="s">
        <v>591</v>
      </c>
      <c r="C30" s="362">
        <v>20</v>
      </c>
      <c r="D30" s="362">
        <v>18</v>
      </c>
      <c r="E30" s="362">
        <v>7</v>
      </c>
      <c r="F30" s="362">
        <v>19</v>
      </c>
      <c r="G30" s="362">
        <v>13</v>
      </c>
      <c r="H30" s="362">
        <v>6</v>
      </c>
      <c r="I30" s="362">
        <v>4</v>
      </c>
      <c r="J30" s="362" t="s">
        <v>332</v>
      </c>
      <c r="K30" s="362">
        <v>3</v>
      </c>
      <c r="L30" s="362">
        <v>2</v>
      </c>
      <c r="M30" s="362">
        <v>2</v>
      </c>
      <c r="N30" s="362">
        <v>1</v>
      </c>
      <c r="O30" s="362">
        <v>18</v>
      </c>
      <c r="P30" s="362">
        <v>16</v>
      </c>
      <c r="Q30" s="362">
        <v>2</v>
      </c>
      <c r="R30" s="362">
        <v>1</v>
      </c>
      <c r="S30" s="362">
        <v>11</v>
      </c>
      <c r="T30" s="363">
        <v>2</v>
      </c>
      <c r="U30" s="364">
        <v>1</v>
      </c>
      <c r="V30" s="362" t="s">
        <v>332</v>
      </c>
      <c r="W30" s="362">
        <v>4</v>
      </c>
      <c r="X30" s="362" t="s">
        <v>332</v>
      </c>
      <c r="Y30" s="362">
        <v>4</v>
      </c>
      <c r="Z30" s="362">
        <v>5</v>
      </c>
      <c r="AA30" s="362">
        <v>3</v>
      </c>
      <c r="AB30" s="362" t="s">
        <v>332</v>
      </c>
      <c r="AC30" s="362">
        <v>5</v>
      </c>
      <c r="AD30" s="362">
        <v>7</v>
      </c>
      <c r="AE30" s="362">
        <v>1</v>
      </c>
      <c r="AF30" s="362">
        <v>7</v>
      </c>
      <c r="AG30" s="362">
        <v>14</v>
      </c>
      <c r="AH30" s="362">
        <v>18</v>
      </c>
      <c r="AI30" s="362">
        <v>12</v>
      </c>
      <c r="AJ30" s="362">
        <v>1</v>
      </c>
      <c r="AK30" s="362" t="s">
        <v>332</v>
      </c>
      <c r="AL30" s="362" t="s">
        <v>332</v>
      </c>
      <c r="AM30" s="365">
        <v>1</v>
      </c>
      <c r="AN30" s="330"/>
    </row>
    <row r="31" spans="1:40" s="1110" customFormat="1" ht="19.5" customHeight="1">
      <c r="A31" s="347" t="s">
        <v>330</v>
      </c>
      <c r="B31" s="1111"/>
      <c r="C31" s="1112">
        <f aca="true" t="shared" si="4" ref="C31:AM31">SUM(C32:C35)</f>
        <v>17</v>
      </c>
      <c r="D31" s="1112">
        <f t="shared" si="4"/>
        <v>15</v>
      </c>
      <c r="E31" s="1112">
        <f t="shared" si="4"/>
        <v>2</v>
      </c>
      <c r="F31" s="1112">
        <f t="shared" si="4"/>
        <v>10</v>
      </c>
      <c r="G31" s="1112">
        <f t="shared" si="4"/>
        <v>9</v>
      </c>
      <c r="H31" s="1112">
        <f t="shared" si="4"/>
        <v>6</v>
      </c>
      <c r="I31" s="1112">
        <f t="shared" si="4"/>
        <v>2</v>
      </c>
      <c r="J31" s="1112">
        <f t="shared" si="4"/>
        <v>2</v>
      </c>
      <c r="K31" s="1112">
        <f t="shared" si="4"/>
        <v>1</v>
      </c>
      <c r="L31" s="1112">
        <f t="shared" si="4"/>
        <v>0</v>
      </c>
      <c r="M31" s="1112">
        <f t="shared" si="4"/>
        <v>0</v>
      </c>
      <c r="N31" s="1112">
        <f t="shared" si="4"/>
        <v>4</v>
      </c>
      <c r="O31" s="1112">
        <f t="shared" si="4"/>
        <v>14</v>
      </c>
      <c r="P31" s="1112">
        <f t="shared" si="4"/>
        <v>14</v>
      </c>
      <c r="Q31" s="1112">
        <f t="shared" si="4"/>
        <v>1</v>
      </c>
      <c r="R31" s="1112">
        <f t="shared" si="4"/>
        <v>0</v>
      </c>
      <c r="S31" s="1112">
        <f t="shared" si="4"/>
        <v>7</v>
      </c>
      <c r="T31" s="1113">
        <f t="shared" si="4"/>
        <v>0</v>
      </c>
      <c r="U31" s="1114">
        <f t="shared" si="4"/>
        <v>2</v>
      </c>
      <c r="V31" s="1112">
        <f t="shared" si="4"/>
        <v>1</v>
      </c>
      <c r="W31" s="1112">
        <f t="shared" si="4"/>
        <v>5</v>
      </c>
      <c r="X31" s="1112">
        <f t="shared" si="4"/>
        <v>0</v>
      </c>
      <c r="Y31" s="1112">
        <f t="shared" si="4"/>
        <v>1</v>
      </c>
      <c r="Z31" s="1112">
        <f t="shared" si="4"/>
        <v>6</v>
      </c>
      <c r="AA31" s="1112">
        <f t="shared" si="4"/>
        <v>6</v>
      </c>
      <c r="AB31" s="1112">
        <f t="shared" si="4"/>
        <v>0</v>
      </c>
      <c r="AC31" s="1112">
        <f t="shared" si="4"/>
        <v>6</v>
      </c>
      <c r="AD31" s="1112">
        <f t="shared" si="4"/>
        <v>3</v>
      </c>
      <c r="AE31" s="1112">
        <f t="shared" si="4"/>
        <v>0</v>
      </c>
      <c r="AF31" s="1112">
        <f t="shared" si="4"/>
        <v>0</v>
      </c>
      <c r="AG31" s="1112">
        <f t="shared" si="4"/>
        <v>15</v>
      </c>
      <c r="AH31" s="1112">
        <f t="shared" si="4"/>
        <v>11</v>
      </c>
      <c r="AI31" s="1112">
        <f t="shared" si="4"/>
        <v>8</v>
      </c>
      <c r="AJ31" s="1112">
        <f t="shared" si="4"/>
        <v>2</v>
      </c>
      <c r="AK31" s="1112">
        <f t="shared" si="4"/>
        <v>0</v>
      </c>
      <c r="AL31" s="1112">
        <f t="shared" si="4"/>
        <v>0</v>
      </c>
      <c r="AM31" s="1115">
        <f t="shared" si="4"/>
        <v>1</v>
      </c>
      <c r="AN31" s="1109"/>
    </row>
    <row r="32" spans="1:40" s="455" customFormat="1" ht="19.5" customHeight="1">
      <c r="A32" s="98"/>
      <c r="B32" s="331" t="s">
        <v>331</v>
      </c>
      <c r="C32" s="336">
        <v>14</v>
      </c>
      <c r="D32" s="336">
        <v>12</v>
      </c>
      <c r="E32" s="336">
        <v>2</v>
      </c>
      <c r="F32" s="336">
        <v>7</v>
      </c>
      <c r="G32" s="336">
        <v>6</v>
      </c>
      <c r="H32" s="336">
        <v>4</v>
      </c>
      <c r="I32" s="336">
        <v>1</v>
      </c>
      <c r="J32" s="336">
        <v>1</v>
      </c>
      <c r="K32" s="336" t="s">
        <v>332</v>
      </c>
      <c r="L32" s="336" t="s">
        <v>332</v>
      </c>
      <c r="M32" s="336" t="s">
        <v>332</v>
      </c>
      <c r="N32" s="336">
        <v>4</v>
      </c>
      <c r="O32" s="336">
        <v>11</v>
      </c>
      <c r="P32" s="336">
        <v>11</v>
      </c>
      <c r="Q32" s="336" t="s">
        <v>332</v>
      </c>
      <c r="R32" s="336" t="s">
        <v>332</v>
      </c>
      <c r="S32" s="336">
        <v>5</v>
      </c>
      <c r="T32" s="337" t="s">
        <v>332</v>
      </c>
      <c r="U32" s="338">
        <v>1</v>
      </c>
      <c r="V32" s="336">
        <v>1</v>
      </c>
      <c r="W32" s="336">
        <v>3</v>
      </c>
      <c r="X32" s="336" t="s">
        <v>332</v>
      </c>
      <c r="Y32" s="336">
        <v>1</v>
      </c>
      <c r="Z32" s="336">
        <v>3</v>
      </c>
      <c r="AA32" s="336">
        <v>4</v>
      </c>
      <c r="AB32" s="336" t="s">
        <v>332</v>
      </c>
      <c r="AC32" s="336">
        <v>5</v>
      </c>
      <c r="AD32" s="336">
        <v>2</v>
      </c>
      <c r="AE32" s="336" t="s">
        <v>332</v>
      </c>
      <c r="AF32" s="336" t="s">
        <v>332</v>
      </c>
      <c r="AG32" s="336">
        <v>12</v>
      </c>
      <c r="AH32" s="336">
        <v>8</v>
      </c>
      <c r="AI32" s="336">
        <v>7</v>
      </c>
      <c r="AJ32" s="336">
        <v>2</v>
      </c>
      <c r="AK32" s="336" t="s">
        <v>332</v>
      </c>
      <c r="AL32" s="336" t="s">
        <v>332</v>
      </c>
      <c r="AM32" s="340">
        <v>1</v>
      </c>
      <c r="AN32" s="330"/>
    </row>
    <row r="33" spans="1:40" ht="19.5" customHeight="1">
      <c r="A33" s="98"/>
      <c r="B33" s="331" t="s">
        <v>592</v>
      </c>
      <c r="C33" s="336">
        <v>2</v>
      </c>
      <c r="D33" s="336">
        <v>2</v>
      </c>
      <c r="E33" s="336" t="s">
        <v>332</v>
      </c>
      <c r="F33" s="336">
        <v>2</v>
      </c>
      <c r="G33" s="336">
        <v>2</v>
      </c>
      <c r="H33" s="336">
        <v>2</v>
      </c>
      <c r="I33" s="336">
        <v>1</v>
      </c>
      <c r="J33" s="336">
        <v>1</v>
      </c>
      <c r="K33" s="336">
        <v>1</v>
      </c>
      <c r="L33" s="336" t="s">
        <v>332</v>
      </c>
      <c r="M33" s="336" t="s">
        <v>332</v>
      </c>
      <c r="N33" s="336" t="s">
        <v>332</v>
      </c>
      <c r="O33" s="336">
        <v>2</v>
      </c>
      <c r="P33" s="336">
        <v>2</v>
      </c>
      <c r="Q33" s="336">
        <v>1</v>
      </c>
      <c r="R33" s="336" t="s">
        <v>332</v>
      </c>
      <c r="S33" s="336">
        <v>2</v>
      </c>
      <c r="T33" s="337" t="s">
        <v>332</v>
      </c>
      <c r="U33" s="338">
        <v>1</v>
      </c>
      <c r="V33" s="336" t="s">
        <v>332</v>
      </c>
      <c r="W33" s="336">
        <v>2</v>
      </c>
      <c r="X33" s="336" t="s">
        <v>332</v>
      </c>
      <c r="Y33" s="336" t="s">
        <v>332</v>
      </c>
      <c r="Z33" s="336">
        <v>2</v>
      </c>
      <c r="AA33" s="336">
        <v>2</v>
      </c>
      <c r="AB33" s="336" t="s">
        <v>332</v>
      </c>
      <c r="AC33" s="336">
        <v>1</v>
      </c>
      <c r="AD33" s="336">
        <v>1</v>
      </c>
      <c r="AE33" s="336" t="s">
        <v>332</v>
      </c>
      <c r="AF33" s="336" t="s">
        <v>332</v>
      </c>
      <c r="AG33" s="336">
        <v>2</v>
      </c>
      <c r="AH33" s="336">
        <v>2</v>
      </c>
      <c r="AI33" s="336">
        <v>1</v>
      </c>
      <c r="AJ33" s="336" t="s">
        <v>332</v>
      </c>
      <c r="AK33" s="336" t="s">
        <v>332</v>
      </c>
      <c r="AL33" s="336" t="s">
        <v>332</v>
      </c>
      <c r="AM33" s="340" t="s">
        <v>332</v>
      </c>
      <c r="AN33" s="330"/>
    </row>
    <row r="34" spans="1:40" ht="19.5" customHeight="1">
      <c r="A34" s="98"/>
      <c r="B34" s="331" t="s">
        <v>593</v>
      </c>
      <c r="C34" s="336">
        <v>1</v>
      </c>
      <c r="D34" s="336">
        <v>1</v>
      </c>
      <c r="E34" s="336" t="s">
        <v>332</v>
      </c>
      <c r="F34" s="336">
        <v>1</v>
      </c>
      <c r="G34" s="336">
        <v>1</v>
      </c>
      <c r="H34" s="336" t="s">
        <v>332</v>
      </c>
      <c r="I34" s="336" t="s">
        <v>332</v>
      </c>
      <c r="J34" s="336" t="s">
        <v>332</v>
      </c>
      <c r="K34" s="336" t="s">
        <v>332</v>
      </c>
      <c r="L34" s="336" t="s">
        <v>332</v>
      </c>
      <c r="M34" s="336" t="s">
        <v>332</v>
      </c>
      <c r="N34" s="336" t="s">
        <v>332</v>
      </c>
      <c r="O34" s="336">
        <v>1</v>
      </c>
      <c r="P34" s="336">
        <v>1</v>
      </c>
      <c r="Q34" s="336" t="s">
        <v>332</v>
      </c>
      <c r="R34" s="336" t="s">
        <v>332</v>
      </c>
      <c r="S34" s="336" t="s">
        <v>332</v>
      </c>
      <c r="T34" s="337" t="s">
        <v>332</v>
      </c>
      <c r="U34" s="338" t="s">
        <v>332</v>
      </c>
      <c r="V34" s="336" t="s">
        <v>332</v>
      </c>
      <c r="W34" s="336" t="s">
        <v>332</v>
      </c>
      <c r="X34" s="336" t="s">
        <v>332</v>
      </c>
      <c r="Y34" s="336" t="s">
        <v>332</v>
      </c>
      <c r="Z34" s="336">
        <v>1</v>
      </c>
      <c r="AA34" s="336" t="s">
        <v>332</v>
      </c>
      <c r="AB34" s="336" t="s">
        <v>332</v>
      </c>
      <c r="AC34" s="336" t="s">
        <v>332</v>
      </c>
      <c r="AD34" s="336" t="s">
        <v>332</v>
      </c>
      <c r="AE34" s="336" t="s">
        <v>332</v>
      </c>
      <c r="AF34" s="336" t="s">
        <v>332</v>
      </c>
      <c r="AG34" s="336">
        <v>1</v>
      </c>
      <c r="AH34" s="336">
        <v>1</v>
      </c>
      <c r="AI34" s="336" t="s">
        <v>332</v>
      </c>
      <c r="AJ34" s="336" t="s">
        <v>332</v>
      </c>
      <c r="AK34" s="336" t="s">
        <v>332</v>
      </c>
      <c r="AL34" s="336" t="s">
        <v>332</v>
      </c>
      <c r="AM34" s="340" t="s">
        <v>332</v>
      </c>
      <c r="AN34" s="330"/>
    </row>
    <row r="35" spans="1:40" ht="19.5" customHeight="1">
      <c r="A35" s="349"/>
      <c r="B35" s="350" t="s">
        <v>594</v>
      </c>
      <c r="C35" s="351" t="s">
        <v>332</v>
      </c>
      <c r="D35" s="351" t="s">
        <v>332</v>
      </c>
      <c r="E35" s="351" t="s">
        <v>332</v>
      </c>
      <c r="F35" s="351" t="s">
        <v>332</v>
      </c>
      <c r="G35" s="351" t="s">
        <v>332</v>
      </c>
      <c r="H35" s="351" t="s">
        <v>332</v>
      </c>
      <c r="I35" s="351" t="s">
        <v>332</v>
      </c>
      <c r="J35" s="351" t="s">
        <v>332</v>
      </c>
      <c r="K35" s="351" t="s">
        <v>332</v>
      </c>
      <c r="L35" s="351" t="s">
        <v>332</v>
      </c>
      <c r="M35" s="351" t="s">
        <v>332</v>
      </c>
      <c r="N35" s="351" t="s">
        <v>332</v>
      </c>
      <c r="O35" s="351" t="s">
        <v>332</v>
      </c>
      <c r="P35" s="351" t="s">
        <v>332</v>
      </c>
      <c r="Q35" s="351" t="s">
        <v>332</v>
      </c>
      <c r="R35" s="351" t="s">
        <v>332</v>
      </c>
      <c r="S35" s="351" t="s">
        <v>332</v>
      </c>
      <c r="T35" s="352" t="s">
        <v>332</v>
      </c>
      <c r="U35" s="353" t="s">
        <v>332</v>
      </c>
      <c r="V35" s="351" t="s">
        <v>332</v>
      </c>
      <c r="W35" s="351" t="s">
        <v>332</v>
      </c>
      <c r="X35" s="351" t="s">
        <v>332</v>
      </c>
      <c r="Y35" s="351" t="s">
        <v>332</v>
      </c>
      <c r="Z35" s="351" t="s">
        <v>332</v>
      </c>
      <c r="AA35" s="351" t="s">
        <v>332</v>
      </c>
      <c r="AB35" s="351" t="s">
        <v>332</v>
      </c>
      <c r="AC35" s="351" t="s">
        <v>332</v>
      </c>
      <c r="AD35" s="351" t="s">
        <v>332</v>
      </c>
      <c r="AE35" s="351" t="s">
        <v>332</v>
      </c>
      <c r="AF35" s="351" t="s">
        <v>332</v>
      </c>
      <c r="AG35" s="351" t="s">
        <v>332</v>
      </c>
      <c r="AH35" s="351" t="s">
        <v>332</v>
      </c>
      <c r="AI35" s="351" t="s">
        <v>332</v>
      </c>
      <c r="AJ35" s="351" t="s">
        <v>332</v>
      </c>
      <c r="AK35" s="351" t="s">
        <v>332</v>
      </c>
      <c r="AL35" s="351" t="s">
        <v>332</v>
      </c>
      <c r="AM35" s="354" t="s">
        <v>332</v>
      </c>
      <c r="AN35" s="330"/>
    </row>
    <row r="36" spans="1:40" s="1110" customFormat="1" ht="19.5" customHeight="1">
      <c r="A36" s="347" t="s">
        <v>472</v>
      </c>
      <c r="B36" s="1111"/>
      <c r="C36" s="1112">
        <f aca="true" t="shared" si="5" ref="C36:AM36">SUM(C37:C42)</f>
        <v>19</v>
      </c>
      <c r="D36" s="1112">
        <f t="shared" si="5"/>
        <v>19</v>
      </c>
      <c r="E36" s="1112">
        <f t="shared" si="5"/>
        <v>6</v>
      </c>
      <c r="F36" s="1112">
        <f t="shared" si="5"/>
        <v>10</v>
      </c>
      <c r="G36" s="1112">
        <f t="shared" si="5"/>
        <v>10</v>
      </c>
      <c r="H36" s="1112">
        <f t="shared" si="5"/>
        <v>8</v>
      </c>
      <c r="I36" s="1112">
        <f t="shared" si="5"/>
        <v>4</v>
      </c>
      <c r="J36" s="1112">
        <f t="shared" si="5"/>
        <v>2</v>
      </c>
      <c r="K36" s="1112">
        <f t="shared" si="5"/>
        <v>7</v>
      </c>
      <c r="L36" s="1112">
        <f t="shared" si="5"/>
        <v>0</v>
      </c>
      <c r="M36" s="1112">
        <f t="shared" si="5"/>
        <v>0</v>
      </c>
      <c r="N36" s="1112">
        <f t="shared" si="5"/>
        <v>2</v>
      </c>
      <c r="O36" s="1112">
        <f t="shared" si="5"/>
        <v>11</v>
      </c>
      <c r="P36" s="1112">
        <f t="shared" si="5"/>
        <v>15</v>
      </c>
      <c r="Q36" s="1112">
        <f t="shared" si="5"/>
        <v>1</v>
      </c>
      <c r="R36" s="1112">
        <f t="shared" si="5"/>
        <v>0</v>
      </c>
      <c r="S36" s="1112">
        <f t="shared" si="5"/>
        <v>3</v>
      </c>
      <c r="T36" s="1113">
        <f t="shared" si="5"/>
        <v>0</v>
      </c>
      <c r="U36" s="1114">
        <f t="shared" si="5"/>
        <v>1</v>
      </c>
      <c r="V36" s="1112">
        <f t="shared" si="5"/>
        <v>2</v>
      </c>
      <c r="W36" s="1112">
        <f t="shared" si="5"/>
        <v>4</v>
      </c>
      <c r="X36" s="1112">
        <f t="shared" si="5"/>
        <v>1</v>
      </c>
      <c r="Y36" s="1112">
        <f t="shared" si="5"/>
        <v>2</v>
      </c>
      <c r="Z36" s="1112">
        <f t="shared" si="5"/>
        <v>6</v>
      </c>
      <c r="AA36" s="1112">
        <f t="shared" si="5"/>
        <v>6</v>
      </c>
      <c r="AB36" s="1112">
        <f t="shared" si="5"/>
        <v>0</v>
      </c>
      <c r="AC36" s="1112">
        <f t="shared" si="5"/>
        <v>6</v>
      </c>
      <c r="AD36" s="1112">
        <f t="shared" si="5"/>
        <v>8</v>
      </c>
      <c r="AE36" s="1112">
        <f t="shared" si="5"/>
        <v>0</v>
      </c>
      <c r="AF36" s="1112">
        <f t="shared" si="5"/>
        <v>2</v>
      </c>
      <c r="AG36" s="1112">
        <f t="shared" si="5"/>
        <v>16</v>
      </c>
      <c r="AH36" s="1112">
        <f t="shared" si="5"/>
        <v>10</v>
      </c>
      <c r="AI36" s="1112">
        <f t="shared" si="5"/>
        <v>4</v>
      </c>
      <c r="AJ36" s="1112">
        <f t="shared" si="5"/>
        <v>3</v>
      </c>
      <c r="AK36" s="1112">
        <f t="shared" si="5"/>
        <v>0</v>
      </c>
      <c r="AL36" s="1112">
        <f t="shared" si="5"/>
        <v>0</v>
      </c>
      <c r="AM36" s="1115">
        <f t="shared" si="5"/>
        <v>1</v>
      </c>
      <c r="AN36" s="1109"/>
    </row>
    <row r="37" spans="1:40" ht="19.5" customHeight="1">
      <c r="A37" s="98"/>
      <c r="B37" s="331" t="s">
        <v>595</v>
      </c>
      <c r="C37" s="336">
        <v>2</v>
      </c>
      <c r="D37" s="336">
        <v>2</v>
      </c>
      <c r="E37" s="336" t="s">
        <v>332</v>
      </c>
      <c r="F37" s="336">
        <v>2</v>
      </c>
      <c r="G37" s="336">
        <v>2</v>
      </c>
      <c r="H37" s="336">
        <v>1</v>
      </c>
      <c r="I37" s="336">
        <v>1</v>
      </c>
      <c r="J37" s="336">
        <v>1</v>
      </c>
      <c r="K37" s="336" t="s">
        <v>332</v>
      </c>
      <c r="L37" s="336" t="s">
        <v>332</v>
      </c>
      <c r="M37" s="336" t="s">
        <v>332</v>
      </c>
      <c r="N37" s="336" t="s">
        <v>332</v>
      </c>
      <c r="O37" s="336">
        <v>2</v>
      </c>
      <c r="P37" s="336">
        <v>2</v>
      </c>
      <c r="Q37" s="336" t="s">
        <v>332</v>
      </c>
      <c r="R37" s="336" t="s">
        <v>332</v>
      </c>
      <c r="S37" s="336">
        <v>2</v>
      </c>
      <c r="T37" s="337" t="s">
        <v>332</v>
      </c>
      <c r="U37" s="338" t="s">
        <v>332</v>
      </c>
      <c r="V37" s="336" t="s">
        <v>332</v>
      </c>
      <c r="W37" s="336" t="s">
        <v>332</v>
      </c>
      <c r="X37" s="336">
        <v>1</v>
      </c>
      <c r="Y37" s="336">
        <v>1</v>
      </c>
      <c r="Z37" s="336">
        <v>1</v>
      </c>
      <c r="AA37" s="336">
        <v>1</v>
      </c>
      <c r="AB37" s="336" t="s">
        <v>332</v>
      </c>
      <c r="AC37" s="336">
        <v>2</v>
      </c>
      <c r="AD37" s="336">
        <v>2</v>
      </c>
      <c r="AE37" s="336" t="s">
        <v>332</v>
      </c>
      <c r="AF37" s="336">
        <v>1</v>
      </c>
      <c r="AG37" s="336">
        <v>2</v>
      </c>
      <c r="AH37" s="336">
        <v>1</v>
      </c>
      <c r="AI37" s="336">
        <v>1</v>
      </c>
      <c r="AJ37" s="336">
        <v>1</v>
      </c>
      <c r="AK37" s="336" t="s">
        <v>332</v>
      </c>
      <c r="AL37" s="336" t="s">
        <v>332</v>
      </c>
      <c r="AM37" s="340">
        <v>1</v>
      </c>
      <c r="AN37" s="330"/>
    </row>
    <row r="38" spans="1:40" ht="19.5" customHeight="1">
      <c r="A38" s="98"/>
      <c r="B38" s="153" t="s">
        <v>596</v>
      </c>
      <c r="C38" s="336">
        <v>6</v>
      </c>
      <c r="D38" s="336">
        <v>6</v>
      </c>
      <c r="E38" s="336">
        <v>1</v>
      </c>
      <c r="F38" s="336">
        <v>4</v>
      </c>
      <c r="G38" s="336">
        <v>3</v>
      </c>
      <c r="H38" s="336">
        <v>1</v>
      </c>
      <c r="I38" s="336">
        <v>2</v>
      </c>
      <c r="J38" s="336" t="s">
        <v>332</v>
      </c>
      <c r="K38" s="336">
        <v>3</v>
      </c>
      <c r="L38" s="336" t="s">
        <v>332</v>
      </c>
      <c r="M38" s="336" t="s">
        <v>332</v>
      </c>
      <c r="N38" s="336">
        <v>1</v>
      </c>
      <c r="O38" s="336">
        <v>4</v>
      </c>
      <c r="P38" s="336">
        <v>5</v>
      </c>
      <c r="Q38" s="336" t="s">
        <v>332</v>
      </c>
      <c r="R38" s="336" t="s">
        <v>332</v>
      </c>
      <c r="S38" s="336">
        <v>1</v>
      </c>
      <c r="T38" s="337" t="s">
        <v>332</v>
      </c>
      <c r="U38" s="338">
        <v>1</v>
      </c>
      <c r="V38" s="336" t="s">
        <v>332</v>
      </c>
      <c r="W38" s="336">
        <v>1</v>
      </c>
      <c r="X38" s="336" t="s">
        <v>332</v>
      </c>
      <c r="Y38" s="336">
        <v>1</v>
      </c>
      <c r="Z38" s="336">
        <v>1</v>
      </c>
      <c r="AA38" s="336">
        <v>1</v>
      </c>
      <c r="AB38" s="336" t="s">
        <v>332</v>
      </c>
      <c r="AC38" s="336">
        <v>2</v>
      </c>
      <c r="AD38" s="336">
        <v>2</v>
      </c>
      <c r="AE38" s="336" t="s">
        <v>332</v>
      </c>
      <c r="AF38" s="336">
        <v>1</v>
      </c>
      <c r="AG38" s="336">
        <v>6</v>
      </c>
      <c r="AH38" s="336">
        <v>2</v>
      </c>
      <c r="AI38" s="336">
        <v>1</v>
      </c>
      <c r="AJ38" s="336">
        <v>1</v>
      </c>
      <c r="AK38" s="336" t="s">
        <v>332</v>
      </c>
      <c r="AL38" s="336" t="s">
        <v>332</v>
      </c>
      <c r="AM38" s="340" t="s">
        <v>332</v>
      </c>
      <c r="AN38" s="330"/>
    </row>
    <row r="39" spans="1:40" ht="19.5" customHeight="1">
      <c r="A39" s="98"/>
      <c r="B39" s="331" t="s">
        <v>597</v>
      </c>
      <c r="C39" s="336">
        <v>4</v>
      </c>
      <c r="D39" s="336">
        <v>4</v>
      </c>
      <c r="E39" s="336">
        <v>3</v>
      </c>
      <c r="F39" s="336">
        <v>2</v>
      </c>
      <c r="G39" s="336">
        <v>3</v>
      </c>
      <c r="H39" s="336">
        <v>2</v>
      </c>
      <c r="I39" s="336" t="s">
        <v>332</v>
      </c>
      <c r="J39" s="336" t="s">
        <v>332</v>
      </c>
      <c r="K39" s="336">
        <v>2</v>
      </c>
      <c r="L39" s="336" t="s">
        <v>332</v>
      </c>
      <c r="M39" s="336" t="s">
        <v>332</v>
      </c>
      <c r="N39" s="336" t="s">
        <v>332</v>
      </c>
      <c r="O39" s="336">
        <v>2</v>
      </c>
      <c r="P39" s="336">
        <v>2</v>
      </c>
      <c r="Q39" s="336">
        <v>1</v>
      </c>
      <c r="R39" s="336" t="s">
        <v>332</v>
      </c>
      <c r="S39" s="336" t="s">
        <v>332</v>
      </c>
      <c r="T39" s="337" t="s">
        <v>332</v>
      </c>
      <c r="U39" s="338" t="s">
        <v>332</v>
      </c>
      <c r="V39" s="336">
        <v>2</v>
      </c>
      <c r="W39" s="336" t="s">
        <v>332</v>
      </c>
      <c r="X39" s="336" t="s">
        <v>332</v>
      </c>
      <c r="Y39" s="336" t="s">
        <v>332</v>
      </c>
      <c r="Z39" s="336">
        <v>1</v>
      </c>
      <c r="AA39" s="336">
        <v>2</v>
      </c>
      <c r="AB39" s="336" t="s">
        <v>332</v>
      </c>
      <c r="AC39" s="336">
        <v>1</v>
      </c>
      <c r="AD39" s="336">
        <v>1</v>
      </c>
      <c r="AE39" s="336" t="s">
        <v>332</v>
      </c>
      <c r="AF39" s="336" t="s">
        <v>332</v>
      </c>
      <c r="AG39" s="336">
        <v>4</v>
      </c>
      <c r="AH39" s="336">
        <v>3</v>
      </c>
      <c r="AI39" s="336" t="s">
        <v>332</v>
      </c>
      <c r="AJ39" s="336">
        <v>1</v>
      </c>
      <c r="AK39" s="336" t="s">
        <v>332</v>
      </c>
      <c r="AL39" s="336" t="s">
        <v>332</v>
      </c>
      <c r="AM39" s="340" t="s">
        <v>332</v>
      </c>
      <c r="AN39" s="330"/>
    </row>
    <row r="40" spans="1:40" ht="19.5" customHeight="1">
      <c r="A40" s="98"/>
      <c r="B40" s="331" t="s">
        <v>473</v>
      </c>
      <c r="C40" s="336">
        <v>3</v>
      </c>
      <c r="D40" s="336">
        <v>3</v>
      </c>
      <c r="E40" s="336">
        <v>1</v>
      </c>
      <c r="F40" s="336">
        <v>1</v>
      </c>
      <c r="G40" s="336">
        <v>1</v>
      </c>
      <c r="H40" s="336">
        <v>1</v>
      </c>
      <c r="I40" s="336">
        <v>1</v>
      </c>
      <c r="J40" s="336" t="s">
        <v>332</v>
      </c>
      <c r="K40" s="336">
        <v>1</v>
      </c>
      <c r="L40" s="336" t="s">
        <v>332</v>
      </c>
      <c r="M40" s="336" t="s">
        <v>332</v>
      </c>
      <c r="N40" s="336" t="s">
        <v>332</v>
      </c>
      <c r="O40" s="336">
        <v>1</v>
      </c>
      <c r="P40" s="336">
        <v>2</v>
      </c>
      <c r="Q40" s="336" t="s">
        <v>332</v>
      </c>
      <c r="R40" s="336" t="s">
        <v>332</v>
      </c>
      <c r="S40" s="336" t="s">
        <v>332</v>
      </c>
      <c r="T40" s="337" t="s">
        <v>332</v>
      </c>
      <c r="U40" s="338" t="s">
        <v>332</v>
      </c>
      <c r="V40" s="336" t="s">
        <v>332</v>
      </c>
      <c r="W40" s="336">
        <v>1</v>
      </c>
      <c r="X40" s="336" t="s">
        <v>332</v>
      </c>
      <c r="Y40" s="336" t="s">
        <v>332</v>
      </c>
      <c r="Z40" s="336">
        <v>1</v>
      </c>
      <c r="AA40" s="336">
        <v>1</v>
      </c>
      <c r="AB40" s="336" t="s">
        <v>332</v>
      </c>
      <c r="AC40" s="336">
        <v>1</v>
      </c>
      <c r="AD40" s="336">
        <v>2</v>
      </c>
      <c r="AE40" s="336" t="s">
        <v>332</v>
      </c>
      <c r="AF40" s="336" t="s">
        <v>332</v>
      </c>
      <c r="AG40" s="336">
        <v>1</v>
      </c>
      <c r="AH40" s="336">
        <v>2</v>
      </c>
      <c r="AI40" s="336">
        <v>1</v>
      </c>
      <c r="AJ40" s="336" t="s">
        <v>332</v>
      </c>
      <c r="AK40" s="336" t="s">
        <v>332</v>
      </c>
      <c r="AL40" s="336" t="s">
        <v>332</v>
      </c>
      <c r="AM40" s="340" t="s">
        <v>332</v>
      </c>
      <c r="AN40" s="330"/>
    </row>
    <row r="41" spans="1:40" ht="19.5" customHeight="1">
      <c r="A41" s="98"/>
      <c r="B41" s="331" t="s">
        <v>242</v>
      </c>
      <c r="C41" s="336">
        <v>2</v>
      </c>
      <c r="D41" s="336">
        <v>2</v>
      </c>
      <c r="E41" s="336">
        <v>1</v>
      </c>
      <c r="F41" s="336">
        <v>1</v>
      </c>
      <c r="G41" s="336">
        <v>1</v>
      </c>
      <c r="H41" s="336">
        <v>1</v>
      </c>
      <c r="I41" s="336" t="s">
        <v>332</v>
      </c>
      <c r="J41" s="336" t="s">
        <v>332</v>
      </c>
      <c r="K41" s="336">
        <v>1</v>
      </c>
      <c r="L41" s="336" t="s">
        <v>332</v>
      </c>
      <c r="M41" s="336" t="s">
        <v>332</v>
      </c>
      <c r="N41" s="336">
        <v>1</v>
      </c>
      <c r="O41" s="336">
        <v>1</v>
      </c>
      <c r="P41" s="336">
        <v>2</v>
      </c>
      <c r="Q41" s="336" t="s">
        <v>332</v>
      </c>
      <c r="R41" s="336" t="s">
        <v>332</v>
      </c>
      <c r="S41" s="336" t="s">
        <v>332</v>
      </c>
      <c r="T41" s="337" t="s">
        <v>332</v>
      </c>
      <c r="U41" s="338" t="s">
        <v>332</v>
      </c>
      <c r="V41" s="336" t="s">
        <v>332</v>
      </c>
      <c r="W41" s="336">
        <v>1</v>
      </c>
      <c r="X41" s="336" t="s">
        <v>332</v>
      </c>
      <c r="Y41" s="336" t="s">
        <v>332</v>
      </c>
      <c r="Z41" s="336">
        <v>1</v>
      </c>
      <c r="AA41" s="336">
        <v>1</v>
      </c>
      <c r="AB41" s="336" t="s">
        <v>332</v>
      </c>
      <c r="AC41" s="336" t="s">
        <v>332</v>
      </c>
      <c r="AD41" s="336">
        <v>1</v>
      </c>
      <c r="AE41" s="336" t="s">
        <v>332</v>
      </c>
      <c r="AF41" s="336" t="s">
        <v>332</v>
      </c>
      <c r="AG41" s="336">
        <v>2</v>
      </c>
      <c r="AH41" s="336">
        <v>1</v>
      </c>
      <c r="AI41" s="336">
        <v>1</v>
      </c>
      <c r="AJ41" s="336" t="s">
        <v>332</v>
      </c>
      <c r="AK41" s="336" t="s">
        <v>332</v>
      </c>
      <c r="AL41" s="336" t="s">
        <v>332</v>
      </c>
      <c r="AM41" s="340" t="s">
        <v>332</v>
      </c>
      <c r="AN41" s="330"/>
    </row>
    <row r="42" spans="1:40" ht="19.5" customHeight="1">
      <c r="A42" s="98"/>
      <c r="B42" s="331" t="s">
        <v>243</v>
      </c>
      <c r="C42" s="336">
        <v>2</v>
      </c>
      <c r="D42" s="336">
        <v>2</v>
      </c>
      <c r="E42" s="336" t="s">
        <v>332</v>
      </c>
      <c r="F42" s="336" t="s">
        <v>332</v>
      </c>
      <c r="G42" s="336" t="s">
        <v>332</v>
      </c>
      <c r="H42" s="336">
        <v>2</v>
      </c>
      <c r="I42" s="336" t="s">
        <v>332</v>
      </c>
      <c r="J42" s="336">
        <v>1</v>
      </c>
      <c r="K42" s="336" t="s">
        <v>332</v>
      </c>
      <c r="L42" s="336" t="s">
        <v>332</v>
      </c>
      <c r="M42" s="336" t="s">
        <v>332</v>
      </c>
      <c r="N42" s="336" t="s">
        <v>332</v>
      </c>
      <c r="O42" s="336">
        <v>1</v>
      </c>
      <c r="P42" s="336">
        <v>2</v>
      </c>
      <c r="Q42" s="336" t="s">
        <v>332</v>
      </c>
      <c r="R42" s="336" t="s">
        <v>332</v>
      </c>
      <c r="S42" s="336" t="s">
        <v>332</v>
      </c>
      <c r="T42" s="337" t="s">
        <v>332</v>
      </c>
      <c r="U42" s="338" t="s">
        <v>332</v>
      </c>
      <c r="V42" s="336" t="s">
        <v>332</v>
      </c>
      <c r="W42" s="336">
        <v>1</v>
      </c>
      <c r="X42" s="336" t="s">
        <v>332</v>
      </c>
      <c r="Y42" s="336" t="s">
        <v>332</v>
      </c>
      <c r="Z42" s="336">
        <v>1</v>
      </c>
      <c r="AA42" s="336" t="s">
        <v>332</v>
      </c>
      <c r="AB42" s="336" t="s">
        <v>332</v>
      </c>
      <c r="AC42" s="336" t="s">
        <v>332</v>
      </c>
      <c r="AD42" s="336" t="s">
        <v>332</v>
      </c>
      <c r="AE42" s="336" t="s">
        <v>332</v>
      </c>
      <c r="AF42" s="336" t="s">
        <v>332</v>
      </c>
      <c r="AG42" s="336">
        <v>1</v>
      </c>
      <c r="AH42" s="336">
        <v>1</v>
      </c>
      <c r="AI42" s="336" t="s">
        <v>332</v>
      </c>
      <c r="AJ42" s="336" t="s">
        <v>332</v>
      </c>
      <c r="AK42" s="336" t="s">
        <v>332</v>
      </c>
      <c r="AL42" s="336" t="s">
        <v>332</v>
      </c>
      <c r="AM42" s="340" t="s">
        <v>332</v>
      </c>
      <c r="AN42" s="330"/>
    </row>
    <row r="43" spans="1:40" s="1110" customFormat="1" ht="19.5" customHeight="1">
      <c r="A43" s="347" t="s">
        <v>474</v>
      </c>
      <c r="B43" s="1111"/>
      <c r="C43" s="1112">
        <f aca="true" t="shared" si="6" ref="C43:AM43">SUM(C44:C47)</f>
        <v>14</v>
      </c>
      <c r="D43" s="1112">
        <f t="shared" si="6"/>
        <v>11</v>
      </c>
      <c r="E43" s="1112">
        <f t="shared" si="6"/>
        <v>2</v>
      </c>
      <c r="F43" s="1112">
        <f t="shared" si="6"/>
        <v>6</v>
      </c>
      <c r="G43" s="1112">
        <f t="shared" si="6"/>
        <v>5</v>
      </c>
      <c r="H43" s="1112">
        <f t="shared" si="6"/>
        <v>4</v>
      </c>
      <c r="I43" s="1112">
        <f t="shared" si="6"/>
        <v>0</v>
      </c>
      <c r="J43" s="1112">
        <f t="shared" si="6"/>
        <v>1</v>
      </c>
      <c r="K43" s="1112">
        <f t="shared" si="6"/>
        <v>2</v>
      </c>
      <c r="L43" s="1112">
        <f t="shared" si="6"/>
        <v>0</v>
      </c>
      <c r="M43" s="1112">
        <f t="shared" si="6"/>
        <v>1</v>
      </c>
      <c r="N43" s="1112">
        <f t="shared" si="6"/>
        <v>2</v>
      </c>
      <c r="O43" s="1112">
        <f t="shared" si="6"/>
        <v>10</v>
      </c>
      <c r="P43" s="1112">
        <f t="shared" si="6"/>
        <v>11</v>
      </c>
      <c r="Q43" s="1112">
        <f t="shared" si="6"/>
        <v>0</v>
      </c>
      <c r="R43" s="1112">
        <f t="shared" si="6"/>
        <v>0</v>
      </c>
      <c r="S43" s="1112">
        <f t="shared" si="6"/>
        <v>2</v>
      </c>
      <c r="T43" s="1113">
        <f t="shared" si="6"/>
        <v>0</v>
      </c>
      <c r="U43" s="1114">
        <f t="shared" si="6"/>
        <v>0</v>
      </c>
      <c r="V43" s="1112">
        <f t="shared" si="6"/>
        <v>0</v>
      </c>
      <c r="W43" s="1112">
        <f t="shared" si="6"/>
        <v>1</v>
      </c>
      <c r="X43" s="1112">
        <f t="shared" si="6"/>
        <v>0</v>
      </c>
      <c r="Y43" s="1112">
        <f t="shared" si="6"/>
        <v>0</v>
      </c>
      <c r="Z43" s="1112">
        <f t="shared" si="6"/>
        <v>9</v>
      </c>
      <c r="AA43" s="1112">
        <f t="shared" si="6"/>
        <v>3</v>
      </c>
      <c r="AB43" s="1112">
        <f t="shared" si="6"/>
        <v>0</v>
      </c>
      <c r="AC43" s="1112">
        <f t="shared" si="6"/>
        <v>4</v>
      </c>
      <c r="AD43" s="1112">
        <f t="shared" si="6"/>
        <v>4</v>
      </c>
      <c r="AE43" s="1112">
        <f t="shared" si="6"/>
        <v>0</v>
      </c>
      <c r="AF43" s="1112">
        <f t="shared" si="6"/>
        <v>1</v>
      </c>
      <c r="AG43" s="1112">
        <f t="shared" si="6"/>
        <v>10</v>
      </c>
      <c r="AH43" s="1112">
        <f t="shared" si="6"/>
        <v>6</v>
      </c>
      <c r="AI43" s="1112">
        <f t="shared" si="6"/>
        <v>5</v>
      </c>
      <c r="AJ43" s="1112">
        <f t="shared" si="6"/>
        <v>4</v>
      </c>
      <c r="AK43" s="1112">
        <f t="shared" si="6"/>
        <v>1</v>
      </c>
      <c r="AL43" s="1112">
        <f t="shared" si="6"/>
        <v>1</v>
      </c>
      <c r="AM43" s="1115">
        <f t="shared" si="6"/>
        <v>2</v>
      </c>
      <c r="AN43" s="1109"/>
    </row>
    <row r="44" spans="1:40" ht="19.5" customHeight="1">
      <c r="A44" s="98"/>
      <c r="B44" s="331" t="s">
        <v>475</v>
      </c>
      <c r="C44" s="336">
        <v>1</v>
      </c>
      <c r="D44" s="336">
        <v>1</v>
      </c>
      <c r="E44" s="336" t="s">
        <v>332</v>
      </c>
      <c r="F44" s="336" t="s">
        <v>332</v>
      </c>
      <c r="G44" s="336" t="s">
        <v>332</v>
      </c>
      <c r="H44" s="336">
        <v>1</v>
      </c>
      <c r="I44" s="336" t="s">
        <v>332</v>
      </c>
      <c r="J44" s="336">
        <v>1</v>
      </c>
      <c r="K44" s="336" t="s">
        <v>332</v>
      </c>
      <c r="L44" s="336" t="s">
        <v>332</v>
      </c>
      <c r="M44" s="336" t="s">
        <v>332</v>
      </c>
      <c r="N44" s="336" t="s">
        <v>332</v>
      </c>
      <c r="O44" s="336">
        <v>1</v>
      </c>
      <c r="P44" s="336">
        <v>1</v>
      </c>
      <c r="Q44" s="336" t="s">
        <v>332</v>
      </c>
      <c r="R44" s="336" t="s">
        <v>332</v>
      </c>
      <c r="S44" s="336" t="s">
        <v>332</v>
      </c>
      <c r="T44" s="337" t="s">
        <v>332</v>
      </c>
      <c r="U44" s="338" t="s">
        <v>332</v>
      </c>
      <c r="V44" s="336" t="s">
        <v>332</v>
      </c>
      <c r="W44" s="336">
        <v>1</v>
      </c>
      <c r="X44" s="336" t="s">
        <v>332</v>
      </c>
      <c r="Y44" s="336" t="s">
        <v>332</v>
      </c>
      <c r="Z44" s="336">
        <v>1</v>
      </c>
      <c r="AA44" s="336">
        <v>1</v>
      </c>
      <c r="AB44" s="336" t="s">
        <v>332</v>
      </c>
      <c r="AC44" s="336">
        <v>1</v>
      </c>
      <c r="AD44" s="336">
        <v>1</v>
      </c>
      <c r="AE44" s="336" t="s">
        <v>332</v>
      </c>
      <c r="AF44" s="336" t="s">
        <v>332</v>
      </c>
      <c r="AG44" s="336">
        <v>1</v>
      </c>
      <c r="AH44" s="336">
        <v>1</v>
      </c>
      <c r="AI44" s="336" t="s">
        <v>332</v>
      </c>
      <c r="AJ44" s="336" t="s">
        <v>332</v>
      </c>
      <c r="AK44" s="336" t="s">
        <v>332</v>
      </c>
      <c r="AL44" s="336" t="s">
        <v>332</v>
      </c>
      <c r="AM44" s="340" t="s">
        <v>332</v>
      </c>
      <c r="AN44" s="330"/>
    </row>
    <row r="45" spans="1:40" ht="19.5" customHeight="1">
      <c r="A45" s="98"/>
      <c r="B45" s="366" t="s">
        <v>334</v>
      </c>
      <c r="C45" s="336">
        <v>8</v>
      </c>
      <c r="D45" s="336">
        <v>5</v>
      </c>
      <c r="E45" s="336">
        <v>2</v>
      </c>
      <c r="F45" s="336">
        <v>4</v>
      </c>
      <c r="G45" s="336">
        <v>4</v>
      </c>
      <c r="H45" s="336">
        <v>2</v>
      </c>
      <c r="I45" s="336" t="s">
        <v>332</v>
      </c>
      <c r="J45" s="336" t="s">
        <v>332</v>
      </c>
      <c r="K45" s="336">
        <v>2</v>
      </c>
      <c r="L45" s="336" t="s">
        <v>332</v>
      </c>
      <c r="M45" s="336" t="s">
        <v>332</v>
      </c>
      <c r="N45" s="336">
        <v>1</v>
      </c>
      <c r="O45" s="336">
        <v>5</v>
      </c>
      <c r="P45" s="336">
        <v>7</v>
      </c>
      <c r="Q45" s="336" t="s">
        <v>332</v>
      </c>
      <c r="R45" s="336" t="s">
        <v>332</v>
      </c>
      <c r="S45" s="336" t="s">
        <v>332</v>
      </c>
      <c r="T45" s="337" t="s">
        <v>332</v>
      </c>
      <c r="U45" s="338" t="s">
        <v>332</v>
      </c>
      <c r="V45" s="336" t="s">
        <v>332</v>
      </c>
      <c r="W45" s="336" t="s">
        <v>332</v>
      </c>
      <c r="X45" s="336" t="s">
        <v>332</v>
      </c>
      <c r="Y45" s="336" t="s">
        <v>332</v>
      </c>
      <c r="Z45" s="336">
        <v>6</v>
      </c>
      <c r="AA45" s="336">
        <v>1</v>
      </c>
      <c r="AB45" s="336" t="s">
        <v>332</v>
      </c>
      <c r="AC45" s="336">
        <v>2</v>
      </c>
      <c r="AD45" s="336">
        <v>1</v>
      </c>
      <c r="AE45" s="336" t="s">
        <v>332</v>
      </c>
      <c r="AF45" s="336">
        <v>1</v>
      </c>
      <c r="AG45" s="336">
        <v>7</v>
      </c>
      <c r="AH45" s="336">
        <v>4</v>
      </c>
      <c r="AI45" s="336">
        <v>3</v>
      </c>
      <c r="AJ45" s="336">
        <v>1</v>
      </c>
      <c r="AK45" s="336" t="s">
        <v>332</v>
      </c>
      <c r="AL45" s="336" t="s">
        <v>332</v>
      </c>
      <c r="AM45" s="340" t="s">
        <v>332</v>
      </c>
      <c r="AN45" s="330"/>
    </row>
    <row r="46" spans="1:40" ht="19.5" customHeight="1">
      <c r="A46" s="98"/>
      <c r="B46" s="331" t="s">
        <v>335</v>
      </c>
      <c r="C46" s="336">
        <v>1</v>
      </c>
      <c r="D46" s="336">
        <v>1</v>
      </c>
      <c r="E46" s="336" t="s">
        <v>332</v>
      </c>
      <c r="F46" s="336">
        <v>1</v>
      </c>
      <c r="G46" s="336" t="s">
        <v>332</v>
      </c>
      <c r="H46" s="336" t="s">
        <v>332</v>
      </c>
      <c r="I46" s="336" t="s">
        <v>332</v>
      </c>
      <c r="J46" s="336" t="s">
        <v>332</v>
      </c>
      <c r="K46" s="336" t="s">
        <v>332</v>
      </c>
      <c r="L46" s="336" t="s">
        <v>332</v>
      </c>
      <c r="M46" s="336" t="s">
        <v>332</v>
      </c>
      <c r="N46" s="336" t="s">
        <v>332</v>
      </c>
      <c r="O46" s="336">
        <v>1</v>
      </c>
      <c r="P46" s="336">
        <v>1</v>
      </c>
      <c r="Q46" s="336" t="s">
        <v>332</v>
      </c>
      <c r="R46" s="336" t="s">
        <v>332</v>
      </c>
      <c r="S46" s="336" t="s">
        <v>332</v>
      </c>
      <c r="T46" s="337" t="s">
        <v>332</v>
      </c>
      <c r="U46" s="338" t="s">
        <v>332</v>
      </c>
      <c r="V46" s="336" t="s">
        <v>332</v>
      </c>
      <c r="W46" s="336" t="s">
        <v>332</v>
      </c>
      <c r="X46" s="336" t="s">
        <v>332</v>
      </c>
      <c r="Y46" s="336" t="s">
        <v>332</v>
      </c>
      <c r="Z46" s="336" t="s">
        <v>332</v>
      </c>
      <c r="AA46" s="336" t="s">
        <v>332</v>
      </c>
      <c r="AB46" s="336" t="s">
        <v>332</v>
      </c>
      <c r="AC46" s="336" t="s">
        <v>332</v>
      </c>
      <c r="AD46" s="336" t="s">
        <v>332</v>
      </c>
      <c r="AE46" s="336" t="s">
        <v>332</v>
      </c>
      <c r="AF46" s="336" t="s">
        <v>332</v>
      </c>
      <c r="AG46" s="336">
        <v>1</v>
      </c>
      <c r="AH46" s="336">
        <v>1</v>
      </c>
      <c r="AI46" s="336">
        <v>1</v>
      </c>
      <c r="AJ46" s="336">
        <v>1</v>
      </c>
      <c r="AK46" s="336" t="s">
        <v>332</v>
      </c>
      <c r="AL46" s="336" t="s">
        <v>332</v>
      </c>
      <c r="AM46" s="340">
        <v>1</v>
      </c>
      <c r="AN46" s="330"/>
    </row>
    <row r="47" spans="1:40" ht="19.5" customHeight="1">
      <c r="A47" s="98"/>
      <c r="B47" s="331" t="s">
        <v>336</v>
      </c>
      <c r="C47" s="336">
        <v>4</v>
      </c>
      <c r="D47" s="336">
        <v>4</v>
      </c>
      <c r="E47" s="336" t="s">
        <v>332</v>
      </c>
      <c r="F47" s="336">
        <v>1</v>
      </c>
      <c r="G47" s="336">
        <v>1</v>
      </c>
      <c r="H47" s="336">
        <v>1</v>
      </c>
      <c r="I47" s="336" t="s">
        <v>332</v>
      </c>
      <c r="J47" s="336" t="s">
        <v>332</v>
      </c>
      <c r="K47" s="336" t="s">
        <v>332</v>
      </c>
      <c r="L47" s="336" t="s">
        <v>332</v>
      </c>
      <c r="M47" s="336">
        <v>1</v>
      </c>
      <c r="N47" s="336">
        <v>1</v>
      </c>
      <c r="O47" s="336">
        <v>3</v>
      </c>
      <c r="P47" s="336">
        <v>2</v>
      </c>
      <c r="Q47" s="336" t="s">
        <v>332</v>
      </c>
      <c r="R47" s="336" t="s">
        <v>332</v>
      </c>
      <c r="S47" s="336">
        <v>2</v>
      </c>
      <c r="T47" s="337" t="s">
        <v>332</v>
      </c>
      <c r="U47" s="338" t="s">
        <v>332</v>
      </c>
      <c r="V47" s="336" t="s">
        <v>332</v>
      </c>
      <c r="W47" s="336" t="s">
        <v>332</v>
      </c>
      <c r="X47" s="336" t="s">
        <v>332</v>
      </c>
      <c r="Y47" s="336" t="s">
        <v>332</v>
      </c>
      <c r="Z47" s="336">
        <v>2</v>
      </c>
      <c r="AA47" s="336">
        <v>1</v>
      </c>
      <c r="AB47" s="336" t="s">
        <v>332</v>
      </c>
      <c r="AC47" s="336">
        <v>1</v>
      </c>
      <c r="AD47" s="336">
        <v>2</v>
      </c>
      <c r="AE47" s="336" t="s">
        <v>332</v>
      </c>
      <c r="AF47" s="336" t="s">
        <v>332</v>
      </c>
      <c r="AG47" s="336">
        <v>1</v>
      </c>
      <c r="AH47" s="336" t="s">
        <v>332</v>
      </c>
      <c r="AI47" s="336">
        <v>1</v>
      </c>
      <c r="AJ47" s="336">
        <v>2</v>
      </c>
      <c r="AK47" s="336">
        <v>1</v>
      </c>
      <c r="AL47" s="336">
        <v>1</v>
      </c>
      <c r="AM47" s="340">
        <v>1</v>
      </c>
      <c r="AN47" s="330"/>
    </row>
    <row r="48" spans="1:52" s="1110" customFormat="1" ht="19.5" customHeight="1">
      <c r="A48" s="347" t="s">
        <v>574</v>
      </c>
      <c r="B48" s="1111"/>
      <c r="C48" s="1112">
        <f aca="true" t="shared" si="7" ref="C48:AM48">SUM(C49:C51)</f>
        <v>8</v>
      </c>
      <c r="D48" s="1112">
        <f t="shared" si="7"/>
        <v>8</v>
      </c>
      <c r="E48" s="1112">
        <f t="shared" si="7"/>
        <v>5</v>
      </c>
      <c r="F48" s="1112">
        <f t="shared" si="7"/>
        <v>5</v>
      </c>
      <c r="G48" s="1112">
        <f t="shared" si="7"/>
        <v>5</v>
      </c>
      <c r="H48" s="1112">
        <f t="shared" si="7"/>
        <v>5</v>
      </c>
      <c r="I48" s="1112">
        <f t="shared" si="7"/>
        <v>3</v>
      </c>
      <c r="J48" s="1112">
        <f t="shared" si="7"/>
        <v>3</v>
      </c>
      <c r="K48" s="1112">
        <f t="shared" si="7"/>
        <v>2</v>
      </c>
      <c r="L48" s="1112">
        <f t="shared" si="7"/>
        <v>0</v>
      </c>
      <c r="M48" s="1112">
        <f t="shared" si="7"/>
        <v>2</v>
      </c>
      <c r="N48" s="1112">
        <f t="shared" si="7"/>
        <v>2</v>
      </c>
      <c r="O48" s="1112">
        <f t="shared" si="7"/>
        <v>6</v>
      </c>
      <c r="P48" s="1112">
        <f t="shared" si="7"/>
        <v>4</v>
      </c>
      <c r="Q48" s="1112">
        <f t="shared" si="7"/>
        <v>1</v>
      </c>
      <c r="R48" s="1112">
        <f t="shared" si="7"/>
        <v>0</v>
      </c>
      <c r="S48" s="1112">
        <f t="shared" si="7"/>
        <v>3</v>
      </c>
      <c r="T48" s="1113">
        <f t="shared" si="7"/>
        <v>0</v>
      </c>
      <c r="U48" s="1114">
        <f t="shared" si="7"/>
        <v>2</v>
      </c>
      <c r="V48" s="1112">
        <f t="shared" si="7"/>
        <v>0</v>
      </c>
      <c r="W48" s="1112">
        <f t="shared" si="7"/>
        <v>2</v>
      </c>
      <c r="X48" s="1112">
        <f t="shared" si="7"/>
        <v>0</v>
      </c>
      <c r="Y48" s="1112">
        <f t="shared" si="7"/>
        <v>0</v>
      </c>
      <c r="Z48" s="1112">
        <f t="shared" si="7"/>
        <v>4</v>
      </c>
      <c r="AA48" s="1112">
        <f t="shared" si="7"/>
        <v>3</v>
      </c>
      <c r="AB48" s="1112">
        <f t="shared" si="7"/>
        <v>1</v>
      </c>
      <c r="AC48" s="1112">
        <f t="shared" si="7"/>
        <v>5</v>
      </c>
      <c r="AD48" s="1112">
        <f t="shared" si="7"/>
        <v>4</v>
      </c>
      <c r="AE48" s="1112">
        <f t="shared" si="7"/>
        <v>0</v>
      </c>
      <c r="AF48" s="1112">
        <f t="shared" si="7"/>
        <v>1</v>
      </c>
      <c r="AG48" s="1112">
        <f t="shared" si="7"/>
        <v>6</v>
      </c>
      <c r="AH48" s="1112">
        <f t="shared" si="7"/>
        <v>5</v>
      </c>
      <c r="AI48" s="1112">
        <f t="shared" si="7"/>
        <v>2</v>
      </c>
      <c r="AJ48" s="1112">
        <f t="shared" si="7"/>
        <v>1</v>
      </c>
      <c r="AK48" s="1112">
        <f t="shared" si="7"/>
        <v>1</v>
      </c>
      <c r="AL48" s="1112">
        <f t="shared" si="7"/>
        <v>0</v>
      </c>
      <c r="AM48" s="1115">
        <f t="shared" si="7"/>
        <v>2</v>
      </c>
      <c r="AN48" s="1109"/>
      <c r="AO48" s="1119"/>
      <c r="AP48" s="1119"/>
      <c r="AQ48" s="1119"/>
      <c r="AR48" s="1119"/>
      <c r="AS48" s="1119"/>
      <c r="AT48" s="1119"/>
      <c r="AU48" s="1119"/>
      <c r="AV48" s="1119"/>
      <c r="AW48" s="1119"/>
      <c r="AX48" s="1119"/>
      <c r="AY48" s="1119"/>
      <c r="AZ48" s="1119"/>
    </row>
    <row r="49" spans="1:52" ht="19.5" customHeight="1">
      <c r="A49" s="98"/>
      <c r="B49" s="331" t="s">
        <v>598</v>
      </c>
      <c r="C49" s="336">
        <v>4</v>
      </c>
      <c r="D49" s="336">
        <v>4</v>
      </c>
      <c r="E49" s="336">
        <v>2</v>
      </c>
      <c r="F49" s="336">
        <v>2</v>
      </c>
      <c r="G49" s="336">
        <v>2</v>
      </c>
      <c r="H49" s="336">
        <v>3</v>
      </c>
      <c r="I49" s="336">
        <v>2</v>
      </c>
      <c r="J49" s="336">
        <v>3</v>
      </c>
      <c r="K49" s="336">
        <v>1</v>
      </c>
      <c r="L49" s="336" t="s">
        <v>332</v>
      </c>
      <c r="M49" s="336">
        <v>1</v>
      </c>
      <c r="N49" s="336">
        <v>1</v>
      </c>
      <c r="O49" s="336">
        <v>3</v>
      </c>
      <c r="P49" s="336">
        <v>2</v>
      </c>
      <c r="Q49" s="336" t="s">
        <v>332</v>
      </c>
      <c r="R49" s="336" t="s">
        <v>332</v>
      </c>
      <c r="S49" s="336">
        <v>1</v>
      </c>
      <c r="T49" s="337" t="s">
        <v>332</v>
      </c>
      <c r="U49" s="338" t="s">
        <v>332</v>
      </c>
      <c r="V49" s="336" t="s">
        <v>332</v>
      </c>
      <c r="W49" s="336" t="s">
        <v>332</v>
      </c>
      <c r="X49" s="336" t="s">
        <v>332</v>
      </c>
      <c r="Y49" s="336" t="s">
        <v>332</v>
      </c>
      <c r="Z49" s="336">
        <v>2</v>
      </c>
      <c r="AA49" s="336">
        <v>1</v>
      </c>
      <c r="AB49" s="336">
        <v>1</v>
      </c>
      <c r="AC49" s="336">
        <v>3</v>
      </c>
      <c r="AD49" s="336">
        <v>2</v>
      </c>
      <c r="AE49" s="336" t="s">
        <v>332</v>
      </c>
      <c r="AF49" s="336" t="s">
        <v>332</v>
      </c>
      <c r="AG49" s="336">
        <v>3</v>
      </c>
      <c r="AH49" s="336">
        <v>3</v>
      </c>
      <c r="AI49" s="336">
        <v>1</v>
      </c>
      <c r="AJ49" s="336" t="s">
        <v>332</v>
      </c>
      <c r="AK49" s="336" t="s">
        <v>332</v>
      </c>
      <c r="AL49" s="336" t="s">
        <v>332</v>
      </c>
      <c r="AM49" s="340" t="s">
        <v>332</v>
      </c>
      <c r="AN49" s="330"/>
      <c r="AO49" s="455"/>
      <c r="AP49" s="455"/>
      <c r="AQ49" s="455"/>
      <c r="AR49" s="455"/>
      <c r="AS49" s="455"/>
      <c r="AT49" s="455"/>
      <c r="AU49" s="455"/>
      <c r="AV49" s="455"/>
      <c r="AW49" s="455"/>
      <c r="AX49" s="455"/>
      <c r="AY49" s="455"/>
      <c r="AZ49" s="455"/>
    </row>
    <row r="50" spans="1:52" ht="19.5" customHeight="1">
      <c r="A50" s="98"/>
      <c r="B50" s="331" t="s">
        <v>599</v>
      </c>
      <c r="C50" s="336">
        <v>3</v>
      </c>
      <c r="D50" s="336">
        <v>3</v>
      </c>
      <c r="E50" s="336">
        <v>3</v>
      </c>
      <c r="F50" s="336">
        <v>3</v>
      </c>
      <c r="G50" s="336">
        <v>3</v>
      </c>
      <c r="H50" s="336">
        <v>2</v>
      </c>
      <c r="I50" s="336">
        <v>1</v>
      </c>
      <c r="J50" s="336" t="s">
        <v>332</v>
      </c>
      <c r="K50" s="336">
        <v>1</v>
      </c>
      <c r="L50" s="336" t="s">
        <v>332</v>
      </c>
      <c r="M50" s="336">
        <v>1</v>
      </c>
      <c r="N50" s="336" t="s">
        <v>332</v>
      </c>
      <c r="O50" s="336">
        <v>3</v>
      </c>
      <c r="P50" s="336">
        <v>2</v>
      </c>
      <c r="Q50" s="336">
        <v>1</v>
      </c>
      <c r="R50" s="336" t="s">
        <v>332</v>
      </c>
      <c r="S50" s="336">
        <v>2</v>
      </c>
      <c r="T50" s="337" t="s">
        <v>332</v>
      </c>
      <c r="U50" s="338">
        <v>2</v>
      </c>
      <c r="V50" s="336" t="s">
        <v>332</v>
      </c>
      <c r="W50" s="336">
        <v>2</v>
      </c>
      <c r="X50" s="336" t="s">
        <v>332</v>
      </c>
      <c r="Y50" s="336" t="s">
        <v>332</v>
      </c>
      <c r="Z50" s="336">
        <v>2</v>
      </c>
      <c r="AA50" s="336">
        <v>2</v>
      </c>
      <c r="AB50" s="336" t="s">
        <v>332</v>
      </c>
      <c r="AC50" s="336">
        <v>2</v>
      </c>
      <c r="AD50" s="336">
        <v>2</v>
      </c>
      <c r="AE50" s="336" t="s">
        <v>332</v>
      </c>
      <c r="AF50" s="336">
        <v>1</v>
      </c>
      <c r="AG50" s="336">
        <v>2</v>
      </c>
      <c r="AH50" s="336">
        <v>2</v>
      </c>
      <c r="AI50" s="336">
        <v>1</v>
      </c>
      <c r="AJ50" s="336">
        <v>1</v>
      </c>
      <c r="AK50" s="336">
        <v>1</v>
      </c>
      <c r="AL50" s="336" t="s">
        <v>332</v>
      </c>
      <c r="AM50" s="340">
        <v>2</v>
      </c>
      <c r="AN50" s="330"/>
      <c r="AO50" s="455"/>
      <c r="AP50" s="455"/>
      <c r="AQ50" s="455"/>
      <c r="AR50" s="455"/>
      <c r="AS50" s="455"/>
      <c r="AT50" s="455"/>
      <c r="AU50" s="455"/>
      <c r="AV50" s="455"/>
      <c r="AW50" s="455"/>
      <c r="AX50" s="455"/>
      <c r="AY50" s="455"/>
      <c r="AZ50" s="455"/>
    </row>
    <row r="51" spans="1:52" ht="19.5" customHeight="1">
      <c r="A51" s="98"/>
      <c r="B51" s="331" t="s">
        <v>600</v>
      </c>
      <c r="C51" s="336">
        <v>1</v>
      </c>
      <c r="D51" s="336">
        <v>1</v>
      </c>
      <c r="E51" s="336" t="s">
        <v>332</v>
      </c>
      <c r="F51" s="336" t="s">
        <v>332</v>
      </c>
      <c r="G51" s="336" t="s">
        <v>332</v>
      </c>
      <c r="H51" s="336" t="s">
        <v>332</v>
      </c>
      <c r="I51" s="336" t="s">
        <v>332</v>
      </c>
      <c r="J51" s="336" t="s">
        <v>332</v>
      </c>
      <c r="K51" s="336" t="s">
        <v>332</v>
      </c>
      <c r="L51" s="336" t="s">
        <v>332</v>
      </c>
      <c r="M51" s="336" t="s">
        <v>332</v>
      </c>
      <c r="N51" s="336">
        <v>1</v>
      </c>
      <c r="O51" s="336" t="s">
        <v>332</v>
      </c>
      <c r="P51" s="336" t="s">
        <v>332</v>
      </c>
      <c r="Q51" s="336" t="s">
        <v>332</v>
      </c>
      <c r="R51" s="336" t="s">
        <v>332</v>
      </c>
      <c r="S51" s="336" t="s">
        <v>332</v>
      </c>
      <c r="T51" s="337" t="s">
        <v>332</v>
      </c>
      <c r="U51" s="338" t="s">
        <v>332</v>
      </c>
      <c r="V51" s="336" t="s">
        <v>332</v>
      </c>
      <c r="W51" s="336" t="s">
        <v>332</v>
      </c>
      <c r="X51" s="336" t="s">
        <v>332</v>
      </c>
      <c r="Y51" s="336" t="s">
        <v>332</v>
      </c>
      <c r="Z51" s="336" t="s">
        <v>332</v>
      </c>
      <c r="AA51" s="336" t="s">
        <v>332</v>
      </c>
      <c r="AB51" s="336" t="s">
        <v>332</v>
      </c>
      <c r="AC51" s="336" t="s">
        <v>332</v>
      </c>
      <c r="AD51" s="336" t="s">
        <v>332</v>
      </c>
      <c r="AE51" s="336" t="s">
        <v>332</v>
      </c>
      <c r="AF51" s="336" t="s">
        <v>332</v>
      </c>
      <c r="AG51" s="336">
        <v>1</v>
      </c>
      <c r="AH51" s="336" t="s">
        <v>332</v>
      </c>
      <c r="AI51" s="336" t="s">
        <v>332</v>
      </c>
      <c r="AJ51" s="336" t="s">
        <v>332</v>
      </c>
      <c r="AK51" s="336" t="s">
        <v>332</v>
      </c>
      <c r="AL51" s="336" t="s">
        <v>332</v>
      </c>
      <c r="AM51" s="340" t="s">
        <v>332</v>
      </c>
      <c r="AN51" s="330"/>
      <c r="AO51" s="455"/>
      <c r="AP51" s="455"/>
      <c r="AQ51" s="455"/>
      <c r="AR51" s="455"/>
      <c r="AS51" s="455"/>
      <c r="AT51" s="455"/>
      <c r="AU51" s="455"/>
      <c r="AV51" s="455"/>
      <c r="AW51" s="455"/>
      <c r="AX51" s="455"/>
      <c r="AY51" s="455"/>
      <c r="AZ51" s="455"/>
    </row>
    <row r="52" spans="1:40" s="1110" customFormat="1" ht="19.5" customHeight="1">
      <c r="A52" s="367" t="s">
        <v>575</v>
      </c>
      <c r="B52" s="1120"/>
      <c r="C52" s="1121">
        <f aca="true" t="shared" si="8" ref="C52:AM52">SUM(C53:C55)</f>
        <v>2</v>
      </c>
      <c r="D52" s="1121">
        <f t="shared" si="8"/>
        <v>2</v>
      </c>
      <c r="E52" s="1121">
        <f t="shared" si="8"/>
        <v>1</v>
      </c>
      <c r="F52" s="1121">
        <f t="shared" si="8"/>
        <v>1</v>
      </c>
      <c r="G52" s="1121">
        <f t="shared" si="8"/>
        <v>1</v>
      </c>
      <c r="H52" s="1121">
        <f t="shared" si="8"/>
        <v>1</v>
      </c>
      <c r="I52" s="1121">
        <f t="shared" si="8"/>
        <v>1</v>
      </c>
      <c r="J52" s="1121">
        <f t="shared" si="8"/>
        <v>1</v>
      </c>
      <c r="K52" s="1121">
        <f t="shared" si="8"/>
        <v>0</v>
      </c>
      <c r="L52" s="1121">
        <f t="shared" si="8"/>
        <v>1</v>
      </c>
      <c r="M52" s="1121">
        <f t="shared" si="8"/>
        <v>0</v>
      </c>
      <c r="N52" s="1121">
        <f t="shared" si="8"/>
        <v>0</v>
      </c>
      <c r="O52" s="1121">
        <f t="shared" si="8"/>
        <v>1</v>
      </c>
      <c r="P52" s="1121">
        <f t="shared" si="8"/>
        <v>1</v>
      </c>
      <c r="Q52" s="1121">
        <f t="shared" si="8"/>
        <v>0</v>
      </c>
      <c r="R52" s="1121">
        <f t="shared" si="8"/>
        <v>0</v>
      </c>
      <c r="S52" s="1121">
        <f t="shared" si="8"/>
        <v>0</v>
      </c>
      <c r="T52" s="1122">
        <f t="shared" si="8"/>
        <v>0</v>
      </c>
      <c r="U52" s="1123">
        <f t="shared" si="8"/>
        <v>0</v>
      </c>
      <c r="V52" s="1121">
        <f t="shared" si="8"/>
        <v>0</v>
      </c>
      <c r="W52" s="1121">
        <f t="shared" si="8"/>
        <v>1</v>
      </c>
      <c r="X52" s="1121">
        <f t="shared" si="8"/>
        <v>0</v>
      </c>
      <c r="Y52" s="1121">
        <f t="shared" si="8"/>
        <v>0</v>
      </c>
      <c r="Z52" s="1121">
        <f t="shared" si="8"/>
        <v>1</v>
      </c>
      <c r="AA52" s="1121">
        <f t="shared" si="8"/>
        <v>1</v>
      </c>
      <c r="AB52" s="1121">
        <f t="shared" si="8"/>
        <v>0</v>
      </c>
      <c r="AC52" s="1121">
        <f t="shared" si="8"/>
        <v>1</v>
      </c>
      <c r="AD52" s="1121">
        <f t="shared" si="8"/>
        <v>0</v>
      </c>
      <c r="AE52" s="1121">
        <f t="shared" si="8"/>
        <v>0</v>
      </c>
      <c r="AF52" s="1121">
        <f t="shared" si="8"/>
        <v>1</v>
      </c>
      <c r="AG52" s="1121">
        <f t="shared" si="8"/>
        <v>1</v>
      </c>
      <c r="AH52" s="1121">
        <f t="shared" si="8"/>
        <v>0</v>
      </c>
      <c r="AI52" s="1121">
        <f t="shared" si="8"/>
        <v>1</v>
      </c>
      <c r="AJ52" s="1121">
        <f t="shared" si="8"/>
        <v>1</v>
      </c>
      <c r="AK52" s="1121">
        <f t="shared" si="8"/>
        <v>0</v>
      </c>
      <c r="AL52" s="1121">
        <f t="shared" si="8"/>
        <v>0</v>
      </c>
      <c r="AM52" s="1124">
        <f t="shared" si="8"/>
        <v>0</v>
      </c>
      <c r="AN52" s="1109"/>
    </row>
    <row r="53" spans="1:40" ht="19.5" customHeight="1">
      <c r="A53" s="98"/>
      <c r="B53" s="331" t="s">
        <v>244</v>
      </c>
      <c r="C53" s="336" t="s">
        <v>332</v>
      </c>
      <c r="D53" s="336" t="s">
        <v>332</v>
      </c>
      <c r="E53" s="336" t="s">
        <v>332</v>
      </c>
      <c r="F53" s="336" t="s">
        <v>332</v>
      </c>
      <c r="G53" s="336" t="s">
        <v>332</v>
      </c>
      <c r="H53" s="336" t="s">
        <v>332</v>
      </c>
      <c r="I53" s="336" t="s">
        <v>332</v>
      </c>
      <c r="J53" s="336" t="s">
        <v>332</v>
      </c>
      <c r="K53" s="336" t="s">
        <v>332</v>
      </c>
      <c r="L53" s="336" t="s">
        <v>332</v>
      </c>
      <c r="M53" s="336" t="s">
        <v>332</v>
      </c>
      <c r="N53" s="336" t="s">
        <v>332</v>
      </c>
      <c r="O53" s="336" t="s">
        <v>332</v>
      </c>
      <c r="P53" s="336" t="s">
        <v>332</v>
      </c>
      <c r="Q53" s="336" t="s">
        <v>332</v>
      </c>
      <c r="R53" s="336" t="s">
        <v>332</v>
      </c>
      <c r="S53" s="336" t="s">
        <v>332</v>
      </c>
      <c r="T53" s="337" t="s">
        <v>332</v>
      </c>
      <c r="U53" s="338" t="s">
        <v>332</v>
      </c>
      <c r="V53" s="336" t="s">
        <v>332</v>
      </c>
      <c r="W53" s="336" t="s">
        <v>332</v>
      </c>
      <c r="X53" s="336" t="s">
        <v>332</v>
      </c>
      <c r="Y53" s="336" t="s">
        <v>332</v>
      </c>
      <c r="Z53" s="336" t="s">
        <v>332</v>
      </c>
      <c r="AA53" s="336" t="s">
        <v>332</v>
      </c>
      <c r="AB53" s="336" t="s">
        <v>332</v>
      </c>
      <c r="AC53" s="336" t="s">
        <v>332</v>
      </c>
      <c r="AD53" s="336" t="s">
        <v>332</v>
      </c>
      <c r="AE53" s="336" t="s">
        <v>332</v>
      </c>
      <c r="AF53" s="336" t="s">
        <v>332</v>
      </c>
      <c r="AG53" s="336" t="s">
        <v>332</v>
      </c>
      <c r="AH53" s="336" t="s">
        <v>332</v>
      </c>
      <c r="AI53" s="336" t="s">
        <v>332</v>
      </c>
      <c r="AJ53" s="336" t="s">
        <v>332</v>
      </c>
      <c r="AK53" s="336" t="s">
        <v>332</v>
      </c>
      <c r="AL53" s="336" t="s">
        <v>332</v>
      </c>
      <c r="AM53" s="340" t="s">
        <v>332</v>
      </c>
      <c r="AN53" s="330"/>
    </row>
    <row r="54" spans="1:40" ht="19.5" customHeight="1">
      <c r="A54" s="98"/>
      <c r="B54" s="331" t="s">
        <v>245</v>
      </c>
      <c r="C54" s="336">
        <v>1</v>
      </c>
      <c r="D54" s="336">
        <v>1</v>
      </c>
      <c r="E54" s="336" t="s">
        <v>332</v>
      </c>
      <c r="F54" s="336" t="s">
        <v>332</v>
      </c>
      <c r="G54" s="336" t="s">
        <v>332</v>
      </c>
      <c r="H54" s="336" t="s">
        <v>332</v>
      </c>
      <c r="I54" s="336" t="s">
        <v>332</v>
      </c>
      <c r="J54" s="336" t="s">
        <v>332</v>
      </c>
      <c r="K54" s="336" t="s">
        <v>332</v>
      </c>
      <c r="L54" s="336" t="s">
        <v>332</v>
      </c>
      <c r="M54" s="336" t="s">
        <v>332</v>
      </c>
      <c r="N54" s="336" t="s">
        <v>332</v>
      </c>
      <c r="O54" s="336" t="s">
        <v>332</v>
      </c>
      <c r="P54" s="336" t="s">
        <v>332</v>
      </c>
      <c r="Q54" s="336" t="s">
        <v>332</v>
      </c>
      <c r="R54" s="336" t="s">
        <v>332</v>
      </c>
      <c r="S54" s="336" t="s">
        <v>332</v>
      </c>
      <c r="T54" s="337" t="s">
        <v>332</v>
      </c>
      <c r="U54" s="338" t="s">
        <v>332</v>
      </c>
      <c r="V54" s="336" t="s">
        <v>332</v>
      </c>
      <c r="W54" s="336" t="s">
        <v>332</v>
      </c>
      <c r="X54" s="336" t="s">
        <v>332</v>
      </c>
      <c r="Y54" s="336" t="s">
        <v>332</v>
      </c>
      <c r="Z54" s="336" t="s">
        <v>332</v>
      </c>
      <c r="AA54" s="336" t="s">
        <v>332</v>
      </c>
      <c r="AB54" s="336" t="s">
        <v>332</v>
      </c>
      <c r="AC54" s="336">
        <v>1</v>
      </c>
      <c r="AD54" s="336" t="s">
        <v>332</v>
      </c>
      <c r="AE54" s="336" t="s">
        <v>332</v>
      </c>
      <c r="AF54" s="336" t="s">
        <v>332</v>
      </c>
      <c r="AG54" s="336" t="s">
        <v>332</v>
      </c>
      <c r="AH54" s="336" t="s">
        <v>332</v>
      </c>
      <c r="AI54" s="336" t="s">
        <v>332</v>
      </c>
      <c r="AJ54" s="336" t="s">
        <v>332</v>
      </c>
      <c r="AK54" s="336" t="s">
        <v>332</v>
      </c>
      <c r="AL54" s="336" t="s">
        <v>332</v>
      </c>
      <c r="AM54" s="340" t="s">
        <v>332</v>
      </c>
      <c r="AN54" s="330"/>
    </row>
    <row r="55" spans="1:40" ht="19.5" customHeight="1">
      <c r="A55" s="98"/>
      <c r="B55" s="331" t="s">
        <v>246</v>
      </c>
      <c r="C55" s="336">
        <v>1</v>
      </c>
      <c r="D55" s="336">
        <v>1</v>
      </c>
      <c r="E55" s="336">
        <v>1</v>
      </c>
      <c r="F55" s="336">
        <v>1</v>
      </c>
      <c r="G55" s="336">
        <v>1</v>
      </c>
      <c r="H55" s="336">
        <v>1</v>
      </c>
      <c r="I55" s="336">
        <v>1</v>
      </c>
      <c r="J55" s="336">
        <v>1</v>
      </c>
      <c r="K55" s="336" t="s">
        <v>332</v>
      </c>
      <c r="L55" s="336">
        <v>1</v>
      </c>
      <c r="M55" s="336" t="s">
        <v>332</v>
      </c>
      <c r="N55" s="336" t="s">
        <v>332</v>
      </c>
      <c r="O55" s="336">
        <v>1</v>
      </c>
      <c r="P55" s="336">
        <v>1</v>
      </c>
      <c r="Q55" s="336" t="s">
        <v>332</v>
      </c>
      <c r="R55" s="336" t="s">
        <v>332</v>
      </c>
      <c r="S55" s="336" t="s">
        <v>332</v>
      </c>
      <c r="T55" s="337" t="s">
        <v>332</v>
      </c>
      <c r="U55" s="338" t="s">
        <v>332</v>
      </c>
      <c r="V55" s="336" t="s">
        <v>332</v>
      </c>
      <c r="W55" s="336">
        <v>1</v>
      </c>
      <c r="X55" s="336" t="s">
        <v>332</v>
      </c>
      <c r="Y55" s="336" t="s">
        <v>332</v>
      </c>
      <c r="Z55" s="336">
        <v>1</v>
      </c>
      <c r="AA55" s="336">
        <v>1</v>
      </c>
      <c r="AB55" s="336" t="s">
        <v>332</v>
      </c>
      <c r="AC55" s="336" t="s">
        <v>332</v>
      </c>
      <c r="AD55" s="336" t="s">
        <v>332</v>
      </c>
      <c r="AE55" s="336" t="s">
        <v>332</v>
      </c>
      <c r="AF55" s="336">
        <v>1</v>
      </c>
      <c r="AG55" s="336">
        <v>1</v>
      </c>
      <c r="AH55" s="336" t="s">
        <v>332</v>
      </c>
      <c r="AI55" s="336">
        <v>1</v>
      </c>
      <c r="AJ55" s="336">
        <v>1</v>
      </c>
      <c r="AK55" s="336" t="s">
        <v>332</v>
      </c>
      <c r="AL55" s="336" t="s">
        <v>332</v>
      </c>
      <c r="AM55" s="340" t="s">
        <v>332</v>
      </c>
      <c r="AN55" s="330"/>
    </row>
    <row r="56" spans="1:40" s="1110" customFormat="1" ht="19.5" customHeight="1">
      <c r="A56" s="347" t="s">
        <v>576</v>
      </c>
      <c r="B56" s="1111"/>
      <c r="C56" s="1112">
        <f aca="true" t="shared" si="9" ref="C56:AM56">SUM(C57:C59)</f>
        <v>9</v>
      </c>
      <c r="D56" s="1112">
        <f t="shared" si="9"/>
        <v>8</v>
      </c>
      <c r="E56" s="1112">
        <f t="shared" si="9"/>
        <v>1</v>
      </c>
      <c r="F56" s="1112">
        <f t="shared" si="9"/>
        <v>5</v>
      </c>
      <c r="G56" s="1112">
        <f t="shared" si="9"/>
        <v>2</v>
      </c>
      <c r="H56" s="1112">
        <f t="shared" si="9"/>
        <v>5</v>
      </c>
      <c r="I56" s="1112">
        <f t="shared" si="9"/>
        <v>1</v>
      </c>
      <c r="J56" s="1112">
        <f t="shared" si="9"/>
        <v>0</v>
      </c>
      <c r="K56" s="1112">
        <f t="shared" si="9"/>
        <v>1</v>
      </c>
      <c r="L56" s="1112">
        <f t="shared" si="9"/>
        <v>0</v>
      </c>
      <c r="M56" s="1112">
        <f t="shared" si="9"/>
        <v>0</v>
      </c>
      <c r="N56" s="1112">
        <f t="shared" si="9"/>
        <v>1</v>
      </c>
      <c r="O56" s="1112">
        <f t="shared" si="9"/>
        <v>7</v>
      </c>
      <c r="P56" s="1112">
        <f t="shared" si="9"/>
        <v>6</v>
      </c>
      <c r="Q56" s="1112">
        <f t="shared" si="9"/>
        <v>1</v>
      </c>
      <c r="R56" s="1112">
        <f t="shared" si="9"/>
        <v>0</v>
      </c>
      <c r="S56" s="1112">
        <f t="shared" si="9"/>
        <v>2</v>
      </c>
      <c r="T56" s="1113">
        <f t="shared" si="9"/>
        <v>1</v>
      </c>
      <c r="U56" s="1114">
        <f t="shared" si="9"/>
        <v>1</v>
      </c>
      <c r="V56" s="1112">
        <f t="shared" si="9"/>
        <v>0</v>
      </c>
      <c r="W56" s="1112">
        <f t="shared" si="9"/>
        <v>3</v>
      </c>
      <c r="X56" s="1112">
        <f t="shared" si="9"/>
        <v>0</v>
      </c>
      <c r="Y56" s="1112">
        <f t="shared" si="9"/>
        <v>1</v>
      </c>
      <c r="Z56" s="1112">
        <f t="shared" si="9"/>
        <v>6</v>
      </c>
      <c r="AA56" s="1112">
        <f t="shared" si="9"/>
        <v>3</v>
      </c>
      <c r="AB56" s="1112">
        <f t="shared" si="9"/>
        <v>0</v>
      </c>
      <c r="AC56" s="1112">
        <f t="shared" si="9"/>
        <v>3</v>
      </c>
      <c r="AD56" s="1112">
        <f t="shared" si="9"/>
        <v>2</v>
      </c>
      <c r="AE56" s="1112">
        <f t="shared" si="9"/>
        <v>0</v>
      </c>
      <c r="AF56" s="1112">
        <f t="shared" si="9"/>
        <v>1</v>
      </c>
      <c r="AG56" s="1112">
        <f t="shared" si="9"/>
        <v>6</v>
      </c>
      <c r="AH56" s="1112">
        <f t="shared" si="9"/>
        <v>4</v>
      </c>
      <c r="AI56" s="1112">
        <f t="shared" si="9"/>
        <v>2</v>
      </c>
      <c r="AJ56" s="1112">
        <f t="shared" si="9"/>
        <v>0</v>
      </c>
      <c r="AK56" s="1112">
        <f t="shared" si="9"/>
        <v>0</v>
      </c>
      <c r="AL56" s="1112">
        <f t="shared" si="9"/>
        <v>0</v>
      </c>
      <c r="AM56" s="1115">
        <f t="shared" si="9"/>
        <v>1</v>
      </c>
      <c r="AN56" s="1109"/>
    </row>
    <row r="57" spans="1:40" ht="19.5" customHeight="1">
      <c r="A57" s="98"/>
      <c r="B57" s="331" t="s">
        <v>247</v>
      </c>
      <c r="C57" s="336">
        <v>4</v>
      </c>
      <c r="D57" s="336">
        <v>3</v>
      </c>
      <c r="E57" s="336">
        <v>1</v>
      </c>
      <c r="F57" s="336">
        <v>3</v>
      </c>
      <c r="G57" s="336">
        <v>2</v>
      </c>
      <c r="H57" s="336">
        <v>2</v>
      </c>
      <c r="I57" s="336">
        <v>1</v>
      </c>
      <c r="J57" s="336" t="s">
        <v>332</v>
      </c>
      <c r="K57" s="336">
        <v>1</v>
      </c>
      <c r="L57" s="336" t="s">
        <v>332</v>
      </c>
      <c r="M57" s="336" t="s">
        <v>332</v>
      </c>
      <c r="N57" s="336">
        <v>1</v>
      </c>
      <c r="O57" s="336">
        <v>4</v>
      </c>
      <c r="P57" s="336">
        <v>3</v>
      </c>
      <c r="Q57" s="336">
        <v>1</v>
      </c>
      <c r="R57" s="336" t="s">
        <v>332</v>
      </c>
      <c r="S57" s="336">
        <v>2</v>
      </c>
      <c r="T57" s="337">
        <v>1</v>
      </c>
      <c r="U57" s="338">
        <v>1</v>
      </c>
      <c r="V57" s="336" t="s">
        <v>332</v>
      </c>
      <c r="W57" s="336">
        <v>2</v>
      </c>
      <c r="X57" s="336" t="s">
        <v>332</v>
      </c>
      <c r="Y57" s="336" t="s">
        <v>332</v>
      </c>
      <c r="Z57" s="336">
        <v>3</v>
      </c>
      <c r="AA57" s="336">
        <v>1</v>
      </c>
      <c r="AB57" s="336" t="s">
        <v>332</v>
      </c>
      <c r="AC57" s="336">
        <v>3</v>
      </c>
      <c r="AD57" s="336">
        <v>1</v>
      </c>
      <c r="AE57" s="336" t="s">
        <v>332</v>
      </c>
      <c r="AF57" s="336">
        <v>1</v>
      </c>
      <c r="AG57" s="336">
        <v>3</v>
      </c>
      <c r="AH57" s="336">
        <v>3</v>
      </c>
      <c r="AI57" s="336">
        <v>1</v>
      </c>
      <c r="AJ57" s="336" t="s">
        <v>332</v>
      </c>
      <c r="AK57" s="336" t="s">
        <v>332</v>
      </c>
      <c r="AL57" s="336" t="s">
        <v>332</v>
      </c>
      <c r="AM57" s="340">
        <v>1</v>
      </c>
      <c r="AN57" s="330"/>
    </row>
    <row r="58" spans="1:40" ht="19.5" customHeight="1">
      <c r="A58" s="98"/>
      <c r="B58" s="331" t="s">
        <v>476</v>
      </c>
      <c r="C58" s="336">
        <v>2</v>
      </c>
      <c r="D58" s="336">
        <v>2</v>
      </c>
      <c r="E58" s="336" t="s">
        <v>332</v>
      </c>
      <c r="F58" s="336">
        <v>1</v>
      </c>
      <c r="G58" s="336" t="s">
        <v>332</v>
      </c>
      <c r="H58" s="336">
        <v>2</v>
      </c>
      <c r="I58" s="336" t="s">
        <v>332</v>
      </c>
      <c r="J58" s="336" t="s">
        <v>332</v>
      </c>
      <c r="K58" s="336" t="s">
        <v>332</v>
      </c>
      <c r="L58" s="336" t="s">
        <v>332</v>
      </c>
      <c r="M58" s="336" t="s">
        <v>332</v>
      </c>
      <c r="N58" s="336" t="s">
        <v>332</v>
      </c>
      <c r="O58" s="336">
        <v>2</v>
      </c>
      <c r="P58" s="336">
        <v>1</v>
      </c>
      <c r="Q58" s="336" t="s">
        <v>332</v>
      </c>
      <c r="R58" s="336" t="s">
        <v>332</v>
      </c>
      <c r="S58" s="336" t="s">
        <v>332</v>
      </c>
      <c r="T58" s="337" t="s">
        <v>332</v>
      </c>
      <c r="U58" s="338" t="s">
        <v>332</v>
      </c>
      <c r="V58" s="336" t="s">
        <v>332</v>
      </c>
      <c r="W58" s="336">
        <v>1</v>
      </c>
      <c r="X58" s="336" t="s">
        <v>332</v>
      </c>
      <c r="Y58" s="336" t="s">
        <v>332</v>
      </c>
      <c r="Z58" s="336">
        <v>2</v>
      </c>
      <c r="AA58" s="336">
        <v>1</v>
      </c>
      <c r="AB58" s="336" t="s">
        <v>332</v>
      </c>
      <c r="AC58" s="336" t="s">
        <v>332</v>
      </c>
      <c r="AD58" s="336">
        <v>1</v>
      </c>
      <c r="AE58" s="336" t="s">
        <v>332</v>
      </c>
      <c r="AF58" s="336" t="s">
        <v>332</v>
      </c>
      <c r="AG58" s="336">
        <v>1</v>
      </c>
      <c r="AH58" s="336">
        <v>1</v>
      </c>
      <c r="AI58" s="336" t="s">
        <v>332</v>
      </c>
      <c r="AJ58" s="336" t="s">
        <v>332</v>
      </c>
      <c r="AK58" s="336" t="s">
        <v>332</v>
      </c>
      <c r="AL58" s="336" t="s">
        <v>332</v>
      </c>
      <c r="AM58" s="340" t="s">
        <v>332</v>
      </c>
      <c r="AN58" s="330"/>
    </row>
    <row r="59" spans="1:40" ht="19.5" customHeight="1">
      <c r="A59" s="349"/>
      <c r="B59" s="350" t="s">
        <v>477</v>
      </c>
      <c r="C59" s="351">
        <v>3</v>
      </c>
      <c r="D59" s="351">
        <v>3</v>
      </c>
      <c r="E59" s="351" t="s">
        <v>332</v>
      </c>
      <c r="F59" s="351">
        <v>1</v>
      </c>
      <c r="G59" s="351" t="s">
        <v>332</v>
      </c>
      <c r="H59" s="351">
        <v>1</v>
      </c>
      <c r="I59" s="351" t="s">
        <v>332</v>
      </c>
      <c r="J59" s="351" t="s">
        <v>332</v>
      </c>
      <c r="K59" s="351" t="s">
        <v>332</v>
      </c>
      <c r="L59" s="351" t="s">
        <v>332</v>
      </c>
      <c r="M59" s="351" t="s">
        <v>332</v>
      </c>
      <c r="N59" s="351" t="s">
        <v>332</v>
      </c>
      <c r="O59" s="351">
        <v>1</v>
      </c>
      <c r="P59" s="351">
        <v>2</v>
      </c>
      <c r="Q59" s="351" t="s">
        <v>332</v>
      </c>
      <c r="R59" s="351" t="s">
        <v>332</v>
      </c>
      <c r="S59" s="351" t="s">
        <v>332</v>
      </c>
      <c r="T59" s="352" t="s">
        <v>332</v>
      </c>
      <c r="U59" s="353" t="s">
        <v>332</v>
      </c>
      <c r="V59" s="351" t="s">
        <v>332</v>
      </c>
      <c r="W59" s="351" t="s">
        <v>332</v>
      </c>
      <c r="X59" s="351" t="s">
        <v>332</v>
      </c>
      <c r="Y59" s="351">
        <v>1</v>
      </c>
      <c r="Z59" s="351">
        <v>1</v>
      </c>
      <c r="AA59" s="351">
        <v>1</v>
      </c>
      <c r="AB59" s="351" t="s">
        <v>332</v>
      </c>
      <c r="AC59" s="351" t="s">
        <v>332</v>
      </c>
      <c r="AD59" s="351" t="s">
        <v>332</v>
      </c>
      <c r="AE59" s="351" t="s">
        <v>332</v>
      </c>
      <c r="AF59" s="351" t="s">
        <v>332</v>
      </c>
      <c r="AG59" s="351">
        <v>2</v>
      </c>
      <c r="AH59" s="351" t="s">
        <v>332</v>
      </c>
      <c r="AI59" s="351">
        <v>1</v>
      </c>
      <c r="AJ59" s="351" t="s">
        <v>332</v>
      </c>
      <c r="AK59" s="351" t="s">
        <v>332</v>
      </c>
      <c r="AL59" s="351" t="s">
        <v>332</v>
      </c>
      <c r="AM59" s="354" t="s">
        <v>332</v>
      </c>
      <c r="AN59" s="330"/>
    </row>
    <row r="60" spans="1:40" s="1110" customFormat="1" ht="19.5" customHeight="1">
      <c r="A60" s="347" t="s">
        <v>343</v>
      </c>
      <c r="B60" s="1111"/>
      <c r="C60" s="1112">
        <f aca="true" t="shared" si="10" ref="C60:AM60">SUM(C61:C62)</f>
        <v>3</v>
      </c>
      <c r="D60" s="1112">
        <f t="shared" si="10"/>
        <v>3</v>
      </c>
      <c r="E60" s="1112">
        <f t="shared" si="10"/>
        <v>1</v>
      </c>
      <c r="F60" s="1112">
        <f t="shared" si="10"/>
        <v>2</v>
      </c>
      <c r="G60" s="1112">
        <f t="shared" si="10"/>
        <v>2</v>
      </c>
      <c r="H60" s="1112">
        <f t="shared" si="10"/>
        <v>1</v>
      </c>
      <c r="I60" s="1112">
        <f t="shared" si="10"/>
        <v>1</v>
      </c>
      <c r="J60" s="1112">
        <f t="shared" si="10"/>
        <v>0</v>
      </c>
      <c r="K60" s="1112">
        <f t="shared" si="10"/>
        <v>1</v>
      </c>
      <c r="L60" s="1112">
        <f t="shared" si="10"/>
        <v>0</v>
      </c>
      <c r="M60" s="1112">
        <f t="shared" si="10"/>
        <v>0</v>
      </c>
      <c r="N60" s="1112">
        <f t="shared" si="10"/>
        <v>1</v>
      </c>
      <c r="O60" s="1112">
        <f t="shared" si="10"/>
        <v>3</v>
      </c>
      <c r="P60" s="1112">
        <f t="shared" si="10"/>
        <v>2</v>
      </c>
      <c r="Q60" s="1112">
        <f t="shared" si="10"/>
        <v>0</v>
      </c>
      <c r="R60" s="1112">
        <f t="shared" si="10"/>
        <v>0</v>
      </c>
      <c r="S60" s="1112">
        <f t="shared" si="10"/>
        <v>2</v>
      </c>
      <c r="T60" s="1113">
        <f t="shared" si="10"/>
        <v>0</v>
      </c>
      <c r="U60" s="1114">
        <f t="shared" si="10"/>
        <v>0</v>
      </c>
      <c r="V60" s="1112">
        <f t="shared" si="10"/>
        <v>0</v>
      </c>
      <c r="W60" s="1112">
        <f t="shared" si="10"/>
        <v>1</v>
      </c>
      <c r="X60" s="1112">
        <f t="shared" si="10"/>
        <v>0</v>
      </c>
      <c r="Y60" s="1112">
        <f t="shared" si="10"/>
        <v>0</v>
      </c>
      <c r="Z60" s="1112">
        <f t="shared" si="10"/>
        <v>2</v>
      </c>
      <c r="AA60" s="1112">
        <f t="shared" si="10"/>
        <v>1</v>
      </c>
      <c r="AB60" s="1112">
        <f t="shared" si="10"/>
        <v>0</v>
      </c>
      <c r="AC60" s="1112">
        <f t="shared" si="10"/>
        <v>2</v>
      </c>
      <c r="AD60" s="1112">
        <f t="shared" si="10"/>
        <v>2</v>
      </c>
      <c r="AE60" s="1112">
        <f t="shared" si="10"/>
        <v>0</v>
      </c>
      <c r="AF60" s="1112">
        <f t="shared" si="10"/>
        <v>0</v>
      </c>
      <c r="AG60" s="1112">
        <f t="shared" si="10"/>
        <v>2</v>
      </c>
      <c r="AH60" s="1112">
        <f t="shared" si="10"/>
        <v>3</v>
      </c>
      <c r="AI60" s="1112">
        <f t="shared" si="10"/>
        <v>1</v>
      </c>
      <c r="AJ60" s="1112">
        <f t="shared" si="10"/>
        <v>1</v>
      </c>
      <c r="AK60" s="1112">
        <f t="shared" si="10"/>
        <v>0</v>
      </c>
      <c r="AL60" s="1112">
        <f t="shared" si="10"/>
        <v>0</v>
      </c>
      <c r="AM60" s="1115">
        <f t="shared" si="10"/>
        <v>0</v>
      </c>
      <c r="AN60" s="1109"/>
    </row>
    <row r="61" spans="1:40" ht="19.5" customHeight="1">
      <c r="A61" s="98"/>
      <c r="B61" s="331" t="s">
        <v>478</v>
      </c>
      <c r="C61" s="336">
        <v>1</v>
      </c>
      <c r="D61" s="336">
        <v>1</v>
      </c>
      <c r="E61" s="336">
        <v>1</v>
      </c>
      <c r="F61" s="336">
        <v>1</v>
      </c>
      <c r="G61" s="336">
        <v>1</v>
      </c>
      <c r="H61" s="336">
        <v>1</v>
      </c>
      <c r="I61" s="336">
        <v>1</v>
      </c>
      <c r="J61" s="336" t="s">
        <v>332</v>
      </c>
      <c r="K61" s="336">
        <v>1</v>
      </c>
      <c r="L61" s="336" t="s">
        <v>332</v>
      </c>
      <c r="M61" s="336" t="s">
        <v>332</v>
      </c>
      <c r="N61" s="336" t="s">
        <v>332</v>
      </c>
      <c r="O61" s="336">
        <v>1</v>
      </c>
      <c r="P61" s="336">
        <v>1</v>
      </c>
      <c r="Q61" s="336" t="s">
        <v>332</v>
      </c>
      <c r="R61" s="336" t="s">
        <v>332</v>
      </c>
      <c r="S61" s="336">
        <v>1</v>
      </c>
      <c r="T61" s="337" t="s">
        <v>332</v>
      </c>
      <c r="U61" s="338" t="s">
        <v>332</v>
      </c>
      <c r="V61" s="336" t="s">
        <v>332</v>
      </c>
      <c r="W61" s="336">
        <v>1</v>
      </c>
      <c r="X61" s="336" t="s">
        <v>332</v>
      </c>
      <c r="Y61" s="336" t="s">
        <v>332</v>
      </c>
      <c r="Z61" s="336">
        <v>1</v>
      </c>
      <c r="AA61" s="336">
        <v>1</v>
      </c>
      <c r="AB61" s="336" t="s">
        <v>332</v>
      </c>
      <c r="AC61" s="336">
        <v>1</v>
      </c>
      <c r="AD61" s="336">
        <v>1</v>
      </c>
      <c r="AE61" s="336" t="s">
        <v>332</v>
      </c>
      <c r="AF61" s="336" t="s">
        <v>332</v>
      </c>
      <c r="AG61" s="336">
        <v>1</v>
      </c>
      <c r="AH61" s="336">
        <v>1</v>
      </c>
      <c r="AI61" s="336">
        <v>1</v>
      </c>
      <c r="AJ61" s="336">
        <v>1</v>
      </c>
      <c r="AK61" s="336" t="s">
        <v>332</v>
      </c>
      <c r="AL61" s="336" t="s">
        <v>332</v>
      </c>
      <c r="AM61" s="340" t="s">
        <v>332</v>
      </c>
      <c r="AN61" s="330"/>
    </row>
    <row r="62" spans="1:40" ht="19.5" customHeight="1">
      <c r="A62" s="349"/>
      <c r="B62" s="350" t="s">
        <v>345</v>
      </c>
      <c r="C62" s="351">
        <v>2</v>
      </c>
      <c r="D62" s="351">
        <v>2</v>
      </c>
      <c r="E62" s="351" t="s">
        <v>332</v>
      </c>
      <c r="F62" s="351">
        <v>1</v>
      </c>
      <c r="G62" s="351">
        <v>1</v>
      </c>
      <c r="H62" s="351" t="s">
        <v>332</v>
      </c>
      <c r="I62" s="351" t="s">
        <v>332</v>
      </c>
      <c r="J62" s="351" t="s">
        <v>332</v>
      </c>
      <c r="K62" s="351" t="s">
        <v>332</v>
      </c>
      <c r="L62" s="351" t="s">
        <v>332</v>
      </c>
      <c r="M62" s="351" t="s">
        <v>332</v>
      </c>
      <c r="N62" s="351">
        <v>1</v>
      </c>
      <c r="O62" s="351">
        <v>2</v>
      </c>
      <c r="P62" s="351">
        <v>1</v>
      </c>
      <c r="Q62" s="351" t="s">
        <v>332</v>
      </c>
      <c r="R62" s="351" t="s">
        <v>332</v>
      </c>
      <c r="S62" s="351">
        <v>1</v>
      </c>
      <c r="T62" s="352" t="s">
        <v>332</v>
      </c>
      <c r="U62" s="353" t="s">
        <v>332</v>
      </c>
      <c r="V62" s="351" t="s">
        <v>332</v>
      </c>
      <c r="W62" s="351" t="s">
        <v>332</v>
      </c>
      <c r="X62" s="351" t="s">
        <v>332</v>
      </c>
      <c r="Y62" s="351" t="s">
        <v>332</v>
      </c>
      <c r="Z62" s="351">
        <v>1</v>
      </c>
      <c r="AA62" s="351" t="s">
        <v>332</v>
      </c>
      <c r="AB62" s="351" t="s">
        <v>332</v>
      </c>
      <c r="AC62" s="351">
        <v>1</v>
      </c>
      <c r="AD62" s="351">
        <v>1</v>
      </c>
      <c r="AE62" s="351" t="s">
        <v>332</v>
      </c>
      <c r="AF62" s="351" t="s">
        <v>332</v>
      </c>
      <c r="AG62" s="351">
        <v>1</v>
      </c>
      <c r="AH62" s="351">
        <v>2</v>
      </c>
      <c r="AI62" s="351" t="s">
        <v>332</v>
      </c>
      <c r="AJ62" s="351" t="s">
        <v>332</v>
      </c>
      <c r="AK62" s="351" t="s">
        <v>332</v>
      </c>
      <c r="AL62" s="351" t="s">
        <v>332</v>
      </c>
      <c r="AM62" s="354" t="s">
        <v>332</v>
      </c>
      <c r="AN62" s="330"/>
    </row>
    <row r="63" spans="1:40" s="1110" customFormat="1" ht="19.5" customHeight="1">
      <c r="A63" s="347" t="s">
        <v>577</v>
      </c>
      <c r="B63" s="1111"/>
      <c r="C63" s="1112">
        <f aca="true" t="shared" si="11" ref="C63:AM63">SUM(C64:C65)</f>
        <v>7</v>
      </c>
      <c r="D63" s="1112">
        <f t="shared" si="11"/>
        <v>7</v>
      </c>
      <c r="E63" s="1112">
        <f t="shared" si="11"/>
        <v>2</v>
      </c>
      <c r="F63" s="1112">
        <f t="shared" si="11"/>
        <v>4</v>
      </c>
      <c r="G63" s="1112">
        <f t="shared" si="11"/>
        <v>4</v>
      </c>
      <c r="H63" s="1112">
        <f t="shared" si="11"/>
        <v>5</v>
      </c>
      <c r="I63" s="1112">
        <f t="shared" si="11"/>
        <v>3</v>
      </c>
      <c r="J63" s="1112">
        <f t="shared" si="11"/>
        <v>1</v>
      </c>
      <c r="K63" s="1112">
        <f t="shared" si="11"/>
        <v>3</v>
      </c>
      <c r="L63" s="1112">
        <f t="shared" si="11"/>
        <v>0</v>
      </c>
      <c r="M63" s="1112">
        <f t="shared" si="11"/>
        <v>0</v>
      </c>
      <c r="N63" s="1112">
        <f t="shared" si="11"/>
        <v>1</v>
      </c>
      <c r="O63" s="1112">
        <f t="shared" si="11"/>
        <v>5</v>
      </c>
      <c r="P63" s="1112">
        <f t="shared" si="11"/>
        <v>6</v>
      </c>
      <c r="Q63" s="1112">
        <f t="shared" si="11"/>
        <v>0</v>
      </c>
      <c r="R63" s="1112">
        <f t="shared" si="11"/>
        <v>0</v>
      </c>
      <c r="S63" s="1112">
        <f t="shared" si="11"/>
        <v>3</v>
      </c>
      <c r="T63" s="1113">
        <f t="shared" si="11"/>
        <v>0</v>
      </c>
      <c r="U63" s="1114">
        <f t="shared" si="11"/>
        <v>0</v>
      </c>
      <c r="V63" s="1112">
        <f t="shared" si="11"/>
        <v>0</v>
      </c>
      <c r="W63" s="1112">
        <f t="shared" si="11"/>
        <v>3</v>
      </c>
      <c r="X63" s="1112">
        <f t="shared" si="11"/>
        <v>0</v>
      </c>
      <c r="Y63" s="1112">
        <f t="shared" si="11"/>
        <v>0</v>
      </c>
      <c r="Z63" s="1112">
        <f t="shared" si="11"/>
        <v>5</v>
      </c>
      <c r="AA63" s="1112">
        <f t="shared" si="11"/>
        <v>3</v>
      </c>
      <c r="AB63" s="1112">
        <f t="shared" si="11"/>
        <v>0</v>
      </c>
      <c r="AC63" s="1112">
        <f t="shared" si="11"/>
        <v>3</v>
      </c>
      <c r="AD63" s="1112">
        <f t="shared" si="11"/>
        <v>3</v>
      </c>
      <c r="AE63" s="1112">
        <f t="shared" si="11"/>
        <v>0</v>
      </c>
      <c r="AF63" s="1112">
        <f t="shared" si="11"/>
        <v>1</v>
      </c>
      <c r="AG63" s="1112">
        <f t="shared" si="11"/>
        <v>5</v>
      </c>
      <c r="AH63" s="1112">
        <f t="shared" si="11"/>
        <v>6</v>
      </c>
      <c r="AI63" s="1112">
        <f t="shared" si="11"/>
        <v>3</v>
      </c>
      <c r="AJ63" s="1112">
        <f t="shared" si="11"/>
        <v>1</v>
      </c>
      <c r="AK63" s="1112">
        <f t="shared" si="11"/>
        <v>0</v>
      </c>
      <c r="AL63" s="1112">
        <f t="shared" si="11"/>
        <v>0</v>
      </c>
      <c r="AM63" s="1115">
        <f t="shared" si="11"/>
        <v>1</v>
      </c>
      <c r="AN63" s="1109"/>
    </row>
    <row r="64" spans="1:40" ht="19.5" customHeight="1">
      <c r="A64" s="98"/>
      <c r="B64" s="331" t="s">
        <v>479</v>
      </c>
      <c r="C64" s="336">
        <v>4</v>
      </c>
      <c r="D64" s="336">
        <v>4</v>
      </c>
      <c r="E64" s="336">
        <v>1</v>
      </c>
      <c r="F64" s="336">
        <v>2</v>
      </c>
      <c r="G64" s="336">
        <v>2</v>
      </c>
      <c r="H64" s="336">
        <v>3</v>
      </c>
      <c r="I64" s="336">
        <v>2</v>
      </c>
      <c r="J64" s="336">
        <v>1</v>
      </c>
      <c r="K64" s="336">
        <v>2</v>
      </c>
      <c r="L64" s="336" t="s">
        <v>332</v>
      </c>
      <c r="M64" s="336" t="s">
        <v>332</v>
      </c>
      <c r="N64" s="336">
        <v>1</v>
      </c>
      <c r="O64" s="336">
        <v>2</v>
      </c>
      <c r="P64" s="336">
        <v>3</v>
      </c>
      <c r="Q64" s="336" t="s">
        <v>332</v>
      </c>
      <c r="R64" s="336" t="s">
        <v>332</v>
      </c>
      <c r="S64" s="336">
        <v>2</v>
      </c>
      <c r="T64" s="337" t="s">
        <v>332</v>
      </c>
      <c r="U64" s="338" t="s">
        <v>332</v>
      </c>
      <c r="V64" s="336" t="s">
        <v>332</v>
      </c>
      <c r="W64" s="336">
        <v>1</v>
      </c>
      <c r="X64" s="336" t="s">
        <v>332</v>
      </c>
      <c r="Y64" s="336" t="s">
        <v>332</v>
      </c>
      <c r="Z64" s="336">
        <v>3</v>
      </c>
      <c r="AA64" s="336">
        <v>2</v>
      </c>
      <c r="AB64" s="336" t="s">
        <v>332</v>
      </c>
      <c r="AC64" s="336">
        <v>2</v>
      </c>
      <c r="AD64" s="336">
        <v>2</v>
      </c>
      <c r="AE64" s="336" t="s">
        <v>332</v>
      </c>
      <c r="AF64" s="336" t="s">
        <v>332</v>
      </c>
      <c r="AG64" s="336">
        <v>2</v>
      </c>
      <c r="AH64" s="336">
        <v>3</v>
      </c>
      <c r="AI64" s="336">
        <v>2</v>
      </c>
      <c r="AJ64" s="336" t="s">
        <v>332</v>
      </c>
      <c r="AK64" s="336" t="s">
        <v>332</v>
      </c>
      <c r="AL64" s="336" t="s">
        <v>332</v>
      </c>
      <c r="AM64" s="340" t="s">
        <v>332</v>
      </c>
      <c r="AN64" s="330"/>
    </row>
    <row r="65" spans="1:40" ht="19.5" customHeight="1">
      <c r="A65" s="349"/>
      <c r="B65" s="350" t="s">
        <v>480</v>
      </c>
      <c r="C65" s="351">
        <v>3</v>
      </c>
      <c r="D65" s="351">
        <v>3</v>
      </c>
      <c r="E65" s="351">
        <v>1</v>
      </c>
      <c r="F65" s="351">
        <v>2</v>
      </c>
      <c r="G65" s="351">
        <v>2</v>
      </c>
      <c r="H65" s="351">
        <v>2</v>
      </c>
      <c r="I65" s="351">
        <v>1</v>
      </c>
      <c r="J65" s="351" t="s">
        <v>332</v>
      </c>
      <c r="K65" s="351">
        <v>1</v>
      </c>
      <c r="L65" s="351" t="s">
        <v>332</v>
      </c>
      <c r="M65" s="351" t="s">
        <v>332</v>
      </c>
      <c r="N65" s="351" t="s">
        <v>332</v>
      </c>
      <c r="O65" s="351">
        <v>3</v>
      </c>
      <c r="P65" s="351">
        <v>3</v>
      </c>
      <c r="Q65" s="351" t="s">
        <v>332</v>
      </c>
      <c r="R65" s="351" t="s">
        <v>332</v>
      </c>
      <c r="S65" s="351">
        <v>1</v>
      </c>
      <c r="T65" s="352" t="s">
        <v>332</v>
      </c>
      <c r="U65" s="353" t="s">
        <v>332</v>
      </c>
      <c r="V65" s="351" t="s">
        <v>332</v>
      </c>
      <c r="W65" s="351">
        <v>2</v>
      </c>
      <c r="X65" s="351" t="s">
        <v>332</v>
      </c>
      <c r="Y65" s="351" t="s">
        <v>332</v>
      </c>
      <c r="Z65" s="351">
        <v>2</v>
      </c>
      <c r="AA65" s="351">
        <v>1</v>
      </c>
      <c r="AB65" s="351" t="s">
        <v>332</v>
      </c>
      <c r="AC65" s="351">
        <v>1</v>
      </c>
      <c r="AD65" s="351">
        <v>1</v>
      </c>
      <c r="AE65" s="351" t="s">
        <v>332</v>
      </c>
      <c r="AF65" s="351">
        <v>1</v>
      </c>
      <c r="AG65" s="351">
        <v>3</v>
      </c>
      <c r="AH65" s="351">
        <v>3</v>
      </c>
      <c r="AI65" s="351">
        <v>1</v>
      </c>
      <c r="AJ65" s="351">
        <v>1</v>
      </c>
      <c r="AK65" s="351" t="s">
        <v>332</v>
      </c>
      <c r="AL65" s="351" t="s">
        <v>332</v>
      </c>
      <c r="AM65" s="354">
        <v>1</v>
      </c>
      <c r="AN65" s="330"/>
    </row>
    <row r="66" spans="1:40" s="1110" customFormat="1" ht="19.5" customHeight="1">
      <c r="A66" s="347" t="s">
        <v>481</v>
      </c>
      <c r="B66" s="1111"/>
      <c r="C66" s="1112">
        <f aca="true" t="shared" si="12" ref="C66:AM66">SUM(C67:C69)</f>
        <v>11</v>
      </c>
      <c r="D66" s="1112">
        <f t="shared" si="12"/>
        <v>11</v>
      </c>
      <c r="E66" s="1112">
        <f t="shared" si="12"/>
        <v>3</v>
      </c>
      <c r="F66" s="1112">
        <f t="shared" si="12"/>
        <v>6</v>
      </c>
      <c r="G66" s="1112">
        <f t="shared" si="12"/>
        <v>5</v>
      </c>
      <c r="H66" s="1112">
        <f t="shared" si="12"/>
        <v>3</v>
      </c>
      <c r="I66" s="1112">
        <f t="shared" si="12"/>
        <v>2</v>
      </c>
      <c r="J66" s="1112">
        <f t="shared" si="12"/>
        <v>2</v>
      </c>
      <c r="K66" s="1112">
        <f t="shared" si="12"/>
        <v>2</v>
      </c>
      <c r="L66" s="1112">
        <f t="shared" si="12"/>
        <v>2</v>
      </c>
      <c r="M66" s="1112">
        <f t="shared" si="12"/>
        <v>0</v>
      </c>
      <c r="N66" s="1112">
        <f t="shared" si="12"/>
        <v>1</v>
      </c>
      <c r="O66" s="1112">
        <f t="shared" si="12"/>
        <v>8</v>
      </c>
      <c r="P66" s="1112">
        <f t="shared" si="12"/>
        <v>8</v>
      </c>
      <c r="Q66" s="1112">
        <f t="shared" si="12"/>
        <v>0</v>
      </c>
      <c r="R66" s="1112">
        <f t="shared" si="12"/>
        <v>0</v>
      </c>
      <c r="S66" s="1112">
        <f t="shared" si="12"/>
        <v>5</v>
      </c>
      <c r="T66" s="1113">
        <f t="shared" si="12"/>
        <v>0</v>
      </c>
      <c r="U66" s="1114">
        <f t="shared" si="12"/>
        <v>0</v>
      </c>
      <c r="V66" s="1112">
        <f t="shared" si="12"/>
        <v>0</v>
      </c>
      <c r="W66" s="1112">
        <f t="shared" si="12"/>
        <v>1</v>
      </c>
      <c r="X66" s="1112">
        <f t="shared" si="12"/>
        <v>0</v>
      </c>
      <c r="Y66" s="1112">
        <f t="shared" si="12"/>
        <v>0</v>
      </c>
      <c r="Z66" s="1112">
        <f t="shared" si="12"/>
        <v>3</v>
      </c>
      <c r="AA66" s="1112">
        <f t="shared" si="12"/>
        <v>4</v>
      </c>
      <c r="AB66" s="1112">
        <f t="shared" si="12"/>
        <v>0</v>
      </c>
      <c r="AC66" s="1112">
        <f t="shared" si="12"/>
        <v>5</v>
      </c>
      <c r="AD66" s="1112">
        <f t="shared" si="12"/>
        <v>5</v>
      </c>
      <c r="AE66" s="1112">
        <f t="shared" si="12"/>
        <v>0</v>
      </c>
      <c r="AF66" s="1112">
        <f t="shared" si="12"/>
        <v>4</v>
      </c>
      <c r="AG66" s="1112">
        <f t="shared" si="12"/>
        <v>10</v>
      </c>
      <c r="AH66" s="1112">
        <f t="shared" si="12"/>
        <v>4</v>
      </c>
      <c r="AI66" s="1112">
        <f t="shared" si="12"/>
        <v>3</v>
      </c>
      <c r="AJ66" s="1112">
        <f t="shared" si="12"/>
        <v>1</v>
      </c>
      <c r="AK66" s="1112">
        <f t="shared" si="12"/>
        <v>0</v>
      </c>
      <c r="AL66" s="1112">
        <f t="shared" si="12"/>
        <v>0</v>
      </c>
      <c r="AM66" s="1115">
        <f t="shared" si="12"/>
        <v>2</v>
      </c>
      <c r="AN66" s="1109"/>
    </row>
    <row r="67" spans="1:40" ht="19.5" customHeight="1">
      <c r="A67" s="98"/>
      <c r="B67" s="331" t="s">
        <v>482</v>
      </c>
      <c r="C67" s="336">
        <v>2</v>
      </c>
      <c r="D67" s="336">
        <v>2</v>
      </c>
      <c r="E67" s="336" t="s">
        <v>332</v>
      </c>
      <c r="F67" s="336">
        <v>1</v>
      </c>
      <c r="G67" s="336">
        <v>1</v>
      </c>
      <c r="H67" s="336">
        <v>1</v>
      </c>
      <c r="I67" s="336">
        <v>1</v>
      </c>
      <c r="J67" s="336">
        <v>1</v>
      </c>
      <c r="K67" s="336" t="s">
        <v>332</v>
      </c>
      <c r="L67" s="336" t="s">
        <v>332</v>
      </c>
      <c r="M67" s="336" t="s">
        <v>332</v>
      </c>
      <c r="N67" s="336">
        <v>1</v>
      </c>
      <c r="O67" s="336">
        <v>2</v>
      </c>
      <c r="P67" s="336">
        <v>2</v>
      </c>
      <c r="Q67" s="336" t="s">
        <v>332</v>
      </c>
      <c r="R67" s="336" t="s">
        <v>332</v>
      </c>
      <c r="S67" s="336">
        <v>2</v>
      </c>
      <c r="T67" s="337" t="s">
        <v>332</v>
      </c>
      <c r="U67" s="338" t="s">
        <v>332</v>
      </c>
      <c r="V67" s="336" t="s">
        <v>332</v>
      </c>
      <c r="W67" s="336">
        <v>1</v>
      </c>
      <c r="X67" s="336" t="s">
        <v>332</v>
      </c>
      <c r="Y67" s="336" t="s">
        <v>332</v>
      </c>
      <c r="Z67" s="336">
        <v>1</v>
      </c>
      <c r="AA67" s="336">
        <v>1</v>
      </c>
      <c r="AB67" s="336" t="s">
        <v>332</v>
      </c>
      <c r="AC67" s="336">
        <v>1</v>
      </c>
      <c r="AD67" s="336">
        <v>2</v>
      </c>
      <c r="AE67" s="336" t="s">
        <v>332</v>
      </c>
      <c r="AF67" s="336">
        <v>1</v>
      </c>
      <c r="AG67" s="336">
        <v>2</v>
      </c>
      <c r="AH67" s="336">
        <v>1</v>
      </c>
      <c r="AI67" s="336">
        <v>1</v>
      </c>
      <c r="AJ67" s="336">
        <v>1</v>
      </c>
      <c r="AK67" s="336" t="s">
        <v>332</v>
      </c>
      <c r="AL67" s="336" t="s">
        <v>332</v>
      </c>
      <c r="AM67" s="340">
        <v>1</v>
      </c>
      <c r="AN67" s="330"/>
    </row>
    <row r="68" spans="1:40" ht="19.5" customHeight="1">
      <c r="A68" s="98"/>
      <c r="B68" s="331" t="s">
        <v>346</v>
      </c>
      <c r="C68" s="336">
        <v>5</v>
      </c>
      <c r="D68" s="336">
        <v>5</v>
      </c>
      <c r="E68" s="336">
        <v>1</v>
      </c>
      <c r="F68" s="336">
        <v>3</v>
      </c>
      <c r="G68" s="336">
        <v>2</v>
      </c>
      <c r="H68" s="336">
        <v>1</v>
      </c>
      <c r="I68" s="336">
        <v>1</v>
      </c>
      <c r="J68" s="336">
        <v>1</v>
      </c>
      <c r="K68" s="336">
        <v>1</v>
      </c>
      <c r="L68" s="336">
        <v>1</v>
      </c>
      <c r="M68" s="336" t="s">
        <v>332</v>
      </c>
      <c r="N68" s="336" t="s">
        <v>332</v>
      </c>
      <c r="O68" s="336">
        <v>3</v>
      </c>
      <c r="P68" s="336">
        <v>3</v>
      </c>
      <c r="Q68" s="336" t="s">
        <v>332</v>
      </c>
      <c r="R68" s="336" t="s">
        <v>332</v>
      </c>
      <c r="S68" s="336">
        <v>1</v>
      </c>
      <c r="T68" s="337" t="s">
        <v>332</v>
      </c>
      <c r="U68" s="338" t="s">
        <v>332</v>
      </c>
      <c r="V68" s="336" t="s">
        <v>332</v>
      </c>
      <c r="W68" s="336" t="s">
        <v>332</v>
      </c>
      <c r="X68" s="336" t="s">
        <v>332</v>
      </c>
      <c r="Y68" s="336" t="s">
        <v>332</v>
      </c>
      <c r="Z68" s="336">
        <v>1</v>
      </c>
      <c r="AA68" s="336">
        <v>1</v>
      </c>
      <c r="AB68" s="336" t="s">
        <v>332</v>
      </c>
      <c r="AC68" s="336">
        <v>2</v>
      </c>
      <c r="AD68" s="336">
        <v>2</v>
      </c>
      <c r="AE68" s="336" t="s">
        <v>332</v>
      </c>
      <c r="AF68" s="336">
        <v>2</v>
      </c>
      <c r="AG68" s="336">
        <v>5</v>
      </c>
      <c r="AH68" s="336">
        <v>1</v>
      </c>
      <c r="AI68" s="336">
        <v>2</v>
      </c>
      <c r="AJ68" s="336" t="s">
        <v>332</v>
      </c>
      <c r="AK68" s="336" t="s">
        <v>332</v>
      </c>
      <c r="AL68" s="336" t="s">
        <v>332</v>
      </c>
      <c r="AM68" s="340" t="s">
        <v>332</v>
      </c>
      <c r="AN68" s="330"/>
    </row>
    <row r="69" spans="1:40" ht="19.5" customHeight="1" thickBot="1">
      <c r="A69" s="368"/>
      <c r="B69" s="164" t="s">
        <v>483</v>
      </c>
      <c r="C69" s="369">
        <v>4</v>
      </c>
      <c r="D69" s="369">
        <v>4</v>
      </c>
      <c r="E69" s="369">
        <v>2</v>
      </c>
      <c r="F69" s="369">
        <v>2</v>
      </c>
      <c r="G69" s="369">
        <v>2</v>
      </c>
      <c r="H69" s="369">
        <v>1</v>
      </c>
      <c r="I69" s="369" t="s">
        <v>332</v>
      </c>
      <c r="J69" s="369" t="s">
        <v>332</v>
      </c>
      <c r="K69" s="369">
        <v>1</v>
      </c>
      <c r="L69" s="369">
        <v>1</v>
      </c>
      <c r="M69" s="369" t="s">
        <v>332</v>
      </c>
      <c r="N69" s="369" t="s">
        <v>332</v>
      </c>
      <c r="O69" s="369">
        <v>3</v>
      </c>
      <c r="P69" s="369">
        <v>3</v>
      </c>
      <c r="Q69" s="369" t="s">
        <v>332</v>
      </c>
      <c r="R69" s="369" t="s">
        <v>332</v>
      </c>
      <c r="S69" s="369">
        <v>2</v>
      </c>
      <c r="T69" s="370" t="s">
        <v>332</v>
      </c>
      <c r="U69" s="371" t="s">
        <v>332</v>
      </c>
      <c r="V69" s="369" t="s">
        <v>332</v>
      </c>
      <c r="W69" s="369" t="s">
        <v>332</v>
      </c>
      <c r="X69" s="369" t="s">
        <v>332</v>
      </c>
      <c r="Y69" s="369" t="s">
        <v>332</v>
      </c>
      <c r="Z69" s="369">
        <v>1</v>
      </c>
      <c r="AA69" s="369">
        <v>2</v>
      </c>
      <c r="AB69" s="369" t="s">
        <v>332</v>
      </c>
      <c r="AC69" s="369">
        <v>2</v>
      </c>
      <c r="AD69" s="369">
        <v>1</v>
      </c>
      <c r="AE69" s="369" t="s">
        <v>332</v>
      </c>
      <c r="AF69" s="369">
        <v>1</v>
      </c>
      <c r="AG69" s="369">
        <v>3</v>
      </c>
      <c r="AH69" s="369">
        <v>2</v>
      </c>
      <c r="AI69" s="369" t="s">
        <v>332</v>
      </c>
      <c r="AJ69" s="369" t="s">
        <v>332</v>
      </c>
      <c r="AK69" s="369" t="s">
        <v>332</v>
      </c>
      <c r="AL69" s="369" t="s">
        <v>332</v>
      </c>
      <c r="AM69" s="372">
        <v>1</v>
      </c>
      <c r="AN69" s="330"/>
    </row>
    <row r="70" spans="1:40" ht="14.25">
      <c r="A70" s="373"/>
      <c r="B70" s="373"/>
      <c r="C70" s="330"/>
      <c r="D70" s="330"/>
      <c r="E70" s="330"/>
      <c r="F70" s="330"/>
      <c r="G70" s="330"/>
      <c r="H70" s="330"/>
      <c r="I70" s="330"/>
      <c r="J70" s="330"/>
      <c r="K70" s="330"/>
      <c r="L70" s="330"/>
      <c r="M70" s="330"/>
      <c r="N70" s="330"/>
      <c r="O70" s="330"/>
      <c r="P70" s="330"/>
      <c r="Q70" s="330"/>
      <c r="R70" s="330"/>
      <c r="S70" s="330"/>
      <c r="T70" s="330"/>
      <c r="U70" s="330"/>
      <c r="V70" s="330"/>
      <c r="W70" s="330"/>
      <c r="X70" s="330"/>
      <c r="Y70" s="330"/>
      <c r="Z70" s="330"/>
      <c r="AA70" s="330"/>
      <c r="AB70" s="330"/>
      <c r="AC70" s="330"/>
      <c r="AD70" s="330"/>
      <c r="AE70" s="330"/>
      <c r="AF70" s="330"/>
      <c r="AG70" s="330"/>
      <c r="AH70" s="330"/>
      <c r="AI70" s="330"/>
      <c r="AJ70" s="330"/>
      <c r="AK70" s="330"/>
      <c r="AL70" s="330"/>
      <c r="AM70" s="330"/>
      <c r="AN70" s="148"/>
    </row>
    <row r="71" spans="1:40" ht="14.25">
      <c r="A71" s="148"/>
      <c r="B71" s="148"/>
      <c r="C71" s="148"/>
      <c r="D71" s="148"/>
      <c r="E71" s="148"/>
      <c r="F71" s="148"/>
      <c r="G71" s="148"/>
      <c r="H71" s="148"/>
      <c r="I71" s="148"/>
      <c r="J71" s="148"/>
      <c r="K71" s="148"/>
      <c r="L71" s="148"/>
      <c r="M71" s="148"/>
      <c r="N71" s="148"/>
      <c r="O71" s="148"/>
      <c r="P71" s="148"/>
      <c r="Q71" s="148"/>
      <c r="R71" s="148"/>
      <c r="S71" s="148"/>
      <c r="T71" s="148"/>
      <c r="U71" s="148"/>
      <c r="V71" s="148"/>
      <c r="W71" s="148"/>
      <c r="X71" s="148"/>
      <c r="Y71" s="148"/>
      <c r="Z71" s="148"/>
      <c r="AA71" s="148"/>
      <c r="AB71" s="148"/>
      <c r="AC71" s="148"/>
      <c r="AD71" s="148"/>
      <c r="AE71" s="148"/>
      <c r="AF71" s="148"/>
      <c r="AG71" s="148"/>
      <c r="AH71" s="148"/>
      <c r="AI71" s="148"/>
      <c r="AJ71" s="148"/>
      <c r="AK71" s="148"/>
      <c r="AL71" s="148"/>
      <c r="AM71" s="148"/>
      <c r="AN71" s="148"/>
    </row>
    <row r="72" spans="1:40" ht="14.25">
      <c r="A72" s="148"/>
      <c r="B72" s="148"/>
      <c r="C72" s="148"/>
      <c r="D72" s="148"/>
      <c r="E72" s="148"/>
      <c r="F72" s="148"/>
      <c r="G72" s="148"/>
      <c r="H72" s="148"/>
      <c r="I72" s="148"/>
      <c r="J72" s="148"/>
      <c r="K72" s="148"/>
      <c r="L72" s="148"/>
      <c r="M72" s="148"/>
      <c r="N72" s="148"/>
      <c r="O72" s="148"/>
      <c r="P72" s="148"/>
      <c r="Q72" s="148"/>
      <c r="R72" s="148"/>
      <c r="S72" s="148"/>
      <c r="T72" s="148"/>
      <c r="U72" s="148"/>
      <c r="V72" s="148"/>
      <c r="W72" s="148"/>
      <c r="X72" s="148"/>
      <c r="Y72" s="148"/>
      <c r="Z72" s="148"/>
      <c r="AA72" s="148"/>
      <c r="AB72" s="148"/>
      <c r="AC72" s="148"/>
      <c r="AD72" s="148"/>
      <c r="AE72" s="148"/>
      <c r="AF72" s="148"/>
      <c r="AG72" s="148"/>
      <c r="AH72" s="148"/>
      <c r="AI72" s="148"/>
      <c r="AJ72" s="148"/>
      <c r="AK72" s="148"/>
      <c r="AL72" s="148"/>
      <c r="AM72" s="148"/>
      <c r="AN72" s="148"/>
    </row>
    <row r="73" spans="1:40" ht="14.25">
      <c r="A73" s="148"/>
      <c r="B73" s="148"/>
      <c r="C73" s="148"/>
      <c r="D73" s="148"/>
      <c r="E73" s="148"/>
      <c r="F73" s="148"/>
      <c r="G73" s="148"/>
      <c r="H73" s="148"/>
      <c r="I73" s="148"/>
      <c r="J73" s="148"/>
      <c r="K73" s="148"/>
      <c r="L73" s="148"/>
      <c r="M73" s="148"/>
      <c r="N73" s="148"/>
      <c r="O73" s="148"/>
      <c r="P73" s="148"/>
      <c r="Q73" s="148"/>
      <c r="R73" s="148"/>
      <c r="S73" s="148"/>
      <c r="T73" s="148"/>
      <c r="U73" s="148"/>
      <c r="V73" s="148"/>
      <c r="W73" s="148"/>
      <c r="X73" s="148"/>
      <c r="Y73" s="148"/>
      <c r="Z73" s="148"/>
      <c r="AA73" s="148"/>
      <c r="AB73" s="148"/>
      <c r="AC73" s="148"/>
      <c r="AD73" s="148"/>
      <c r="AE73" s="148"/>
      <c r="AF73" s="148"/>
      <c r="AG73" s="148"/>
      <c r="AH73" s="148"/>
      <c r="AI73" s="148"/>
      <c r="AJ73" s="148"/>
      <c r="AK73" s="148"/>
      <c r="AL73" s="148"/>
      <c r="AM73" s="148"/>
      <c r="AN73" s="148"/>
    </row>
    <row r="74" spans="1:40" ht="14.25">
      <c r="A74" s="148"/>
      <c r="B74" s="148"/>
      <c r="C74" s="148"/>
      <c r="D74" s="148"/>
      <c r="E74" s="148"/>
      <c r="F74" s="148"/>
      <c r="G74" s="148"/>
      <c r="H74" s="148"/>
      <c r="I74" s="148"/>
      <c r="J74" s="148"/>
      <c r="K74" s="148"/>
      <c r="L74" s="148"/>
      <c r="M74" s="148"/>
      <c r="N74" s="148"/>
      <c r="O74" s="148"/>
      <c r="P74" s="148"/>
      <c r="Q74" s="148"/>
      <c r="R74" s="148"/>
      <c r="S74" s="148"/>
      <c r="T74" s="148"/>
      <c r="U74" s="148"/>
      <c r="V74" s="148"/>
      <c r="W74" s="148"/>
      <c r="X74" s="148"/>
      <c r="Y74" s="148"/>
      <c r="Z74" s="148"/>
      <c r="AA74" s="148"/>
      <c r="AB74" s="148"/>
      <c r="AC74" s="148"/>
      <c r="AD74" s="148"/>
      <c r="AE74" s="148"/>
      <c r="AF74" s="148"/>
      <c r="AG74" s="148"/>
      <c r="AH74" s="148"/>
      <c r="AI74" s="148"/>
      <c r="AJ74" s="148"/>
      <c r="AK74" s="148"/>
      <c r="AL74" s="148"/>
      <c r="AM74" s="148"/>
      <c r="AN74" s="148"/>
    </row>
    <row r="75" spans="1:40" ht="14.25">
      <c r="A75" s="148"/>
      <c r="B75" s="148"/>
      <c r="C75" s="148"/>
      <c r="D75" s="148"/>
      <c r="E75" s="148"/>
      <c r="F75" s="148"/>
      <c r="G75" s="148"/>
      <c r="H75" s="148"/>
      <c r="I75" s="148"/>
      <c r="J75" s="148"/>
      <c r="K75" s="148"/>
      <c r="L75" s="148"/>
      <c r="M75" s="148"/>
      <c r="N75" s="148"/>
      <c r="O75" s="148"/>
      <c r="P75" s="148"/>
      <c r="Q75" s="148"/>
      <c r="R75" s="148"/>
      <c r="S75" s="148"/>
      <c r="T75" s="148"/>
      <c r="U75" s="148"/>
      <c r="V75" s="148"/>
      <c r="W75" s="148"/>
      <c r="X75" s="148"/>
      <c r="Y75" s="148"/>
      <c r="Z75" s="148"/>
      <c r="AA75" s="148"/>
      <c r="AB75" s="148"/>
      <c r="AC75" s="148"/>
      <c r="AD75" s="148"/>
      <c r="AE75" s="148"/>
      <c r="AF75" s="148"/>
      <c r="AG75" s="148"/>
      <c r="AH75" s="148"/>
      <c r="AI75" s="148"/>
      <c r="AJ75" s="148"/>
      <c r="AK75" s="148"/>
      <c r="AL75" s="148"/>
      <c r="AM75" s="148"/>
      <c r="AN75" s="148"/>
    </row>
    <row r="76" spans="1:40" ht="14.25">
      <c r="A76" s="148"/>
      <c r="B76" s="148"/>
      <c r="C76" s="148"/>
      <c r="D76" s="148"/>
      <c r="E76" s="148"/>
      <c r="F76" s="148"/>
      <c r="G76" s="148"/>
      <c r="H76" s="148"/>
      <c r="I76" s="148"/>
      <c r="J76" s="148"/>
      <c r="K76" s="148"/>
      <c r="L76" s="148"/>
      <c r="M76" s="148"/>
      <c r="N76" s="148"/>
      <c r="O76" s="148"/>
      <c r="P76" s="148"/>
      <c r="Q76" s="148"/>
      <c r="R76" s="148"/>
      <c r="S76" s="148"/>
      <c r="T76" s="148"/>
      <c r="U76" s="148"/>
      <c r="V76" s="148"/>
      <c r="W76" s="148"/>
      <c r="X76" s="148"/>
      <c r="Y76" s="148"/>
      <c r="Z76" s="148"/>
      <c r="AA76" s="148"/>
      <c r="AB76" s="148"/>
      <c r="AC76" s="148"/>
      <c r="AD76" s="148"/>
      <c r="AE76" s="148"/>
      <c r="AF76" s="148"/>
      <c r="AG76" s="148"/>
      <c r="AH76" s="148"/>
      <c r="AI76" s="148"/>
      <c r="AJ76" s="148"/>
      <c r="AK76" s="148"/>
      <c r="AL76" s="148"/>
      <c r="AM76" s="148"/>
      <c r="AN76" s="148"/>
    </row>
    <row r="77" spans="1:40" ht="14.25">
      <c r="A77" s="148"/>
      <c r="B77" s="148"/>
      <c r="C77" s="148"/>
      <c r="D77" s="148"/>
      <c r="E77" s="148"/>
      <c r="F77" s="148"/>
      <c r="G77" s="148"/>
      <c r="H77" s="148"/>
      <c r="I77" s="148"/>
      <c r="J77" s="148"/>
      <c r="K77" s="148"/>
      <c r="L77" s="148"/>
      <c r="M77" s="148"/>
      <c r="N77" s="148"/>
      <c r="O77" s="148"/>
      <c r="P77" s="148"/>
      <c r="Q77" s="148"/>
      <c r="R77" s="148"/>
      <c r="S77" s="148"/>
      <c r="T77" s="148"/>
      <c r="U77" s="148"/>
      <c r="V77" s="148"/>
      <c r="W77" s="148"/>
      <c r="X77" s="148"/>
      <c r="Y77" s="148"/>
      <c r="Z77" s="148"/>
      <c r="AA77" s="148"/>
      <c r="AB77" s="148"/>
      <c r="AC77" s="148"/>
      <c r="AD77" s="148"/>
      <c r="AE77" s="148"/>
      <c r="AF77" s="148"/>
      <c r="AG77" s="148"/>
      <c r="AH77" s="148"/>
      <c r="AI77" s="148"/>
      <c r="AJ77" s="148"/>
      <c r="AK77" s="148"/>
      <c r="AL77" s="148"/>
      <c r="AM77" s="148"/>
      <c r="AN77" s="148"/>
    </row>
    <row r="78" spans="1:40" ht="14.25">
      <c r="A78" s="148"/>
      <c r="B78" s="148"/>
      <c r="C78" s="148"/>
      <c r="D78" s="148"/>
      <c r="E78" s="148"/>
      <c r="F78" s="148"/>
      <c r="G78" s="148"/>
      <c r="H78" s="148"/>
      <c r="I78" s="148"/>
      <c r="J78" s="148"/>
      <c r="K78" s="148"/>
      <c r="L78" s="148"/>
      <c r="M78" s="148"/>
      <c r="N78" s="148"/>
      <c r="O78" s="148"/>
      <c r="P78" s="148"/>
      <c r="Q78" s="148"/>
      <c r="R78" s="148"/>
      <c r="S78" s="148"/>
      <c r="T78" s="148"/>
      <c r="U78" s="148"/>
      <c r="V78" s="148"/>
      <c r="W78" s="148"/>
      <c r="X78" s="148"/>
      <c r="Y78" s="148"/>
      <c r="Z78" s="148"/>
      <c r="AA78" s="148"/>
      <c r="AB78" s="148"/>
      <c r="AC78" s="148"/>
      <c r="AD78" s="148"/>
      <c r="AE78" s="148"/>
      <c r="AF78" s="148"/>
      <c r="AG78" s="148"/>
      <c r="AH78" s="148"/>
      <c r="AI78" s="148"/>
      <c r="AJ78" s="148"/>
      <c r="AK78" s="148"/>
      <c r="AL78" s="148"/>
      <c r="AM78" s="148"/>
      <c r="AN78" s="148"/>
    </row>
    <row r="79" spans="1:40" ht="14.25">
      <c r="A79" s="148"/>
      <c r="B79" s="148"/>
      <c r="C79" s="148"/>
      <c r="D79" s="148"/>
      <c r="E79" s="148"/>
      <c r="F79" s="148"/>
      <c r="G79" s="148"/>
      <c r="H79" s="148"/>
      <c r="I79" s="148"/>
      <c r="J79" s="148"/>
      <c r="K79" s="148"/>
      <c r="L79" s="148"/>
      <c r="M79" s="148"/>
      <c r="N79" s="148"/>
      <c r="O79" s="148"/>
      <c r="P79" s="148"/>
      <c r="Q79" s="148"/>
      <c r="R79" s="148"/>
      <c r="S79" s="148"/>
      <c r="T79" s="148"/>
      <c r="U79" s="148"/>
      <c r="V79" s="148"/>
      <c r="W79" s="148"/>
      <c r="X79" s="148"/>
      <c r="Y79" s="148"/>
      <c r="Z79" s="148"/>
      <c r="AA79" s="148"/>
      <c r="AB79" s="148"/>
      <c r="AC79" s="148"/>
      <c r="AD79" s="148"/>
      <c r="AE79" s="148"/>
      <c r="AF79" s="148"/>
      <c r="AG79" s="148"/>
      <c r="AH79" s="148"/>
      <c r="AI79" s="148"/>
      <c r="AJ79" s="148"/>
      <c r="AK79" s="148"/>
      <c r="AL79" s="148"/>
      <c r="AM79" s="148"/>
      <c r="AN79" s="148"/>
    </row>
    <row r="80" spans="1:40" ht="14.25">
      <c r="A80" s="148"/>
      <c r="B80" s="148"/>
      <c r="C80" s="148"/>
      <c r="D80" s="148"/>
      <c r="E80" s="148"/>
      <c r="F80" s="148"/>
      <c r="G80" s="148"/>
      <c r="H80" s="148"/>
      <c r="I80" s="148"/>
      <c r="J80" s="148"/>
      <c r="K80" s="148"/>
      <c r="L80" s="148"/>
      <c r="M80" s="148"/>
      <c r="N80" s="148"/>
      <c r="O80" s="148"/>
      <c r="P80" s="148"/>
      <c r="Q80" s="148"/>
      <c r="R80" s="148"/>
      <c r="S80" s="148"/>
      <c r="T80" s="148"/>
      <c r="U80" s="148"/>
      <c r="V80" s="148"/>
      <c r="W80" s="148"/>
      <c r="X80" s="148"/>
      <c r="Y80" s="148"/>
      <c r="Z80" s="148"/>
      <c r="AA80" s="148"/>
      <c r="AB80" s="148"/>
      <c r="AC80" s="148"/>
      <c r="AD80" s="148"/>
      <c r="AE80" s="148"/>
      <c r="AF80" s="148"/>
      <c r="AG80" s="148"/>
      <c r="AH80" s="148"/>
      <c r="AI80" s="148"/>
      <c r="AJ80" s="148"/>
      <c r="AK80" s="148"/>
      <c r="AL80" s="148"/>
      <c r="AM80" s="148"/>
      <c r="AN80" s="148"/>
    </row>
    <row r="81" spans="1:40" ht="14.25">
      <c r="A81" s="148"/>
      <c r="B81" s="148"/>
      <c r="C81" s="148"/>
      <c r="D81" s="148"/>
      <c r="E81" s="148"/>
      <c r="F81" s="148"/>
      <c r="G81" s="148"/>
      <c r="H81" s="148"/>
      <c r="I81" s="148"/>
      <c r="J81" s="148"/>
      <c r="K81" s="148"/>
      <c r="L81" s="148"/>
      <c r="M81" s="148"/>
      <c r="N81" s="148"/>
      <c r="O81" s="148"/>
      <c r="P81" s="148"/>
      <c r="Q81" s="148"/>
      <c r="R81" s="148"/>
      <c r="S81" s="148"/>
      <c r="T81" s="148"/>
      <c r="U81" s="148"/>
      <c r="V81" s="148"/>
      <c r="W81" s="148"/>
      <c r="X81" s="148"/>
      <c r="Y81" s="148"/>
      <c r="Z81" s="148"/>
      <c r="AA81" s="148"/>
      <c r="AB81" s="148"/>
      <c r="AC81" s="148"/>
      <c r="AD81" s="148"/>
      <c r="AE81" s="148"/>
      <c r="AF81" s="148"/>
      <c r="AG81" s="148"/>
      <c r="AH81" s="148"/>
      <c r="AI81" s="148"/>
      <c r="AJ81" s="148"/>
      <c r="AK81" s="148"/>
      <c r="AL81" s="148"/>
      <c r="AM81" s="148"/>
      <c r="AN81" s="148"/>
    </row>
    <row r="82" spans="1:40" ht="14.25">
      <c r="A82" s="148"/>
      <c r="B82" s="148"/>
      <c r="C82" s="148"/>
      <c r="D82" s="148"/>
      <c r="E82" s="148"/>
      <c r="F82" s="148"/>
      <c r="G82" s="148"/>
      <c r="H82" s="148"/>
      <c r="I82" s="148"/>
      <c r="J82" s="148"/>
      <c r="K82" s="148"/>
      <c r="L82" s="148"/>
      <c r="M82" s="148"/>
      <c r="N82" s="148"/>
      <c r="O82" s="148"/>
      <c r="P82" s="148"/>
      <c r="Q82" s="148"/>
      <c r="R82" s="148"/>
      <c r="S82" s="148"/>
      <c r="T82" s="148"/>
      <c r="U82" s="148"/>
      <c r="V82" s="148"/>
      <c r="W82" s="148"/>
      <c r="X82" s="148"/>
      <c r="Y82" s="148"/>
      <c r="Z82" s="148"/>
      <c r="AA82" s="148"/>
      <c r="AB82" s="148"/>
      <c r="AC82" s="148"/>
      <c r="AD82" s="148"/>
      <c r="AE82" s="148"/>
      <c r="AF82" s="148"/>
      <c r="AG82" s="148"/>
      <c r="AH82" s="148"/>
      <c r="AI82" s="148"/>
      <c r="AJ82" s="148"/>
      <c r="AK82" s="148"/>
      <c r="AL82" s="148"/>
      <c r="AM82" s="148"/>
      <c r="AN82" s="148"/>
    </row>
    <row r="83" spans="1:40" ht="14.25">
      <c r="A83" s="148"/>
      <c r="B83" s="148"/>
      <c r="C83" s="148"/>
      <c r="D83" s="148"/>
      <c r="E83" s="148"/>
      <c r="F83" s="148"/>
      <c r="G83" s="148"/>
      <c r="H83" s="148"/>
      <c r="I83" s="148"/>
      <c r="J83" s="148"/>
      <c r="K83" s="148"/>
      <c r="L83" s="148"/>
      <c r="M83" s="148"/>
      <c r="N83" s="148"/>
      <c r="O83" s="148"/>
      <c r="P83" s="148"/>
      <c r="Q83" s="148"/>
      <c r="R83" s="148"/>
      <c r="S83" s="148"/>
      <c r="T83" s="148"/>
      <c r="U83" s="148"/>
      <c r="V83" s="148"/>
      <c r="W83" s="148"/>
      <c r="X83" s="148"/>
      <c r="Y83" s="148"/>
      <c r="Z83" s="148"/>
      <c r="AA83" s="148"/>
      <c r="AB83" s="148"/>
      <c r="AC83" s="148"/>
      <c r="AD83" s="148"/>
      <c r="AE83" s="148"/>
      <c r="AF83" s="148"/>
      <c r="AG83" s="148"/>
      <c r="AH83" s="148"/>
      <c r="AI83" s="148"/>
      <c r="AJ83" s="148"/>
      <c r="AK83" s="148"/>
      <c r="AL83" s="148"/>
      <c r="AM83" s="148"/>
      <c r="AN83" s="148"/>
    </row>
    <row r="84" spans="1:40" ht="14.25">
      <c r="A84" s="148"/>
      <c r="B84" s="148"/>
      <c r="C84" s="148"/>
      <c r="D84" s="148"/>
      <c r="E84" s="148"/>
      <c r="F84" s="148"/>
      <c r="G84" s="148"/>
      <c r="H84" s="148"/>
      <c r="I84" s="148"/>
      <c r="J84" s="148"/>
      <c r="K84" s="148"/>
      <c r="L84" s="148"/>
      <c r="M84" s="148"/>
      <c r="N84" s="148"/>
      <c r="O84" s="148"/>
      <c r="P84" s="148"/>
      <c r="Q84" s="148"/>
      <c r="R84" s="148"/>
      <c r="S84" s="148"/>
      <c r="T84" s="148"/>
      <c r="U84" s="148"/>
      <c r="V84" s="148"/>
      <c r="W84" s="148"/>
      <c r="X84" s="148"/>
      <c r="Y84" s="148"/>
      <c r="Z84" s="148"/>
      <c r="AA84" s="148"/>
      <c r="AB84" s="148"/>
      <c r="AC84" s="148"/>
      <c r="AD84" s="148"/>
      <c r="AE84" s="148"/>
      <c r="AF84" s="148"/>
      <c r="AG84" s="148"/>
      <c r="AH84" s="148"/>
      <c r="AI84" s="148"/>
      <c r="AJ84" s="148"/>
      <c r="AK84" s="148"/>
      <c r="AL84" s="148"/>
      <c r="AM84" s="148"/>
      <c r="AN84" s="148"/>
    </row>
    <row r="85" spans="1:40" ht="14.25">
      <c r="A85" s="148"/>
      <c r="B85" s="148"/>
      <c r="C85" s="148"/>
      <c r="D85" s="148"/>
      <c r="E85" s="148"/>
      <c r="F85" s="148"/>
      <c r="G85" s="148"/>
      <c r="H85" s="148"/>
      <c r="I85" s="148"/>
      <c r="J85" s="148"/>
      <c r="K85" s="148"/>
      <c r="L85" s="148"/>
      <c r="M85" s="148"/>
      <c r="N85" s="148"/>
      <c r="O85" s="148"/>
      <c r="P85" s="148"/>
      <c r="Q85" s="148"/>
      <c r="R85" s="148"/>
      <c r="S85" s="148"/>
      <c r="T85" s="148"/>
      <c r="U85" s="148"/>
      <c r="V85" s="148"/>
      <c r="W85" s="148"/>
      <c r="X85" s="148"/>
      <c r="Y85" s="148"/>
      <c r="Z85" s="148"/>
      <c r="AA85" s="148"/>
      <c r="AB85" s="148"/>
      <c r="AC85" s="148"/>
      <c r="AD85" s="148"/>
      <c r="AE85" s="148"/>
      <c r="AF85" s="148"/>
      <c r="AG85" s="148"/>
      <c r="AH85" s="148"/>
      <c r="AI85" s="148"/>
      <c r="AJ85" s="148"/>
      <c r="AK85" s="148"/>
      <c r="AL85" s="148"/>
      <c r="AM85" s="148"/>
      <c r="AN85" s="148"/>
    </row>
    <row r="86" spans="1:40" ht="14.25">
      <c r="A86" s="148"/>
      <c r="B86" s="148"/>
      <c r="C86" s="148"/>
      <c r="D86" s="148"/>
      <c r="E86" s="148"/>
      <c r="F86" s="148"/>
      <c r="G86" s="148"/>
      <c r="H86" s="148"/>
      <c r="I86" s="148"/>
      <c r="J86" s="148"/>
      <c r="K86" s="148"/>
      <c r="L86" s="148"/>
      <c r="M86" s="148"/>
      <c r="N86" s="148"/>
      <c r="O86" s="148"/>
      <c r="P86" s="148"/>
      <c r="Q86" s="148"/>
      <c r="R86" s="148"/>
      <c r="S86" s="148"/>
      <c r="T86" s="148"/>
      <c r="U86" s="148"/>
      <c r="V86" s="148"/>
      <c r="W86" s="148"/>
      <c r="X86" s="148"/>
      <c r="Y86" s="148"/>
      <c r="Z86" s="148"/>
      <c r="AA86" s="148"/>
      <c r="AB86" s="148"/>
      <c r="AC86" s="148"/>
      <c r="AD86" s="148"/>
      <c r="AE86" s="148"/>
      <c r="AF86" s="148"/>
      <c r="AG86" s="148"/>
      <c r="AH86" s="148"/>
      <c r="AI86" s="148"/>
      <c r="AJ86" s="148"/>
      <c r="AK86" s="148"/>
      <c r="AL86" s="148"/>
      <c r="AM86" s="148"/>
      <c r="AN86" s="148"/>
    </row>
    <row r="87" spans="1:40" ht="14.25">
      <c r="A87" s="148"/>
      <c r="B87" s="148"/>
      <c r="C87" s="148"/>
      <c r="D87" s="148"/>
      <c r="E87" s="148"/>
      <c r="F87" s="148"/>
      <c r="G87" s="148"/>
      <c r="H87" s="148"/>
      <c r="I87" s="148"/>
      <c r="J87" s="148"/>
      <c r="K87" s="148"/>
      <c r="L87" s="148"/>
      <c r="M87" s="148"/>
      <c r="N87" s="148"/>
      <c r="O87" s="148"/>
      <c r="P87" s="148"/>
      <c r="Q87" s="148"/>
      <c r="R87" s="148"/>
      <c r="S87" s="148"/>
      <c r="T87" s="148"/>
      <c r="U87" s="148"/>
      <c r="V87" s="148"/>
      <c r="W87" s="148"/>
      <c r="X87" s="148"/>
      <c r="Y87" s="148"/>
      <c r="Z87" s="148"/>
      <c r="AA87" s="148"/>
      <c r="AB87" s="148"/>
      <c r="AC87" s="148"/>
      <c r="AD87" s="148"/>
      <c r="AE87" s="148"/>
      <c r="AF87" s="148"/>
      <c r="AG87" s="148"/>
      <c r="AH87" s="148"/>
      <c r="AI87" s="148"/>
      <c r="AJ87" s="148"/>
      <c r="AK87" s="148"/>
      <c r="AL87" s="148"/>
      <c r="AM87" s="148"/>
      <c r="AN87" s="148"/>
    </row>
    <row r="88" spans="1:40" ht="14.25">
      <c r="A88" s="148"/>
      <c r="B88" s="148"/>
      <c r="C88" s="148"/>
      <c r="D88" s="148"/>
      <c r="E88" s="148"/>
      <c r="F88" s="148"/>
      <c r="G88" s="148"/>
      <c r="H88" s="148"/>
      <c r="I88" s="148"/>
      <c r="J88" s="148"/>
      <c r="K88" s="148"/>
      <c r="L88" s="148"/>
      <c r="M88" s="148"/>
      <c r="N88" s="148"/>
      <c r="O88" s="148"/>
      <c r="P88" s="148"/>
      <c r="Q88" s="148"/>
      <c r="R88" s="148"/>
      <c r="S88" s="148"/>
      <c r="T88" s="148"/>
      <c r="U88" s="148"/>
      <c r="V88" s="148"/>
      <c r="W88" s="148"/>
      <c r="X88" s="148"/>
      <c r="Y88" s="148"/>
      <c r="Z88" s="148"/>
      <c r="AA88" s="148"/>
      <c r="AB88" s="148"/>
      <c r="AC88" s="148"/>
      <c r="AD88" s="148"/>
      <c r="AE88" s="148"/>
      <c r="AF88" s="148"/>
      <c r="AG88" s="148"/>
      <c r="AH88" s="148"/>
      <c r="AI88" s="148"/>
      <c r="AJ88" s="148"/>
      <c r="AK88" s="148"/>
      <c r="AL88" s="148"/>
      <c r="AM88" s="148"/>
      <c r="AN88" s="148"/>
    </row>
    <row r="89" spans="1:40" ht="14.25">
      <c r="A89" s="148"/>
      <c r="B89" s="148"/>
      <c r="C89" s="148"/>
      <c r="D89" s="148"/>
      <c r="E89" s="148"/>
      <c r="F89" s="148"/>
      <c r="G89" s="148"/>
      <c r="H89" s="148"/>
      <c r="I89" s="148"/>
      <c r="J89" s="148"/>
      <c r="K89" s="148"/>
      <c r="L89" s="148"/>
      <c r="M89" s="148"/>
      <c r="N89" s="148"/>
      <c r="O89" s="148"/>
      <c r="P89" s="148"/>
      <c r="Q89" s="148"/>
      <c r="R89" s="148"/>
      <c r="S89" s="148"/>
      <c r="T89" s="148"/>
      <c r="U89" s="148"/>
      <c r="V89" s="148"/>
      <c r="W89" s="148"/>
      <c r="X89" s="148"/>
      <c r="Y89" s="148"/>
      <c r="Z89" s="148"/>
      <c r="AA89" s="148"/>
      <c r="AB89" s="148"/>
      <c r="AC89" s="148"/>
      <c r="AD89" s="148"/>
      <c r="AE89" s="148"/>
      <c r="AF89" s="148"/>
      <c r="AG89" s="148"/>
      <c r="AH89" s="148"/>
      <c r="AI89" s="148"/>
      <c r="AJ89" s="148"/>
      <c r="AK89" s="148"/>
      <c r="AL89" s="148"/>
      <c r="AM89" s="148"/>
      <c r="AN89" s="148"/>
    </row>
    <row r="90" spans="1:40" ht="14.25">
      <c r="A90" s="148"/>
      <c r="B90" s="148"/>
      <c r="C90" s="148"/>
      <c r="D90" s="148"/>
      <c r="E90" s="148"/>
      <c r="F90" s="148"/>
      <c r="G90" s="148"/>
      <c r="H90" s="148"/>
      <c r="I90" s="148"/>
      <c r="J90" s="148"/>
      <c r="K90" s="148"/>
      <c r="L90" s="148"/>
      <c r="M90" s="148"/>
      <c r="N90" s="148"/>
      <c r="O90" s="148"/>
      <c r="P90" s="148"/>
      <c r="Q90" s="148"/>
      <c r="R90" s="148"/>
      <c r="S90" s="148"/>
      <c r="T90" s="148"/>
      <c r="U90" s="148"/>
      <c r="V90" s="148"/>
      <c r="W90" s="148"/>
      <c r="X90" s="148"/>
      <c r="Y90" s="148"/>
      <c r="Z90" s="148"/>
      <c r="AA90" s="148"/>
      <c r="AB90" s="148"/>
      <c r="AC90" s="148"/>
      <c r="AD90" s="148"/>
      <c r="AE90" s="148"/>
      <c r="AF90" s="148"/>
      <c r="AG90" s="148"/>
      <c r="AH90" s="148"/>
      <c r="AI90" s="148"/>
      <c r="AJ90" s="148"/>
      <c r="AK90" s="148"/>
      <c r="AL90" s="148"/>
      <c r="AM90" s="148"/>
      <c r="AN90" s="148"/>
    </row>
    <row r="91" spans="1:40" ht="14.25">
      <c r="A91" s="148"/>
      <c r="B91" s="148"/>
      <c r="C91" s="148"/>
      <c r="D91" s="148"/>
      <c r="E91" s="148"/>
      <c r="F91" s="148"/>
      <c r="G91" s="148"/>
      <c r="H91" s="148"/>
      <c r="I91" s="148"/>
      <c r="J91" s="148"/>
      <c r="K91" s="148"/>
      <c r="L91" s="148"/>
      <c r="M91" s="148"/>
      <c r="N91" s="148"/>
      <c r="O91" s="148"/>
      <c r="P91" s="148"/>
      <c r="Q91" s="148"/>
      <c r="R91" s="148"/>
      <c r="S91" s="148"/>
      <c r="T91" s="148"/>
      <c r="U91" s="148"/>
      <c r="V91" s="148"/>
      <c r="W91" s="148"/>
      <c r="X91" s="148"/>
      <c r="Y91" s="148"/>
      <c r="Z91" s="148"/>
      <c r="AA91" s="148"/>
      <c r="AB91" s="148"/>
      <c r="AC91" s="148"/>
      <c r="AD91" s="148"/>
      <c r="AE91" s="148"/>
      <c r="AF91" s="148"/>
      <c r="AG91" s="148"/>
      <c r="AH91" s="148"/>
      <c r="AI91" s="148"/>
      <c r="AJ91" s="148"/>
      <c r="AK91" s="148"/>
      <c r="AL91" s="148"/>
      <c r="AM91" s="148"/>
      <c r="AN91" s="148"/>
    </row>
    <row r="92" spans="1:40" ht="14.25">
      <c r="A92" s="148"/>
      <c r="B92" s="148"/>
      <c r="C92" s="148"/>
      <c r="D92" s="148"/>
      <c r="E92" s="148"/>
      <c r="F92" s="148"/>
      <c r="G92" s="148"/>
      <c r="H92" s="148"/>
      <c r="I92" s="148"/>
      <c r="J92" s="148"/>
      <c r="K92" s="148"/>
      <c r="L92" s="148"/>
      <c r="M92" s="148"/>
      <c r="N92" s="148"/>
      <c r="O92" s="148"/>
      <c r="P92" s="148"/>
      <c r="Q92" s="148"/>
      <c r="R92" s="148"/>
      <c r="S92" s="148"/>
      <c r="T92" s="148"/>
      <c r="U92" s="148"/>
      <c r="V92" s="148"/>
      <c r="W92" s="148"/>
      <c r="X92" s="148"/>
      <c r="Y92" s="148"/>
      <c r="Z92" s="148"/>
      <c r="AA92" s="148"/>
      <c r="AB92" s="148"/>
      <c r="AC92" s="148"/>
      <c r="AD92" s="148"/>
      <c r="AE92" s="148"/>
      <c r="AF92" s="148"/>
      <c r="AG92" s="148"/>
      <c r="AH92" s="148"/>
      <c r="AI92" s="148"/>
      <c r="AJ92" s="148"/>
      <c r="AK92" s="148"/>
      <c r="AL92" s="148"/>
      <c r="AM92" s="148"/>
      <c r="AN92" s="148"/>
    </row>
    <row r="93" spans="1:40" ht="14.25">
      <c r="A93" s="148"/>
      <c r="B93" s="148"/>
      <c r="C93" s="148"/>
      <c r="D93" s="148"/>
      <c r="E93" s="148"/>
      <c r="F93" s="148"/>
      <c r="G93" s="148"/>
      <c r="H93" s="148"/>
      <c r="I93" s="148"/>
      <c r="J93" s="148"/>
      <c r="K93" s="148"/>
      <c r="L93" s="148"/>
      <c r="M93" s="148"/>
      <c r="N93" s="148"/>
      <c r="O93" s="148"/>
      <c r="P93" s="148"/>
      <c r="Q93" s="148"/>
      <c r="R93" s="148"/>
      <c r="S93" s="148"/>
      <c r="T93" s="148"/>
      <c r="U93" s="148"/>
      <c r="V93" s="148"/>
      <c r="W93" s="148"/>
      <c r="X93" s="148"/>
      <c r="Y93" s="148"/>
      <c r="Z93" s="148"/>
      <c r="AA93" s="148"/>
      <c r="AB93" s="148"/>
      <c r="AC93" s="148"/>
      <c r="AD93" s="148"/>
      <c r="AE93" s="148"/>
      <c r="AF93" s="148"/>
      <c r="AG93" s="148"/>
      <c r="AH93" s="148"/>
      <c r="AI93" s="148"/>
      <c r="AJ93" s="148"/>
      <c r="AK93" s="148"/>
      <c r="AL93" s="148"/>
      <c r="AM93" s="148"/>
      <c r="AN93" s="148"/>
    </row>
    <row r="94" spans="1:40" ht="14.25">
      <c r="A94" s="148"/>
      <c r="B94" s="148"/>
      <c r="C94" s="148"/>
      <c r="D94" s="148"/>
      <c r="E94" s="148"/>
      <c r="F94" s="148"/>
      <c r="G94" s="148"/>
      <c r="H94" s="148"/>
      <c r="I94" s="148"/>
      <c r="J94" s="148"/>
      <c r="K94" s="148"/>
      <c r="L94" s="148"/>
      <c r="M94" s="148"/>
      <c r="N94" s="148"/>
      <c r="O94" s="148"/>
      <c r="P94" s="148"/>
      <c r="Q94" s="148"/>
      <c r="R94" s="148"/>
      <c r="S94" s="148"/>
      <c r="T94" s="148"/>
      <c r="U94" s="148"/>
      <c r="V94" s="148"/>
      <c r="W94" s="148"/>
      <c r="X94" s="148"/>
      <c r="Y94" s="148"/>
      <c r="Z94" s="148"/>
      <c r="AA94" s="148"/>
      <c r="AB94" s="148"/>
      <c r="AC94" s="148"/>
      <c r="AD94" s="148"/>
      <c r="AE94" s="148"/>
      <c r="AF94" s="148"/>
      <c r="AG94" s="148"/>
      <c r="AH94" s="148"/>
      <c r="AI94" s="148"/>
      <c r="AJ94" s="148"/>
      <c r="AK94" s="148"/>
      <c r="AL94" s="148"/>
      <c r="AM94" s="148"/>
      <c r="AN94" s="148"/>
    </row>
    <row r="95" spans="1:40" ht="14.25">
      <c r="A95" s="148"/>
      <c r="B95" s="148"/>
      <c r="C95" s="148"/>
      <c r="D95" s="148"/>
      <c r="E95" s="148"/>
      <c r="F95" s="148"/>
      <c r="G95" s="148"/>
      <c r="H95" s="148"/>
      <c r="I95" s="148"/>
      <c r="J95" s="148"/>
      <c r="K95" s="148"/>
      <c r="L95" s="148"/>
      <c r="M95" s="148"/>
      <c r="N95" s="148"/>
      <c r="O95" s="148"/>
      <c r="P95" s="148"/>
      <c r="Q95" s="148"/>
      <c r="R95" s="148"/>
      <c r="S95" s="148"/>
      <c r="T95" s="148"/>
      <c r="U95" s="148"/>
      <c r="V95" s="148"/>
      <c r="W95" s="148"/>
      <c r="X95" s="148"/>
      <c r="Y95" s="148"/>
      <c r="Z95" s="148"/>
      <c r="AA95" s="148"/>
      <c r="AB95" s="148"/>
      <c r="AC95" s="148"/>
      <c r="AD95" s="148"/>
      <c r="AE95" s="148"/>
      <c r="AF95" s="148"/>
      <c r="AG95" s="148"/>
      <c r="AH95" s="148"/>
      <c r="AI95" s="148"/>
      <c r="AJ95" s="148"/>
      <c r="AK95" s="148"/>
      <c r="AL95" s="148"/>
      <c r="AM95" s="148"/>
      <c r="AN95" s="148"/>
    </row>
    <row r="96" spans="1:40" ht="14.25">
      <c r="A96" s="148"/>
      <c r="B96" s="148"/>
      <c r="C96" s="148"/>
      <c r="D96" s="148"/>
      <c r="E96" s="148"/>
      <c r="F96" s="148"/>
      <c r="G96" s="148"/>
      <c r="H96" s="148"/>
      <c r="I96" s="148"/>
      <c r="J96" s="148"/>
      <c r="K96" s="148"/>
      <c r="L96" s="148"/>
      <c r="M96" s="148"/>
      <c r="N96" s="148"/>
      <c r="O96" s="148"/>
      <c r="P96" s="148"/>
      <c r="Q96" s="148"/>
      <c r="R96" s="148"/>
      <c r="S96" s="148"/>
      <c r="T96" s="148"/>
      <c r="U96" s="148"/>
      <c r="V96" s="148"/>
      <c r="W96" s="148"/>
      <c r="X96" s="148"/>
      <c r="Y96" s="148"/>
      <c r="Z96" s="148"/>
      <c r="AA96" s="148"/>
      <c r="AB96" s="148"/>
      <c r="AC96" s="148"/>
      <c r="AD96" s="148"/>
      <c r="AE96" s="148"/>
      <c r="AF96" s="148"/>
      <c r="AG96" s="148"/>
      <c r="AH96" s="148"/>
      <c r="AI96" s="148"/>
      <c r="AJ96" s="148"/>
      <c r="AK96" s="148"/>
      <c r="AL96" s="148"/>
      <c r="AM96" s="148"/>
      <c r="AN96" s="148"/>
    </row>
    <row r="97" spans="1:40" ht="14.25">
      <c r="A97" s="148"/>
      <c r="B97" s="148"/>
      <c r="C97" s="148"/>
      <c r="D97" s="148"/>
      <c r="E97" s="148"/>
      <c r="F97" s="148"/>
      <c r="G97" s="148"/>
      <c r="H97" s="148"/>
      <c r="I97" s="148"/>
      <c r="J97" s="148"/>
      <c r="K97" s="148"/>
      <c r="L97" s="148"/>
      <c r="M97" s="148"/>
      <c r="N97" s="148"/>
      <c r="O97" s="148"/>
      <c r="P97" s="148"/>
      <c r="Q97" s="148"/>
      <c r="R97" s="148"/>
      <c r="S97" s="148"/>
      <c r="T97" s="148"/>
      <c r="U97" s="148"/>
      <c r="V97" s="148"/>
      <c r="W97" s="148"/>
      <c r="X97" s="148"/>
      <c r="Y97" s="148"/>
      <c r="Z97" s="148"/>
      <c r="AA97" s="148"/>
      <c r="AB97" s="148"/>
      <c r="AC97" s="148"/>
      <c r="AD97" s="148"/>
      <c r="AE97" s="148"/>
      <c r="AF97" s="148"/>
      <c r="AG97" s="148"/>
      <c r="AH97" s="148"/>
      <c r="AI97" s="148"/>
      <c r="AJ97" s="148"/>
      <c r="AK97" s="148"/>
      <c r="AL97" s="148"/>
      <c r="AM97" s="148"/>
      <c r="AN97" s="148"/>
    </row>
    <row r="98" spans="1:40" ht="14.25">
      <c r="A98" s="148"/>
      <c r="B98" s="148"/>
      <c r="C98" s="148"/>
      <c r="D98" s="148"/>
      <c r="E98" s="148"/>
      <c r="F98" s="148"/>
      <c r="G98" s="148"/>
      <c r="H98" s="148"/>
      <c r="I98" s="148"/>
      <c r="J98" s="148"/>
      <c r="K98" s="148"/>
      <c r="L98" s="148"/>
      <c r="M98" s="148"/>
      <c r="N98" s="148"/>
      <c r="O98" s="148"/>
      <c r="P98" s="148"/>
      <c r="Q98" s="148"/>
      <c r="R98" s="148"/>
      <c r="S98" s="148"/>
      <c r="T98" s="148"/>
      <c r="U98" s="148"/>
      <c r="V98" s="148"/>
      <c r="W98" s="148"/>
      <c r="X98" s="148"/>
      <c r="Y98" s="148"/>
      <c r="Z98" s="148"/>
      <c r="AA98" s="148"/>
      <c r="AB98" s="148"/>
      <c r="AC98" s="148"/>
      <c r="AD98" s="148"/>
      <c r="AE98" s="148"/>
      <c r="AF98" s="148"/>
      <c r="AG98" s="148"/>
      <c r="AH98" s="148"/>
      <c r="AI98" s="148"/>
      <c r="AJ98" s="148"/>
      <c r="AK98" s="148"/>
      <c r="AL98" s="148"/>
      <c r="AM98" s="148"/>
      <c r="AN98" s="148"/>
    </row>
    <row r="99" spans="1:40" ht="14.25">
      <c r="A99" s="148"/>
      <c r="B99" s="148"/>
      <c r="C99" s="148"/>
      <c r="D99" s="148"/>
      <c r="E99" s="148"/>
      <c r="F99" s="148"/>
      <c r="G99" s="148"/>
      <c r="H99" s="148"/>
      <c r="I99" s="148"/>
      <c r="J99" s="148"/>
      <c r="K99" s="148"/>
      <c r="L99" s="148"/>
      <c r="M99" s="148"/>
      <c r="N99" s="148"/>
      <c r="O99" s="148"/>
      <c r="P99" s="148"/>
      <c r="Q99" s="148"/>
      <c r="R99" s="148"/>
      <c r="S99" s="148"/>
      <c r="T99" s="148"/>
      <c r="U99" s="148"/>
      <c r="V99" s="148"/>
      <c r="W99" s="148"/>
      <c r="X99" s="148"/>
      <c r="Y99" s="148"/>
      <c r="Z99" s="148"/>
      <c r="AA99" s="148"/>
      <c r="AB99" s="148"/>
      <c r="AC99" s="148"/>
      <c r="AD99" s="148"/>
      <c r="AE99" s="148"/>
      <c r="AF99" s="148"/>
      <c r="AG99" s="148"/>
      <c r="AH99" s="148"/>
      <c r="AI99" s="148"/>
      <c r="AJ99" s="148"/>
      <c r="AK99" s="148"/>
      <c r="AL99" s="148"/>
      <c r="AM99" s="148"/>
      <c r="AN99" s="148"/>
    </row>
    <row r="100" spans="1:40" ht="14.25">
      <c r="A100" s="148"/>
      <c r="B100" s="148"/>
      <c r="C100" s="148"/>
      <c r="D100" s="148"/>
      <c r="E100" s="148"/>
      <c r="F100" s="148"/>
      <c r="G100" s="148"/>
      <c r="H100" s="148"/>
      <c r="I100" s="148"/>
      <c r="J100" s="148"/>
      <c r="K100" s="148"/>
      <c r="L100" s="148"/>
      <c r="M100" s="148"/>
      <c r="N100" s="148"/>
      <c r="O100" s="148"/>
      <c r="P100" s="148"/>
      <c r="Q100" s="148"/>
      <c r="R100" s="148"/>
      <c r="S100" s="148"/>
      <c r="T100" s="148"/>
      <c r="U100" s="148"/>
      <c r="V100" s="148"/>
      <c r="W100" s="148"/>
      <c r="X100" s="148"/>
      <c r="Y100" s="148"/>
      <c r="Z100" s="148"/>
      <c r="AA100" s="148"/>
      <c r="AB100" s="148"/>
      <c r="AC100" s="148"/>
      <c r="AD100" s="148"/>
      <c r="AE100" s="148"/>
      <c r="AF100" s="148"/>
      <c r="AG100" s="148"/>
      <c r="AH100" s="148"/>
      <c r="AI100" s="148"/>
      <c r="AJ100" s="148"/>
      <c r="AK100" s="148"/>
      <c r="AL100" s="148"/>
      <c r="AM100" s="148"/>
      <c r="AN100" s="148"/>
    </row>
    <row r="101" spans="1:40" ht="14.25">
      <c r="A101" s="148"/>
      <c r="B101" s="148"/>
      <c r="C101" s="148"/>
      <c r="D101" s="148"/>
      <c r="E101" s="148"/>
      <c r="F101" s="148"/>
      <c r="G101" s="148"/>
      <c r="H101" s="148"/>
      <c r="I101" s="148"/>
      <c r="J101" s="148"/>
      <c r="K101" s="148"/>
      <c r="L101" s="148"/>
      <c r="M101" s="148"/>
      <c r="N101" s="148"/>
      <c r="O101" s="148"/>
      <c r="P101" s="148"/>
      <c r="Q101" s="148"/>
      <c r="R101" s="148"/>
      <c r="S101" s="148"/>
      <c r="T101" s="148"/>
      <c r="U101" s="148"/>
      <c r="V101" s="148"/>
      <c r="W101" s="148"/>
      <c r="X101" s="148"/>
      <c r="Y101" s="148"/>
      <c r="Z101" s="148"/>
      <c r="AA101" s="148"/>
      <c r="AB101" s="148"/>
      <c r="AC101" s="148"/>
      <c r="AD101" s="148"/>
      <c r="AE101" s="148"/>
      <c r="AF101" s="148"/>
      <c r="AG101" s="148"/>
      <c r="AH101" s="148"/>
      <c r="AI101" s="148"/>
      <c r="AJ101" s="148"/>
      <c r="AK101" s="148"/>
      <c r="AL101" s="148"/>
      <c r="AM101" s="148"/>
      <c r="AN101" s="148"/>
    </row>
    <row r="102" spans="1:40" ht="14.25">
      <c r="A102" s="148"/>
      <c r="B102" s="148"/>
      <c r="C102" s="148"/>
      <c r="D102" s="148"/>
      <c r="E102" s="148"/>
      <c r="F102" s="148"/>
      <c r="G102" s="148"/>
      <c r="H102" s="148"/>
      <c r="I102" s="148"/>
      <c r="J102" s="148"/>
      <c r="K102" s="148"/>
      <c r="L102" s="148"/>
      <c r="M102" s="148"/>
      <c r="N102" s="148"/>
      <c r="O102" s="148"/>
      <c r="P102" s="148"/>
      <c r="Q102" s="148"/>
      <c r="R102" s="148"/>
      <c r="S102" s="148"/>
      <c r="T102" s="148"/>
      <c r="U102" s="148"/>
      <c r="V102" s="148"/>
      <c r="W102" s="148"/>
      <c r="X102" s="148"/>
      <c r="Y102" s="148"/>
      <c r="Z102" s="148"/>
      <c r="AA102" s="148"/>
      <c r="AB102" s="148"/>
      <c r="AC102" s="148"/>
      <c r="AD102" s="148"/>
      <c r="AE102" s="148"/>
      <c r="AF102" s="148"/>
      <c r="AG102" s="148"/>
      <c r="AH102" s="148"/>
      <c r="AI102" s="148"/>
      <c r="AJ102" s="148"/>
      <c r="AK102" s="148"/>
      <c r="AL102" s="148"/>
      <c r="AM102" s="148"/>
      <c r="AN102" s="148"/>
    </row>
    <row r="103" spans="1:40" ht="14.25">
      <c r="A103" s="148"/>
      <c r="B103" s="148"/>
      <c r="C103" s="148"/>
      <c r="D103" s="148"/>
      <c r="E103" s="148"/>
      <c r="F103" s="148"/>
      <c r="G103" s="148"/>
      <c r="H103" s="148"/>
      <c r="I103" s="148"/>
      <c r="J103" s="148"/>
      <c r="K103" s="148"/>
      <c r="L103" s="148"/>
      <c r="M103" s="148"/>
      <c r="N103" s="148"/>
      <c r="O103" s="148"/>
      <c r="P103" s="148"/>
      <c r="Q103" s="148"/>
      <c r="R103" s="148"/>
      <c r="S103" s="148"/>
      <c r="T103" s="148"/>
      <c r="U103" s="148"/>
      <c r="V103" s="148"/>
      <c r="W103" s="148"/>
      <c r="X103" s="148"/>
      <c r="Y103" s="148"/>
      <c r="Z103" s="148"/>
      <c r="AA103" s="148"/>
      <c r="AB103" s="148"/>
      <c r="AC103" s="148"/>
      <c r="AD103" s="148"/>
      <c r="AE103" s="148"/>
      <c r="AF103" s="148"/>
      <c r="AG103" s="148"/>
      <c r="AH103" s="148"/>
      <c r="AI103" s="148"/>
      <c r="AJ103" s="148"/>
      <c r="AK103" s="148"/>
      <c r="AL103" s="148"/>
      <c r="AM103" s="148"/>
      <c r="AN103" s="148"/>
    </row>
    <row r="104" spans="1:40" ht="14.25">
      <c r="A104" s="148"/>
      <c r="B104" s="148"/>
      <c r="C104" s="148"/>
      <c r="D104" s="148"/>
      <c r="E104" s="148"/>
      <c r="F104" s="148"/>
      <c r="G104" s="148"/>
      <c r="H104" s="148"/>
      <c r="I104" s="148"/>
      <c r="J104" s="148"/>
      <c r="K104" s="148"/>
      <c r="L104" s="148"/>
      <c r="M104" s="148"/>
      <c r="N104" s="148"/>
      <c r="O104" s="148"/>
      <c r="P104" s="148"/>
      <c r="Q104" s="148"/>
      <c r="R104" s="148"/>
      <c r="S104" s="148"/>
      <c r="T104" s="148"/>
      <c r="U104" s="148"/>
      <c r="V104" s="148"/>
      <c r="W104" s="148"/>
      <c r="X104" s="148"/>
      <c r="Y104" s="148"/>
      <c r="Z104" s="148"/>
      <c r="AA104" s="148"/>
      <c r="AB104" s="148"/>
      <c r="AC104" s="148"/>
      <c r="AD104" s="148"/>
      <c r="AE104" s="148"/>
      <c r="AF104" s="148"/>
      <c r="AG104" s="148"/>
      <c r="AH104" s="148"/>
      <c r="AI104" s="148"/>
      <c r="AJ104" s="148"/>
      <c r="AK104" s="148"/>
      <c r="AL104" s="148"/>
      <c r="AM104" s="148"/>
      <c r="AN104" s="148"/>
    </row>
    <row r="105" spans="1:40" ht="14.25">
      <c r="A105" s="148"/>
      <c r="B105" s="148"/>
      <c r="C105" s="148"/>
      <c r="D105" s="148"/>
      <c r="E105" s="148"/>
      <c r="F105" s="148"/>
      <c r="G105" s="148"/>
      <c r="H105" s="148"/>
      <c r="I105" s="148"/>
      <c r="J105" s="148"/>
      <c r="K105" s="148"/>
      <c r="L105" s="148"/>
      <c r="M105" s="148"/>
      <c r="N105" s="148"/>
      <c r="O105" s="148"/>
      <c r="P105" s="148"/>
      <c r="Q105" s="148"/>
      <c r="R105" s="148"/>
      <c r="S105" s="148"/>
      <c r="T105" s="148"/>
      <c r="U105" s="148"/>
      <c r="V105" s="148"/>
      <c r="W105" s="148"/>
      <c r="X105" s="148"/>
      <c r="Y105" s="148"/>
      <c r="Z105" s="148"/>
      <c r="AA105" s="148"/>
      <c r="AB105" s="148"/>
      <c r="AC105" s="148"/>
      <c r="AD105" s="148"/>
      <c r="AE105" s="148"/>
      <c r="AF105" s="148"/>
      <c r="AG105" s="148"/>
      <c r="AH105" s="148"/>
      <c r="AI105" s="148"/>
      <c r="AJ105" s="148"/>
      <c r="AK105" s="148"/>
      <c r="AL105" s="148"/>
      <c r="AM105" s="148"/>
      <c r="AN105" s="148"/>
    </row>
  </sheetData>
  <printOptions/>
  <pageMargins left="0.7874015748031497" right="0.5905511811023623" top="0.7480314960629921" bottom="0.35433070866141736" header="0.5118110236220472" footer="0"/>
  <pageSetup horizontalDpi="1200" verticalDpi="12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事務センター</cp:lastModifiedBy>
  <cp:lastPrinted>2008-09-17T06:33:09Z</cp:lastPrinted>
  <dcterms:modified xsi:type="dcterms:W3CDTF">2008-09-19T08:27:11Z</dcterms:modified>
  <cp:category/>
  <cp:version/>
  <cp:contentType/>
  <cp:contentStatus/>
</cp:coreProperties>
</file>